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124" documentId="8_{295BB9F3-BB56-4D8E-A747-CF4EBDD85355}" xr6:coauthVersionLast="47" xr6:coauthVersionMax="47" xr10:uidLastSave="{99FAB44F-D0B9-4CE6-92E2-63DFF831BE3C}"/>
  <bookViews>
    <workbookView xWindow="-120" yWindow="-120" windowWidth="29040" windowHeight="15840" firstSheet="4" activeTab="19" xr2:uid="{00000000-000D-0000-FFFF-FFFF00000000}"/>
  </bookViews>
  <sheets>
    <sheet name="First " sheetId="2" r:id="rId1"/>
    <sheet name="Preface " sheetId="3" r:id="rId2"/>
    <sheet name="Index" sheetId="4" r:id="rId3"/>
    <sheet name="Introduction" sheetId="5" r:id="rId4"/>
    <sheet name="Data " sheetId="6" r:id="rId5"/>
    <sheet name="Concepts  " sheetId="48" r:id="rId6"/>
    <sheet name="CH1" sheetId="8" r:id="rId7"/>
    <sheet name="1" sheetId="31" r:id="rId8"/>
    <sheet name="CH2" sheetId="10" r:id="rId9"/>
    <sheet name="2 " sheetId="32" r:id="rId10"/>
    <sheet name="3 " sheetId="38" r:id="rId11"/>
    <sheet name="4 " sheetId="39" r:id="rId12"/>
    <sheet name="5 " sheetId="35" r:id="rId13"/>
    <sheet name="6" sheetId="36" r:id="rId14"/>
    <sheet name="CH3" sheetId="16" r:id="rId15"/>
    <sheet name="7" sheetId="17" r:id="rId16"/>
    <sheet name="8" sheetId="18" r:id="rId17"/>
    <sheet name="9" sheetId="19" r:id="rId18"/>
    <sheet name="10" sheetId="20" r:id="rId19"/>
    <sheet name="11 " sheetId="45" r:id="rId20"/>
    <sheet name="CH4" sheetId="22" r:id="rId21"/>
    <sheet name="12" sheetId="23" r:id="rId22"/>
    <sheet name="13" sheetId="24" r:id="rId23"/>
    <sheet name="14" sheetId="25" r:id="rId24"/>
    <sheet name="15" sheetId="26" r:id="rId25"/>
    <sheet name="16" sheetId="27" r:id="rId26"/>
    <sheet name="17" sheetId="28" r:id="rId27"/>
    <sheet name="18 " sheetId="44" r:id="rId28"/>
  </sheets>
  <definedNames>
    <definedName name="_xlnm._FilterDatabase" localSheetId="18" hidden="1">'10'!$A$1:$A$19</definedName>
    <definedName name="_xlnm._FilterDatabase" localSheetId="21" hidden="1">'12'!$A$1:$A$18</definedName>
    <definedName name="_xlnm._FilterDatabase" localSheetId="22" hidden="1">'13'!$A$1:$A$19</definedName>
    <definedName name="_xlnm._FilterDatabase" localSheetId="24" hidden="1">'15'!$A$1:$A$15</definedName>
    <definedName name="_xlnm._FilterDatabase" localSheetId="25" hidden="1">'16'!$A$2:$A$15</definedName>
    <definedName name="_xlnm._FilterDatabase" localSheetId="26" hidden="1">'17'!$A$2:$A$18</definedName>
    <definedName name="_xlnm._FilterDatabase" localSheetId="9" hidden="1">'2 '!$A$1:$A$10</definedName>
    <definedName name="_xlnm._FilterDatabase" localSheetId="10" hidden="1">'3 '!$A$1:$A$27</definedName>
    <definedName name="_xlnm._FilterDatabase" localSheetId="11" hidden="1">'4 '!$A$1:$A$20</definedName>
    <definedName name="_xlnm._FilterDatabase" localSheetId="12" hidden="1">'5 '!$A$1:$A$23</definedName>
    <definedName name="_xlnm._FilterDatabase" localSheetId="15" hidden="1">'7'!$A$1:$A$87</definedName>
    <definedName name="_xlnm._FilterDatabase" localSheetId="16" hidden="1">'8'!$A$1:$A$15</definedName>
    <definedName name="_xlnm._FilterDatabase" localSheetId="17" hidden="1">'9'!$A$1:$A$15</definedName>
    <definedName name="_xlnm.Print_Area" localSheetId="7">'1'!$B$1:$K$104</definedName>
    <definedName name="_xlnm.Print_Area" localSheetId="18">'10'!$A$1:$M$102</definedName>
    <definedName name="_xlnm.Print_Area" localSheetId="19">'11 '!$A$1:$K$103</definedName>
    <definedName name="_xlnm.Print_Area" localSheetId="21">'12'!$A$1:$M$103</definedName>
    <definedName name="_xlnm.Print_Area" localSheetId="22">'13'!$A$1:$J$103</definedName>
    <definedName name="_xlnm.Print_Area" localSheetId="24">'15'!$A$1:$M$100</definedName>
    <definedName name="_xlnm.Print_Area" localSheetId="25">'16'!$A$1:$N$100</definedName>
    <definedName name="_xlnm.Print_Area" localSheetId="26">'17'!$A$1:$M$103</definedName>
    <definedName name="_xlnm.Print_Area" localSheetId="27">'18 '!$A$1:$K$104</definedName>
    <definedName name="_xlnm.Print_Area" localSheetId="9">'2 '!$A$1:$J$40</definedName>
    <definedName name="_xlnm.Print_Area" localSheetId="10">'3 '!$A$1:$M$37</definedName>
    <definedName name="_xlnm.Print_Area" localSheetId="11">'4 '!$A$1:$N$37</definedName>
    <definedName name="_xlnm.Print_Area" localSheetId="12">'5 '!$A$1:$M$40</definedName>
    <definedName name="_xlnm.Print_Area" localSheetId="13">'6'!$A$1:$K$41</definedName>
    <definedName name="_xlnm.Print_Area" localSheetId="15">'7'!$A$1:$J$102</definedName>
    <definedName name="_xlnm.Print_Area" localSheetId="16">'8'!$A$1:$M$99</definedName>
    <definedName name="_xlnm.Print_Area" localSheetId="17">'9'!$A$1:$N$99</definedName>
    <definedName name="_xlnm.Print_Area" localSheetId="6">'CH1'!$A$1:$A$22</definedName>
    <definedName name="_xlnm.Print_Area" localSheetId="8">'CH2'!$A$1:$A$39</definedName>
    <definedName name="_xlnm.Print_Area" localSheetId="14">'CH3'!$A$1:$A$46</definedName>
    <definedName name="_xlnm.Print_Area" localSheetId="20">'CH4'!$A$1:$A$34</definedName>
    <definedName name="_xlnm.Print_Area" localSheetId="5">'Concepts  '!$A$1:$E$83</definedName>
    <definedName name="_xlnm.Print_Area" localSheetId="4">'Data '!$A$1:$E$9</definedName>
    <definedName name="_xlnm.Print_Area" localSheetId="0">'First '!$A$1:$D$34</definedName>
    <definedName name="_xlnm.Print_Area" localSheetId="2">Index!$A$1:$E$31</definedName>
    <definedName name="_xlnm.Print_Area" localSheetId="3">Introduction!$A$1:$E$17</definedName>
    <definedName name="_xlnm.Print_Area" localSheetId="1">'Preface '!$A$1:$E$7</definedName>
    <definedName name="_xlnm.Print_Titles" localSheetId="7">'1'!$1:$11</definedName>
    <definedName name="_xlnm.Print_Titles" localSheetId="18">'10'!$1:$10</definedName>
    <definedName name="_xlnm.Print_Titles" localSheetId="19">'11 '!$1:$10</definedName>
    <definedName name="_xlnm.Print_Titles" localSheetId="21">'12'!$2:$10</definedName>
    <definedName name="_xlnm.Print_Titles" localSheetId="22">'13'!$1:$10</definedName>
    <definedName name="_xlnm.Print_Titles" localSheetId="24">'15'!$1:$7</definedName>
    <definedName name="_xlnm.Print_Titles" localSheetId="25">'16'!$1:$7</definedName>
    <definedName name="_xlnm.Print_Titles" localSheetId="26">'17'!$2:$10</definedName>
    <definedName name="_xlnm.Print_Titles" localSheetId="27">'18 '!$1:$10</definedName>
    <definedName name="_xlnm.Print_Titles" localSheetId="9">'2 '!$1:$10</definedName>
    <definedName name="_xlnm.Print_Titles" localSheetId="10">'3 '!$1:$7</definedName>
    <definedName name="_xlnm.Print_Titles" localSheetId="11">'4 '!$1:$7</definedName>
    <definedName name="_xlnm.Print_Titles" localSheetId="12">'5 '!$1:$10</definedName>
    <definedName name="_xlnm.Print_Titles" localSheetId="13">'6'!$1:$10</definedName>
    <definedName name="_xlnm.Print_Titles" localSheetId="15">'7'!$1:$10</definedName>
    <definedName name="_xlnm.Print_Titles" localSheetId="16">'8'!$2:$7</definedName>
    <definedName name="_xlnm.Print_Titles" localSheetId="17">'9'!$1:$7</definedName>
    <definedName name="_xlnm.Print_Titles" localSheetId="5">'Concepts  '!$1:$1</definedName>
    <definedName name="_xlnm.Print_Titles" localSheetId="4">'Data '!$1:$1</definedName>
    <definedName name="_xlnm.Print_Titles" localSheetId="2">Index!$1:$4</definedName>
    <definedName name="_xlnm.Print_Titles" localSheetId="3">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2" i="17" l="1"/>
  <c r="L37" i="39"/>
  <c r="H40" i="32"/>
  <c r="I104" i="31"/>
  <c r="F95" i="20" l="1"/>
  <c r="G103" i="23" l="1"/>
  <c r="H103" i="23"/>
  <c r="J103" i="23"/>
  <c r="K103" i="23"/>
  <c r="I88" i="23"/>
  <c r="F88" i="23"/>
  <c r="E88" i="23"/>
  <c r="D88" i="23"/>
  <c r="F104" i="31"/>
  <c r="G104" i="31"/>
  <c r="H104" i="31"/>
  <c r="E89" i="31"/>
  <c r="D89" i="31"/>
  <c r="D38" i="25"/>
  <c r="C39" i="25"/>
  <c r="D39" i="25"/>
  <c r="D37" i="25"/>
  <c r="D103" i="24"/>
  <c r="E103" i="24"/>
  <c r="G103" i="24"/>
  <c r="H103" i="24"/>
  <c r="F88" i="24"/>
  <c r="C88" i="24"/>
  <c r="D40" i="32"/>
  <c r="E40" i="32"/>
  <c r="G40" i="32"/>
  <c r="D102" i="17"/>
  <c r="E102" i="17"/>
  <c r="G102" i="17"/>
  <c r="I88" i="28"/>
  <c r="F88" i="28"/>
  <c r="F88" i="17"/>
  <c r="C88" i="17"/>
  <c r="C103" i="44"/>
  <c r="D103" i="44"/>
  <c r="C40" i="36"/>
  <c r="D40" i="36"/>
  <c r="C102" i="45"/>
  <c r="D102" i="45"/>
  <c r="G103" i="28"/>
  <c r="H103" i="28"/>
  <c r="D103" i="28"/>
  <c r="J103" i="28"/>
  <c r="K103" i="28"/>
  <c r="E88" i="28" l="1"/>
  <c r="C88" i="28" s="1"/>
  <c r="C88" i="23"/>
  <c r="D40" i="35"/>
  <c r="G40" i="35"/>
  <c r="H40" i="35"/>
  <c r="J40" i="35"/>
  <c r="K40" i="35"/>
  <c r="D102" i="20"/>
  <c r="G102" i="20"/>
  <c r="H102" i="20"/>
  <c r="J102" i="20"/>
  <c r="K102" i="20"/>
  <c r="I88" i="20"/>
  <c r="F88" i="20"/>
  <c r="D100" i="26"/>
  <c r="E100" i="26"/>
  <c r="F100" i="26"/>
  <c r="G100" i="26"/>
  <c r="H100" i="26"/>
  <c r="I100" i="26"/>
  <c r="J100" i="26"/>
  <c r="K100" i="26"/>
  <c r="C85" i="26"/>
  <c r="D37" i="38"/>
  <c r="E37" i="38"/>
  <c r="F37" i="38"/>
  <c r="G37" i="38"/>
  <c r="H37" i="38"/>
  <c r="I37" i="38"/>
  <c r="J37" i="38"/>
  <c r="K37" i="38"/>
  <c r="D99" i="18"/>
  <c r="E99" i="18"/>
  <c r="F99" i="18"/>
  <c r="G99" i="18"/>
  <c r="H99" i="18"/>
  <c r="I99" i="18"/>
  <c r="J99" i="18"/>
  <c r="K99" i="18"/>
  <c r="C85" i="18"/>
  <c r="D100" i="27"/>
  <c r="E100" i="27"/>
  <c r="F100" i="27"/>
  <c r="G100" i="27"/>
  <c r="H100" i="27"/>
  <c r="I100" i="27"/>
  <c r="J100" i="27"/>
  <c r="K100" i="27"/>
  <c r="L100" i="27"/>
  <c r="C85" i="27"/>
  <c r="D37" i="39"/>
  <c r="E37" i="39"/>
  <c r="F37" i="39"/>
  <c r="G37" i="39"/>
  <c r="H37" i="39"/>
  <c r="I37" i="39"/>
  <c r="J37" i="39"/>
  <c r="K37" i="39"/>
  <c r="D99" i="19"/>
  <c r="E99" i="19"/>
  <c r="F99" i="19"/>
  <c r="G99" i="19"/>
  <c r="H99" i="19"/>
  <c r="I99" i="19"/>
  <c r="J99" i="19"/>
  <c r="K99" i="19"/>
  <c r="L99" i="19"/>
  <c r="C85" i="19"/>
  <c r="E88" i="20" l="1"/>
  <c r="C88" i="20" s="1"/>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6" i="19"/>
  <c r="C87" i="19"/>
  <c r="C88" i="19"/>
  <c r="C89" i="19"/>
  <c r="C90" i="19"/>
  <c r="C91" i="19"/>
  <c r="C92" i="19"/>
  <c r="C93" i="19"/>
  <c r="C94" i="19"/>
  <c r="C95" i="19"/>
  <c r="C96" i="19"/>
  <c r="C97" i="19"/>
  <c r="C98" i="19"/>
  <c r="C8" i="19"/>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53" i="18"/>
  <c r="C54" i="18"/>
  <c r="C55" i="18"/>
  <c r="C56" i="18"/>
  <c r="C57" i="18"/>
  <c r="C58" i="18"/>
  <c r="C59" i="18"/>
  <c r="C60" i="18"/>
  <c r="C61" i="18"/>
  <c r="C62" i="18"/>
  <c r="C63" i="18"/>
  <c r="C64" i="18"/>
  <c r="C65" i="18"/>
  <c r="C66" i="18"/>
  <c r="C67" i="18"/>
  <c r="C68" i="18"/>
  <c r="C69" i="18"/>
  <c r="C70" i="18"/>
  <c r="C71" i="18"/>
  <c r="C72" i="18"/>
  <c r="C73" i="18"/>
  <c r="C74" i="18"/>
  <c r="C75" i="18"/>
  <c r="C76" i="18"/>
  <c r="C77" i="18"/>
  <c r="C78" i="18"/>
  <c r="C79" i="18"/>
  <c r="C80" i="18"/>
  <c r="C81" i="18"/>
  <c r="C82" i="18"/>
  <c r="C83" i="18"/>
  <c r="C84" i="18"/>
  <c r="C86" i="18"/>
  <c r="C87" i="18"/>
  <c r="C88" i="18"/>
  <c r="C89" i="18"/>
  <c r="C90" i="18"/>
  <c r="C91" i="18"/>
  <c r="C92" i="18"/>
  <c r="C93" i="18"/>
  <c r="C94" i="18"/>
  <c r="C95" i="18"/>
  <c r="C96" i="18"/>
  <c r="C97" i="18"/>
  <c r="C98" i="18"/>
  <c r="C8" i="18"/>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9" i="17"/>
  <c r="C90" i="17"/>
  <c r="C91" i="17"/>
  <c r="C92" i="17"/>
  <c r="C93" i="17"/>
  <c r="C94" i="17"/>
  <c r="C95" i="17"/>
  <c r="C96" i="17"/>
  <c r="C97" i="17"/>
  <c r="C98" i="17"/>
  <c r="C99" i="17"/>
  <c r="C100" i="17"/>
  <c r="C101" i="17"/>
  <c r="C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9" i="17"/>
  <c r="F90" i="17"/>
  <c r="F91" i="17"/>
  <c r="F92" i="17"/>
  <c r="F93" i="17"/>
  <c r="F94" i="17"/>
  <c r="F95" i="17"/>
  <c r="F96" i="17"/>
  <c r="F97" i="17"/>
  <c r="F98" i="17"/>
  <c r="F99" i="17"/>
  <c r="F100" i="17"/>
  <c r="F101" i="17"/>
  <c r="F11" i="17"/>
  <c r="C102" i="17" l="1"/>
  <c r="C99" i="19"/>
  <c r="C99" i="18"/>
  <c r="F102" i="17"/>
  <c r="C22" i="24"/>
  <c r="F22" i="24"/>
  <c r="I57" i="23"/>
  <c r="I45" i="23"/>
  <c r="I37" i="23"/>
  <c r="I33" i="23"/>
  <c r="I20" i="23"/>
  <c r="I15" i="23"/>
  <c r="D12" i="23"/>
  <c r="E12" i="23"/>
  <c r="D13" i="23"/>
  <c r="E13" i="23"/>
  <c r="D14" i="23"/>
  <c r="E14" i="23"/>
  <c r="D15" i="23"/>
  <c r="E15" i="23"/>
  <c r="D16" i="23"/>
  <c r="E16" i="23"/>
  <c r="D17" i="23"/>
  <c r="E17" i="23"/>
  <c r="D18" i="23"/>
  <c r="E18" i="23"/>
  <c r="D19" i="23"/>
  <c r="E19" i="23"/>
  <c r="D20" i="23"/>
  <c r="E20" i="23"/>
  <c r="D21" i="23"/>
  <c r="E21" i="23"/>
  <c r="D22" i="23"/>
  <c r="E22" i="23"/>
  <c r="D23" i="23"/>
  <c r="E23" i="23"/>
  <c r="D24" i="23"/>
  <c r="E24" i="23"/>
  <c r="D25" i="23"/>
  <c r="E25" i="23"/>
  <c r="D26" i="23"/>
  <c r="E26" i="23"/>
  <c r="D27" i="23"/>
  <c r="E27" i="23"/>
  <c r="D28" i="23"/>
  <c r="E28" i="23"/>
  <c r="C28" i="23" s="1"/>
  <c r="D29" i="23"/>
  <c r="E29" i="23"/>
  <c r="D30" i="23"/>
  <c r="E30" i="23"/>
  <c r="D31" i="23"/>
  <c r="E31" i="23"/>
  <c r="D32" i="23"/>
  <c r="E32" i="23"/>
  <c r="D33" i="23"/>
  <c r="E33" i="23"/>
  <c r="D34" i="23"/>
  <c r="E34" i="23"/>
  <c r="D35" i="23"/>
  <c r="E35" i="23"/>
  <c r="D36" i="23"/>
  <c r="E36" i="23"/>
  <c r="C36" i="23" s="1"/>
  <c r="D37" i="23"/>
  <c r="E37" i="23"/>
  <c r="D38" i="23"/>
  <c r="E38" i="23"/>
  <c r="D39" i="23"/>
  <c r="E39" i="23"/>
  <c r="D40" i="23"/>
  <c r="E40" i="23"/>
  <c r="D41" i="23"/>
  <c r="E41" i="23"/>
  <c r="D42" i="23"/>
  <c r="E42" i="23"/>
  <c r="D43" i="23"/>
  <c r="E43" i="23"/>
  <c r="D44" i="23"/>
  <c r="E44" i="23"/>
  <c r="D45" i="23"/>
  <c r="E45" i="23"/>
  <c r="D46" i="23"/>
  <c r="E46" i="23"/>
  <c r="D47" i="23"/>
  <c r="E47" i="23"/>
  <c r="D48" i="23"/>
  <c r="E48" i="23"/>
  <c r="D49" i="23"/>
  <c r="E49" i="23"/>
  <c r="D50" i="23"/>
  <c r="E50" i="23"/>
  <c r="D51" i="23"/>
  <c r="E51" i="23"/>
  <c r="D52" i="23"/>
  <c r="E52" i="23"/>
  <c r="D53" i="23"/>
  <c r="E53" i="23"/>
  <c r="D54" i="23"/>
  <c r="E54" i="23"/>
  <c r="D55" i="23"/>
  <c r="E55" i="23"/>
  <c r="D56" i="23"/>
  <c r="E56" i="23"/>
  <c r="D57" i="23"/>
  <c r="E57" i="23"/>
  <c r="D58" i="23"/>
  <c r="E58" i="23"/>
  <c r="D59" i="23"/>
  <c r="E59" i="23"/>
  <c r="D60" i="23"/>
  <c r="E60" i="23"/>
  <c r="D61" i="23"/>
  <c r="E61" i="23"/>
  <c r="D62" i="23"/>
  <c r="E62" i="23"/>
  <c r="D63" i="23"/>
  <c r="E63" i="23"/>
  <c r="D64" i="23"/>
  <c r="E64" i="23"/>
  <c r="D65" i="23"/>
  <c r="E65" i="23"/>
  <c r="D66" i="23"/>
  <c r="E66" i="23"/>
  <c r="D67" i="23"/>
  <c r="E67" i="23"/>
  <c r="D68" i="23"/>
  <c r="E68" i="23"/>
  <c r="C68" i="23" s="1"/>
  <c r="D69" i="23"/>
  <c r="E69" i="23"/>
  <c r="D70" i="23"/>
  <c r="E70" i="23"/>
  <c r="D71" i="23"/>
  <c r="E71" i="23"/>
  <c r="D72" i="23"/>
  <c r="E72" i="23"/>
  <c r="D73" i="23"/>
  <c r="E73" i="23"/>
  <c r="D74" i="23"/>
  <c r="E74" i="23"/>
  <c r="D75" i="23"/>
  <c r="E75" i="23"/>
  <c r="D76" i="23"/>
  <c r="E76" i="23"/>
  <c r="C76" i="23" s="1"/>
  <c r="D77" i="23"/>
  <c r="E77" i="23"/>
  <c r="D78" i="23"/>
  <c r="E78" i="23"/>
  <c r="D79" i="23"/>
  <c r="E79" i="23"/>
  <c r="D80" i="23"/>
  <c r="E80" i="23"/>
  <c r="D81" i="23"/>
  <c r="E81" i="23"/>
  <c r="D82" i="23"/>
  <c r="E82" i="23"/>
  <c r="D83" i="23"/>
  <c r="E83" i="23"/>
  <c r="D84" i="23"/>
  <c r="E84" i="23"/>
  <c r="C84" i="23" s="1"/>
  <c r="D85" i="23"/>
  <c r="E85" i="23"/>
  <c r="D86" i="23"/>
  <c r="E86" i="23"/>
  <c r="D87" i="23"/>
  <c r="E87" i="23"/>
  <c r="D89" i="23"/>
  <c r="E89" i="23"/>
  <c r="D90" i="23"/>
  <c r="E90" i="23"/>
  <c r="D91" i="23"/>
  <c r="E91" i="23"/>
  <c r="D92" i="23"/>
  <c r="E92" i="23"/>
  <c r="D93" i="23"/>
  <c r="E93" i="23"/>
  <c r="C93" i="23" s="1"/>
  <c r="D94" i="23"/>
  <c r="E94" i="23"/>
  <c r="D95" i="23"/>
  <c r="E95" i="23"/>
  <c r="D96" i="23"/>
  <c r="E96" i="23"/>
  <c r="D97" i="23"/>
  <c r="E97" i="23"/>
  <c r="D98" i="23"/>
  <c r="E98" i="23"/>
  <c r="D99" i="23"/>
  <c r="E99" i="23"/>
  <c r="D100" i="23"/>
  <c r="E100" i="23"/>
  <c r="D101" i="23"/>
  <c r="E101" i="23"/>
  <c r="D102" i="23"/>
  <c r="E102" i="23"/>
  <c r="D11" i="23"/>
  <c r="D103" i="23" s="1"/>
  <c r="E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9" i="23"/>
  <c r="F90" i="23"/>
  <c r="F91" i="23"/>
  <c r="F92" i="23"/>
  <c r="F93" i="23"/>
  <c r="F94" i="23"/>
  <c r="F95" i="23"/>
  <c r="F96" i="23"/>
  <c r="F97" i="23"/>
  <c r="F98" i="23"/>
  <c r="F99" i="23"/>
  <c r="F100" i="23"/>
  <c r="F101" i="23"/>
  <c r="F102" i="23"/>
  <c r="F11" i="23"/>
  <c r="I12" i="23"/>
  <c r="I13" i="23"/>
  <c r="I14" i="23"/>
  <c r="I16" i="23"/>
  <c r="I17" i="23"/>
  <c r="I18" i="23"/>
  <c r="I19" i="23"/>
  <c r="I21" i="23"/>
  <c r="I22" i="23"/>
  <c r="I23" i="23"/>
  <c r="I24" i="23"/>
  <c r="I25" i="23"/>
  <c r="I26" i="23"/>
  <c r="I27" i="23"/>
  <c r="I28" i="23"/>
  <c r="I29" i="23"/>
  <c r="I30" i="23"/>
  <c r="I31" i="23"/>
  <c r="I32" i="23"/>
  <c r="I34" i="23"/>
  <c r="I35" i="23"/>
  <c r="I36" i="23"/>
  <c r="I38" i="23"/>
  <c r="I39" i="23"/>
  <c r="I40" i="23"/>
  <c r="I41" i="23"/>
  <c r="I42" i="23"/>
  <c r="I43" i="23"/>
  <c r="I44" i="23"/>
  <c r="I46" i="23"/>
  <c r="I47" i="23"/>
  <c r="I48" i="23"/>
  <c r="I49" i="23"/>
  <c r="I50" i="23"/>
  <c r="I51" i="23"/>
  <c r="I52" i="23"/>
  <c r="I53" i="23"/>
  <c r="I54" i="23"/>
  <c r="I55" i="23"/>
  <c r="I56" i="23"/>
  <c r="I58" i="23"/>
  <c r="I59" i="23"/>
  <c r="I60" i="23"/>
  <c r="I61" i="23"/>
  <c r="I62" i="23"/>
  <c r="I63" i="23"/>
  <c r="I64" i="23"/>
  <c r="I65" i="23"/>
  <c r="I66" i="23"/>
  <c r="I67" i="23"/>
  <c r="I68" i="23"/>
  <c r="I69" i="23"/>
  <c r="I70" i="23"/>
  <c r="I71" i="23"/>
  <c r="I72" i="23"/>
  <c r="I73" i="23"/>
  <c r="I74" i="23"/>
  <c r="I75" i="23"/>
  <c r="I76" i="23"/>
  <c r="I77" i="23"/>
  <c r="I78" i="23"/>
  <c r="I79" i="23"/>
  <c r="I80" i="23"/>
  <c r="I81" i="23"/>
  <c r="I82" i="23"/>
  <c r="I83" i="23"/>
  <c r="I84" i="23"/>
  <c r="I85" i="23"/>
  <c r="I86" i="23"/>
  <c r="I87" i="23"/>
  <c r="I89" i="23"/>
  <c r="I90" i="23"/>
  <c r="I91" i="23"/>
  <c r="I92" i="23"/>
  <c r="I93" i="23"/>
  <c r="I94" i="23"/>
  <c r="I95" i="23"/>
  <c r="I96" i="23"/>
  <c r="I97" i="23"/>
  <c r="I98" i="23"/>
  <c r="I99" i="23"/>
  <c r="I100" i="23"/>
  <c r="I101" i="23"/>
  <c r="I102" i="23"/>
  <c r="I11" i="23"/>
  <c r="C89" i="23" l="1"/>
  <c r="C64" i="23"/>
  <c r="C40" i="23"/>
  <c r="C32" i="23"/>
  <c r="C24" i="23"/>
  <c r="C99" i="23"/>
  <c r="I103" i="23"/>
  <c r="E103" i="23"/>
  <c r="C82" i="23"/>
  <c r="C66" i="23"/>
  <c r="C58" i="23"/>
  <c r="C42" i="23"/>
  <c r="C34" i="23"/>
  <c r="F103" i="23"/>
  <c r="C20" i="23"/>
  <c r="C26" i="23"/>
  <c r="C13" i="23"/>
  <c r="C102" i="23"/>
  <c r="C90" i="23"/>
  <c r="C57" i="23"/>
  <c r="C53" i="23"/>
  <c r="C41" i="23"/>
  <c r="C11" i="23"/>
  <c r="C100" i="23"/>
  <c r="C87" i="23"/>
  <c r="C67" i="23"/>
  <c r="C63" i="23"/>
  <c r="C55" i="23"/>
  <c r="C47" i="23"/>
  <c r="C43" i="23"/>
  <c r="C31" i="23"/>
  <c r="C27" i="23"/>
  <c r="C19" i="23"/>
  <c r="C15" i="23"/>
  <c r="C94" i="23"/>
  <c r="C98" i="23"/>
  <c r="C101" i="23"/>
  <c r="C95" i="23"/>
  <c r="C85" i="23"/>
  <c r="C83" i="23"/>
  <c r="C81" i="23"/>
  <c r="C77" i="23"/>
  <c r="C78" i="23"/>
  <c r="C70" i="23"/>
  <c r="C65" i="23"/>
  <c r="C61" i="23"/>
  <c r="C60" i="23"/>
  <c r="C59" i="23"/>
  <c r="C92" i="23"/>
  <c r="C74" i="23"/>
  <c r="C12" i="23"/>
  <c r="C91" i="23"/>
  <c r="C80" i="23"/>
  <c r="C73" i="23"/>
  <c r="C69" i="23"/>
  <c r="C97" i="23"/>
  <c r="C86" i="23"/>
  <c r="C79" i="23"/>
  <c r="C72" i="23"/>
  <c r="C17" i="23"/>
  <c r="C96" i="23"/>
  <c r="C75" i="23"/>
  <c r="C71" i="23"/>
  <c r="C62" i="23"/>
  <c r="C49" i="23"/>
  <c r="C33" i="23"/>
  <c r="C56" i="23"/>
  <c r="C54" i="23"/>
  <c r="C52" i="23"/>
  <c r="C51" i="23"/>
  <c r="C50" i="23"/>
  <c r="C48" i="23"/>
  <c r="C46" i="23"/>
  <c r="C45" i="23"/>
  <c r="C44" i="23"/>
  <c r="C39" i="23"/>
  <c r="C38" i="23"/>
  <c r="C37" i="23"/>
  <c r="C35" i="23"/>
  <c r="C30" i="23"/>
  <c r="C29" i="23"/>
  <c r="C25" i="23"/>
  <c r="C23" i="23"/>
  <c r="C22" i="23"/>
  <c r="C21" i="23"/>
  <c r="C18" i="23"/>
  <c r="C16" i="23"/>
  <c r="C14" i="23"/>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6" i="26"/>
  <c r="C87" i="26"/>
  <c r="C88" i="26"/>
  <c r="C89" i="26"/>
  <c r="C90" i="26"/>
  <c r="C91" i="26"/>
  <c r="C92" i="26"/>
  <c r="C93" i="26"/>
  <c r="C94" i="26"/>
  <c r="C95" i="26"/>
  <c r="C96" i="26"/>
  <c r="C97" i="26"/>
  <c r="C98" i="26"/>
  <c r="C99" i="26"/>
  <c r="C8" i="26"/>
  <c r="C9" i="39"/>
  <c r="C10" i="39"/>
  <c r="C11" i="39"/>
  <c r="C12" i="39"/>
  <c r="C13" i="39"/>
  <c r="C14" i="39"/>
  <c r="C15" i="39"/>
  <c r="C16" i="39"/>
  <c r="C17" i="39"/>
  <c r="C18" i="39"/>
  <c r="C19" i="39"/>
  <c r="C20" i="39"/>
  <c r="C21" i="39"/>
  <c r="C22" i="39"/>
  <c r="C23" i="39"/>
  <c r="C24" i="39"/>
  <c r="C25" i="39"/>
  <c r="C26" i="39"/>
  <c r="C27" i="39"/>
  <c r="C28" i="39"/>
  <c r="C29" i="39"/>
  <c r="C30" i="39"/>
  <c r="C31" i="39"/>
  <c r="C32" i="39"/>
  <c r="C33" i="39"/>
  <c r="C34" i="39"/>
  <c r="C35" i="39"/>
  <c r="C36" i="39"/>
  <c r="C8" i="39"/>
  <c r="C37" i="39" s="1"/>
  <c r="C103" i="23" l="1"/>
  <c r="C100" i="26"/>
  <c r="D12" i="31"/>
  <c r="D14" i="31" l="1"/>
  <c r="E14" i="31"/>
  <c r="D15" i="31"/>
  <c r="E15" i="31"/>
  <c r="D16" i="31"/>
  <c r="E16" i="31"/>
  <c r="D17" i="31"/>
  <c r="E17" i="31"/>
  <c r="D18" i="31"/>
  <c r="E18" i="31"/>
  <c r="D19" i="31"/>
  <c r="E19" i="31"/>
  <c r="D20" i="31"/>
  <c r="E20" i="31"/>
  <c r="D21" i="31"/>
  <c r="E21" i="31"/>
  <c r="D22" i="31"/>
  <c r="E22" i="31"/>
  <c r="D23" i="31"/>
  <c r="D24" i="31"/>
  <c r="E24" i="31"/>
  <c r="D25" i="31"/>
  <c r="E25" i="31"/>
  <c r="D26" i="31"/>
  <c r="E26" i="31"/>
  <c r="D27" i="31"/>
  <c r="E27" i="31"/>
  <c r="D28" i="31"/>
  <c r="E28" i="31"/>
  <c r="D29" i="31"/>
  <c r="E29" i="31"/>
  <c r="D30" i="31"/>
  <c r="E30" i="31"/>
  <c r="D31" i="31"/>
  <c r="E31" i="31"/>
  <c r="D32" i="31"/>
  <c r="E32" i="31"/>
  <c r="D33" i="31"/>
  <c r="E33" i="31"/>
  <c r="D34" i="31"/>
  <c r="E34" i="31"/>
  <c r="D35" i="31"/>
  <c r="E35" i="31"/>
  <c r="D36" i="31"/>
  <c r="E36" i="31"/>
  <c r="D37" i="31"/>
  <c r="E37" i="31"/>
  <c r="D38" i="31"/>
  <c r="E38" i="31"/>
  <c r="D39" i="31"/>
  <c r="E39" i="31"/>
  <c r="D40" i="31"/>
  <c r="E40" i="31"/>
  <c r="D41" i="31"/>
  <c r="E41" i="31"/>
  <c r="D42" i="31"/>
  <c r="E42" i="31"/>
  <c r="D43" i="31"/>
  <c r="E43" i="31"/>
  <c r="D44" i="31"/>
  <c r="E44" i="31"/>
  <c r="D45" i="31"/>
  <c r="E45" i="31"/>
  <c r="D46" i="31"/>
  <c r="E46" i="31"/>
  <c r="D47" i="31"/>
  <c r="E47" i="31"/>
  <c r="D48" i="31"/>
  <c r="E48" i="31"/>
  <c r="D49" i="31"/>
  <c r="E49" i="31"/>
  <c r="D50" i="31"/>
  <c r="E50" i="31"/>
  <c r="D51" i="31"/>
  <c r="E51" i="31"/>
  <c r="D52" i="31"/>
  <c r="E52" i="31"/>
  <c r="D53" i="31"/>
  <c r="E53" i="31"/>
  <c r="D54" i="31"/>
  <c r="E54" i="31"/>
  <c r="D55" i="31"/>
  <c r="E55" i="31"/>
  <c r="D56" i="31"/>
  <c r="E56" i="31"/>
  <c r="D57" i="31"/>
  <c r="E57" i="31"/>
  <c r="D58" i="31"/>
  <c r="E58" i="31"/>
  <c r="D59" i="31"/>
  <c r="E59" i="31"/>
  <c r="D60" i="31"/>
  <c r="E60" i="31"/>
  <c r="D61" i="31"/>
  <c r="E61" i="31"/>
  <c r="D62" i="31"/>
  <c r="E62" i="31"/>
  <c r="D63" i="31"/>
  <c r="E63" i="31"/>
  <c r="D64" i="31"/>
  <c r="E64" i="31"/>
  <c r="D65" i="31"/>
  <c r="E65" i="31"/>
  <c r="D66" i="31"/>
  <c r="E66" i="31"/>
  <c r="D67" i="31"/>
  <c r="E67" i="31"/>
  <c r="D68" i="31"/>
  <c r="E68" i="31"/>
  <c r="D69" i="31"/>
  <c r="E69" i="31"/>
  <c r="D70" i="31"/>
  <c r="E70" i="31"/>
  <c r="D71" i="31"/>
  <c r="E71" i="31"/>
  <c r="D72" i="31"/>
  <c r="E72" i="31"/>
  <c r="D73" i="31"/>
  <c r="E73" i="31"/>
  <c r="D74" i="31"/>
  <c r="E74" i="31"/>
  <c r="D75" i="31"/>
  <c r="E75" i="31"/>
  <c r="D76" i="31"/>
  <c r="E76" i="31"/>
  <c r="D77" i="31"/>
  <c r="E77" i="31"/>
  <c r="D78" i="31"/>
  <c r="E78" i="31"/>
  <c r="D79" i="31"/>
  <c r="E79" i="31"/>
  <c r="D80" i="31"/>
  <c r="E80" i="31"/>
  <c r="D81" i="31"/>
  <c r="E81" i="31"/>
  <c r="D82" i="31"/>
  <c r="E82" i="31"/>
  <c r="D83" i="31"/>
  <c r="E83" i="31"/>
  <c r="D84" i="31"/>
  <c r="E84" i="31"/>
  <c r="D85" i="31"/>
  <c r="E85" i="31"/>
  <c r="D86" i="31"/>
  <c r="E86" i="31"/>
  <c r="D87" i="31"/>
  <c r="E87" i="31"/>
  <c r="D88" i="31"/>
  <c r="E88" i="31"/>
  <c r="D90" i="31"/>
  <c r="E90" i="31"/>
  <c r="D91" i="31"/>
  <c r="E91" i="31"/>
  <c r="D92" i="31"/>
  <c r="E92" i="31"/>
  <c r="D93" i="31"/>
  <c r="E93" i="31"/>
  <c r="D94" i="31"/>
  <c r="E94" i="31"/>
  <c r="D95" i="31"/>
  <c r="E95" i="31"/>
  <c r="D96" i="31"/>
  <c r="E96" i="31"/>
  <c r="D97" i="31"/>
  <c r="E97" i="31"/>
  <c r="D98" i="31"/>
  <c r="E98" i="31"/>
  <c r="D99" i="31"/>
  <c r="E99" i="31"/>
  <c r="D100" i="31"/>
  <c r="E100" i="31"/>
  <c r="D101" i="31"/>
  <c r="E101" i="31"/>
  <c r="D102" i="31"/>
  <c r="E102" i="31"/>
  <c r="D103" i="31"/>
  <c r="E103" i="31"/>
  <c r="C77" i="27"/>
  <c r="C78" i="27"/>
  <c r="C79" i="27"/>
  <c r="C80" i="27"/>
  <c r="C81" i="27"/>
  <c r="C82" i="27"/>
  <c r="C83" i="27"/>
  <c r="C84" i="27"/>
  <c r="C86" i="27"/>
  <c r="C87" i="27"/>
  <c r="C88" i="27"/>
  <c r="C89" i="27"/>
  <c r="C90" i="27"/>
  <c r="C91" i="27"/>
  <c r="C92" i="27"/>
  <c r="C93" i="27"/>
  <c r="C94" i="27"/>
  <c r="C95" i="27"/>
  <c r="C96" i="27"/>
  <c r="C97" i="27"/>
  <c r="C98" i="27"/>
  <c r="C99" i="27"/>
  <c r="C66" i="27"/>
  <c r="C67" i="27"/>
  <c r="C68" i="27"/>
  <c r="C69" i="27"/>
  <c r="C70" i="27"/>
  <c r="C71" i="27"/>
  <c r="C72" i="27"/>
  <c r="C73" i="27"/>
  <c r="C74" i="27"/>
  <c r="C75" i="27"/>
  <c r="C76" i="27"/>
  <c r="C62" i="27"/>
  <c r="C63" i="27"/>
  <c r="C64" i="27"/>
  <c r="C65" i="27"/>
  <c r="C61" i="27"/>
  <c r="C60" i="27"/>
  <c r="C42" i="27"/>
  <c r="C43" i="27"/>
  <c r="C44" i="27"/>
  <c r="C45" i="27"/>
  <c r="C46" i="27"/>
  <c r="C47" i="27"/>
  <c r="C48" i="27"/>
  <c r="C49" i="27"/>
  <c r="C50" i="27"/>
  <c r="C51" i="27"/>
  <c r="C52" i="27"/>
  <c r="C53" i="27"/>
  <c r="C54" i="27"/>
  <c r="C55" i="27"/>
  <c r="C56" i="27"/>
  <c r="C57" i="27"/>
  <c r="C58" i="27"/>
  <c r="C59" i="27"/>
  <c r="C21" i="27"/>
  <c r="C22" i="27"/>
  <c r="C23" i="27"/>
  <c r="C24" i="27"/>
  <c r="C25" i="27"/>
  <c r="C26" i="27"/>
  <c r="C27" i="27"/>
  <c r="C28" i="27"/>
  <c r="C29" i="27"/>
  <c r="C30" i="27"/>
  <c r="C31" i="27"/>
  <c r="C32" i="27"/>
  <c r="C33" i="27"/>
  <c r="C34" i="27"/>
  <c r="C35" i="27"/>
  <c r="C36" i="27"/>
  <c r="C37" i="27"/>
  <c r="C38" i="27"/>
  <c r="C39" i="27"/>
  <c r="C40" i="27"/>
  <c r="C41" i="27"/>
  <c r="C20" i="27"/>
  <c r="C19" i="27"/>
  <c r="C10" i="27"/>
  <c r="C11" i="27"/>
  <c r="C12" i="27"/>
  <c r="C13" i="27"/>
  <c r="C14" i="27"/>
  <c r="C15" i="27"/>
  <c r="C16" i="27"/>
  <c r="C17" i="27"/>
  <c r="C18" i="27"/>
  <c r="C9" i="27"/>
  <c r="C8" i="27"/>
  <c r="D104" i="31" l="1"/>
  <c r="C100" i="27"/>
  <c r="F22" i="28"/>
  <c r="I22" i="28"/>
  <c r="F22" i="20"/>
  <c r="I22" i="20"/>
  <c r="E22" i="28" l="1"/>
  <c r="C22" i="28" s="1"/>
  <c r="E22" i="20"/>
  <c r="C22" i="20" s="1"/>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8" i="38"/>
  <c r="C37" i="38" s="1"/>
  <c r="F90" i="28"/>
  <c r="F91" i="28"/>
  <c r="F92" i="28"/>
  <c r="F93" i="28"/>
  <c r="F94" i="28"/>
  <c r="F95" i="28"/>
  <c r="F96" i="28"/>
  <c r="F97" i="28"/>
  <c r="F98" i="28"/>
  <c r="F99" i="28"/>
  <c r="F100" i="28"/>
  <c r="F101" i="28"/>
  <c r="F102" i="28"/>
  <c r="I12" i="28"/>
  <c r="I13" i="28"/>
  <c r="I14" i="28"/>
  <c r="I15" i="28"/>
  <c r="I16" i="28"/>
  <c r="I17" i="28"/>
  <c r="I18" i="28"/>
  <c r="I19" i="28"/>
  <c r="I20" i="28"/>
  <c r="I21" i="28"/>
  <c r="I23" i="28"/>
  <c r="I24" i="28"/>
  <c r="I25" i="28"/>
  <c r="I26" i="28"/>
  <c r="I27" i="28"/>
  <c r="I28" i="28"/>
  <c r="I29" i="28"/>
  <c r="I30" i="28"/>
  <c r="I31" i="28"/>
  <c r="I32" i="28"/>
  <c r="I33" i="28"/>
  <c r="I34" i="28"/>
  <c r="I35" i="28"/>
  <c r="I36" i="28"/>
  <c r="I37" i="28"/>
  <c r="I38" i="28"/>
  <c r="I39" i="28"/>
  <c r="I40" i="28"/>
  <c r="I41" i="28"/>
  <c r="I42" i="28"/>
  <c r="I43" i="28"/>
  <c r="I44" i="28"/>
  <c r="I45" i="28"/>
  <c r="I46" i="28"/>
  <c r="I47" i="28"/>
  <c r="I48" i="28"/>
  <c r="I49" i="28"/>
  <c r="I50" i="28"/>
  <c r="I51" i="28"/>
  <c r="I52" i="28"/>
  <c r="I53" i="28"/>
  <c r="I54" i="28"/>
  <c r="I55" i="28"/>
  <c r="I56" i="28"/>
  <c r="I57" i="28"/>
  <c r="I58" i="28"/>
  <c r="I59" i="28"/>
  <c r="I60" i="28"/>
  <c r="I61" i="28"/>
  <c r="I62" i="28"/>
  <c r="I63" i="28"/>
  <c r="I64" i="28"/>
  <c r="I65" i="28"/>
  <c r="I66" i="28"/>
  <c r="I67" i="28"/>
  <c r="I68" i="28"/>
  <c r="I69" i="28"/>
  <c r="I70" i="28"/>
  <c r="I71" i="28"/>
  <c r="I72" i="28"/>
  <c r="I73" i="28"/>
  <c r="I74" i="28"/>
  <c r="I75" i="28"/>
  <c r="I76" i="28"/>
  <c r="I77" i="28"/>
  <c r="I78" i="28"/>
  <c r="I79" i="28"/>
  <c r="I80" i="28"/>
  <c r="I81" i="28"/>
  <c r="I82" i="28"/>
  <c r="I83" i="28"/>
  <c r="I84" i="28"/>
  <c r="I85" i="28"/>
  <c r="I86" i="28"/>
  <c r="I87" i="28"/>
  <c r="I89" i="28"/>
  <c r="I90" i="28"/>
  <c r="I91" i="28"/>
  <c r="I92" i="28"/>
  <c r="I93" i="28"/>
  <c r="I94" i="28"/>
  <c r="I95" i="28"/>
  <c r="I96" i="28"/>
  <c r="I97" i="28"/>
  <c r="I98" i="28"/>
  <c r="I99" i="28"/>
  <c r="I100" i="28"/>
  <c r="I101" i="28"/>
  <c r="I102" i="28"/>
  <c r="F12" i="20"/>
  <c r="F13" i="20"/>
  <c r="F14" i="20"/>
  <c r="F15" i="20"/>
  <c r="F16" i="20"/>
  <c r="F17" i="20"/>
  <c r="F18" i="20"/>
  <c r="F19" i="20"/>
  <c r="F20" i="20"/>
  <c r="F21"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9" i="20"/>
  <c r="F90" i="20"/>
  <c r="F91" i="20"/>
  <c r="F92" i="20"/>
  <c r="F93" i="20"/>
  <c r="F94" i="20"/>
  <c r="F96" i="20"/>
  <c r="F97" i="20"/>
  <c r="F98" i="20"/>
  <c r="F99" i="20"/>
  <c r="F100" i="20"/>
  <c r="F101" i="20"/>
  <c r="I12" i="20"/>
  <c r="I13" i="20"/>
  <c r="I14" i="20"/>
  <c r="I15" i="20"/>
  <c r="I16" i="20"/>
  <c r="I17" i="20"/>
  <c r="I18" i="20"/>
  <c r="I19" i="20"/>
  <c r="I20" i="20"/>
  <c r="I21" i="20"/>
  <c r="I23" i="20"/>
  <c r="I24" i="20"/>
  <c r="I25" i="20"/>
  <c r="I26" i="20"/>
  <c r="I27" i="20"/>
  <c r="I28" i="20"/>
  <c r="I29" i="20"/>
  <c r="I30" i="20"/>
  <c r="I31" i="20"/>
  <c r="I32" i="20"/>
  <c r="I33" i="20"/>
  <c r="E33" i="20" s="1"/>
  <c r="C33" i="20" s="1"/>
  <c r="I34" i="20"/>
  <c r="I35" i="20"/>
  <c r="I36" i="20"/>
  <c r="I37" i="20"/>
  <c r="I38" i="20"/>
  <c r="I39" i="20"/>
  <c r="I40" i="20"/>
  <c r="I41" i="20"/>
  <c r="I42" i="20"/>
  <c r="I43" i="20"/>
  <c r="E43" i="20" s="1"/>
  <c r="C43" i="20" s="1"/>
  <c r="I44" i="20"/>
  <c r="I45" i="20"/>
  <c r="I46" i="20"/>
  <c r="I47" i="20"/>
  <c r="I48" i="20"/>
  <c r="I49" i="20"/>
  <c r="E49" i="20" s="1"/>
  <c r="C49" i="20" s="1"/>
  <c r="I50" i="20"/>
  <c r="I51" i="20"/>
  <c r="I52" i="20"/>
  <c r="I53" i="20"/>
  <c r="E53" i="20" s="1"/>
  <c r="C53" i="20" s="1"/>
  <c r="I54" i="20"/>
  <c r="I55" i="20"/>
  <c r="I56" i="20"/>
  <c r="I57" i="20"/>
  <c r="I58" i="20"/>
  <c r="I59" i="20"/>
  <c r="E59" i="20" s="1"/>
  <c r="C59" i="20" s="1"/>
  <c r="I60" i="20"/>
  <c r="I61" i="20"/>
  <c r="I62" i="20"/>
  <c r="I63" i="20"/>
  <c r="I64" i="20"/>
  <c r="I65" i="20"/>
  <c r="E65" i="20" s="1"/>
  <c r="C65" i="20" s="1"/>
  <c r="I66" i="20"/>
  <c r="I67" i="20"/>
  <c r="E67" i="20" s="1"/>
  <c r="C67" i="20" s="1"/>
  <c r="I68" i="20"/>
  <c r="I69" i="20"/>
  <c r="E69" i="20" s="1"/>
  <c r="C69" i="20" s="1"/>
  <c r="I70" i="20"/>
  <c r="I71" i="20"/>
  <c r="I72" i="20"/>
  <c r="I73" i="20"/>
  <c r="I74" i="20"/>
  <c r="I75" i="20"/>
  <c r="E75" i="20" s="1"/>
  <c r="C75" i="20" s="1"/>
  <c r="I76" i="20"/>
  <c r="I77" i="20"/>
  <c r="I78" i="20"/>
  <c r="I79" i="20"/>
  <c r="I80" i="20"/>
  <c r="I81" i="20"/>
  <c r="I82" i="20"/>
  <c r="I83" i="20"/>
  <c r="I84" i="20"/>
  <c r="I85" i="20"/>
  <c r="I86" i="20"/>
  <c r="I87" i="20"/>
  <c r="I89" i="20"/>
  <c r="I90" i="20"/>
  <c r="I91" i="20"/>
  <c r="E91" i="20" s="1"/>
  <c r="C91" i="20" s="1"/>
  <c r="I92" i="20"/>
  <c r="I93" i="20"/>
  <c r="I94" i="20"/>
  <c r="I95" i="20"/>
  <c r="E95" i="20" s="1"/>
  <c r="C95" i="20" s="1"/>
  <c r="I96" i="20"/>
  <c r="I97" i="20"/>
  <c r="E97" i="20" s="1"/>
  <c r="C97" i="20" s="1"/>
  <c r="I98" i="20"/>
  <c r="I99" i="20"/>
  <c r="E99" i="20" s="1"/>
  <c r="C99" i="20" s="1"/>
  <c r="I100" i="20"/>
  <c r="I101" i="20"/>
  <c r="E80" i="20" l="1"/>
  <c r="C80" i="20" s="1"/>
  <c r="E79" i="20"/>
  <c r="C79" i="20" s="1"/>
  <c r="E63" i="20"/>
  <c r="C63" i="20" s="1"/>
  <c r="E47" i="20"/>
  <c r="C47" i="20" s="1"/>
  <c r="E31" i="20"/>
  <c r="C31" i="20" s="1"/>
  <c r="E45" i="20"/>
  <c r="C45" i="20" s="1"/>
  <c r="E77" i="20"/>
  <c r="C77" i="20" s="1"/>
  <c r="E61" i="20"/>
  <c r="C61" i="20" s="1"/>
  <c r="E29" i="20"/>
  <c r="C29" i="20" s="1"/>
  <c r="E12" i="20"/>
  <c r="C12" i="20" s="1"/>
  <c r="E93" i="20"/>
  <c r="C93" i="20" s="1"/>
  <c r="E27" i="20"/>
  <c r="C27" i="20" s="1"/>
  <c r="E73" i="20"/>
  <c r="C73" i="20" s="1"/>
  <c r="E57" i="20"/>
  <c r="C57" i="20" s="1"/>
  <c r="E41" i="20"/>
  <c r="C41" i="20" s="1"/>
  <c r="E25" i="20"/>
  <c r="C25" i="20" s="1"/>
  <c r="E89" i="20"/>
  <c r="C89" i="20" s="1"/>
  <c r="E99" i="28"/>
  <c r="C99" i="28" s="1"/>
  <c r="E37" i="20"/>
  <c r="C37" i="20" s="1"/>
  <c r="E101" i="20"/>
  <c r="C101" i="20" s="1"/>
  <c r="E84" i="20"/>
  <c r="C84" i="20" s="1"/>
  <c r="E18" i="20"/>
  <c r="C18" i="20" s="1"/>
  <c r="E82" i="20"/>
  <c r="C82" i="20" s="1"/>
  <c r="E35" i="20"/>
  <c r="C35" i="20" s="1"/>
  <c r="E51" i="20"/>
  <c r="C51" i="20" s="1"/>
  <c r="E98" i="28"/>
  <c r="C98" i="28" s="1"/>
  <c r="E100" i="28"/>
  <c r="C100" i="28" s="1"/>
  <c r="E94" i="28"/>
  <c r="C94" i="28" s="1"/>
  <c r="E92" i="28"/>
  <c r="C92" i="28" s="1"/>
  <c r="E95" i="28"/>
  <c r="C95" i="28" s="1"/>
  <c r="E96" i="28"/>
  <c r="C96" i="28" s="1"/>
  <c r="E91" i="28"/>
  <c r="C91" i="28" s="1"/>
  <c r="E71" i="20"/>
  <c r="C71" i="20" s="1"/>
  <c r="E55" i="20"/>
  <c r="C55" i="20" s="1"/>
  <c r="E39" i="20"/>
  <c r="C39" i="20" s="1"/>
  <c r="E86" i="20"/>
  <c r="C86" i="20" s="1"/>
  <c r="E102" i="28"/>
  <c r="C102" i="28" s="1"/>
  <c r="E100" i="20"/>
  <c r="C100" i="20" s="1"/>
  <c r="E96" i="20"/>
  <c r="C96" i="20" s="1"/>
  <c r="E92" i="20"/>
  <c r="C92" i="20" s="1"/>
  <c r="E87" i="20"/>
  <c r="C87" i="20" s="1"/>
  <c r="E83" i="20"/>
  <c r="C83" i="20" s="1"/>
  <c r="E76" i="20"/>
  <c r="C76" i="20" s="1"/>
  <c r="E72" i="20"/>
  <c r="C72" i="20" s="1"/>
  <c r="E68" i="20"/>
  <c r="C68" i="20" s="1"/>
  <c r="E64" i="20"/>
  <c r="C64" i="20" s="1"/>
  <c r="E60" i="20"/>
  <c r="C60" i="20" s="1"/>
  <c r="E56" i="20"/>
  <c r="C56" i="20" s="1"/>
  <c r="E52" i="20"/>
  <c r="C52" i="20" s="1"/>
  <c r="E48" i="20"/>
  <c r="C48" i="20" s="1"/>
  <c r="E44" i="20"/>
  <c r="C44" i="20" s="1"/>
  <c r="E40" i="20"/>
  <c r="C40" i="20" s="1"/>
  <c r="E36" i="20"/>
  <c r="C36" i="20" s="1"/>
  <c r="E32" i="20"/>
  <c r="C32" i="20" s="1"/>
  <c r="E28" i="20"/>
  <c r="C28" i="20" s="1"/>
  <c r="E24" i="20"/>
  <c r="C24" i="20" s="1"/>
  <c r="E19" i="20"/>
  <c r="C19" i="20" s="1"/>
  <c r="E15" i="20"/>
  <c r="C15" i="20" s="1"/>
  <c r="E81" i="20"/>
  <c r="C81" i="20" s="1"/>
  <c r="E74" i="20"/>
  <c r="C74" i="20" s="1"/>
  <c r="E70" i="20"/>
  <c r="C70" i="20" s="1"/>
  <c r="E66" i="20"/>
  <c r="C66" i="20" s="1"/>
  <c r="E62" i="20"/>
  <c r="C62" i="20" s="1"/>
  <c r="E58" i="20"/>
  <c r="C58" i="20" s="1"/>
  <c r="E54" i="20"/>
  <c r="C54" i="20" s="1"/>
  <c r="E50" i="20"/>
  <c r="C50" i="20" s="1"/>
  <c r="E46" i="20"/>
  <c r="C46" i="20" s="1"/>
  <c r="E42" i="20"/>
  <c r="C42" i="20" s="1"/>
  <c r="E38" i="20"/>
  <c r="C38" i="20" s="1"/>
  <c r="E34" i="20"/>
  <c r="C34" i="20" s="1"/>
  <c r="E30" i="20"/>
  <c r="C30" i="20" s="1"/>
  <c r="E26" i="20"/>
  <c r="C26" i="20" s="1"/>
  <c r="E21" i="20"/>
  <c r="C21" i="20" s="1"/>
  <c r="E17" i="20"/>
  <c r="C17" i="20" s="1"/>
  <c r="E13" i="20"/>
  <c r="C13" i="20" s="1"/>
  <c r="E90" i="28"/>
  <c r="C90" i="28" s="1"/>
  <c r="E98" i="20"/>
  <c r="C98" i="20" s="1"/>
  <c r="E94" i="20"/>
  <c r="C94" i="20" s="1"/>
  <c r="E90" i="20"/>
  <c r="C90" i="20" s="1"/>
  <c r="E85" i="20"/>
  <c r="C85" i="20" s="1"/>
  <c r="E78" i="20"/>
  <c r="C78" i="20" s="1"/>
  <c r="E23" i="20"/>
  <c r="C23" i="20" s="1"/>
  <c r="E20" i="20"/>
  <c r="C20" i="20" s="1"/>
  <c r="E16" i="20"/>
  <c r="C16" i="20" s="1"/>
  <c r="E14" i="20"/>
  <c r="C14" i="20" s="1"/>
  <c r="E101" i="28"/>
  <c r="C101" i="28" s="1"/>
  <c r="E97" i="28"/>
  <c r="C97" i="28" s="1"/>
  <c r="E93" i="28"/>
  <c r="C93" i="28" s="1"/>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11" i="32"/>
  <c r="C40" i="32" s="1"/>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11" i="32"/>
  <c r="F40" i="32" s="1"/>
  <c r="D13" i="31"/>
  <c r="E13" i="31"/>
  <c r="E12" i="31"/>
  <c r="E104" i="31" s="1"/>
  <c r="I11" i="28" l="1"/>
  <c r="I103" i="28" s="1"/>
  <c r="F11" i="20"/>
  <c r="F102" i="20" s="1"/>
  <c r="F49" i="28"/>
  <c r="E49" i="28" s="1"/>
  <c r="C49" i="28" s="1"/>
  <c r="F17" i="28"/>
  <c r="E17" i="28" s="1"/>
  <c r="C17" i="28" s="1"/>
  <c r="F12" i="28"/>
  <c r="E12" i="28" s="1"/>
  <c r="C12" i="28" s="1"/>
  <c r="F11" i="28"/>
  <c r="F103" i="28" s="1"/>
  <c r="E103" i="28" l="1"/>
  <c r="C103" i="28" s="1"/>
  <c r="E11" i="28"/>
  <c r="C11" i="28" s="1"/>
  <c r="I11" i="20"/>
  <c r="E11" i="20" l="1"/>
  <c r="C11" i="20" s="1"/>
  <c r="I102" i="20"/>
  <c r="E102" i="20" s="1"/>
  <c r="C102" i="20" s="1"/>
  <c r="C13" i="24"/>
  <c r="C14" i="24"/>
  <c r="C15" i="24"/>
  <c r="C16" i="24"/>
  <c r="C17" i="24"/>
  <c r="C18" i="24"/>
  <c r="C19" i="24"/>
  <c r="C20" i="24"/>
  <c r="C21"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9" i="24"/>
  <c r="C90" i="24"/>
  <c r="C91" i="24"/>
  <c r="C92" i="24"/>
  <c r="C93" i="24"/>
  <c r="C94" i="24"/>
  <c r="C95" i="24"/>
  <c r="C96" i="24"/>
  <c r="C97" i="24"/>
  <c r="C98" i="24"/>
  <c r="C99" i="24"/>
  <c r="C100" i="24"/>
  <c r="C101" i="24"/>
  <c r="C102" i="24"/>
  <c r="F14" i="24"/>
  <c r="F15" i="24"/>
  <c r="F16" i="24"/>
  <c r="F17" i="24"/>
  <c r="F18" i="24"/>
  <c r="F19" i="24"/>
  <c r="F20" i="24"/>
  <c r="F21"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1" i="24"/>
  <c r="F72" i="24"/>
  <c r="F73" i="24"/>
  <c r="F74" i="24"/>
  <c r="F75" i="24"/>
  <c r="F76" i="24"/>
  <c r="F77" i="24"/>
  <c r="F78" i="24"/>
  <c r="F79" i="24"/>
  <c r="F80" i="24"/>
  <c r="F81" i="24"/>
  <c r="F82" i="24"/>
  <c r="F83" i="24"/>
  <c r="F84" i="24"/>
  <c r="F85" i="24"/>
  <c r="F86" i="24"/>
  <c r="F87" i="24"/>
  <c r="F89" i="24"/>
  <c r="F90" i="24"/>
  <c r="F91" i="24"/>
  <c r="F92" i="24"/>
  <c r="F93" i="24"/>
  <c r="F94" i="24"/>
  <c r="F95" i="24"/>
  <c r="F96" i="24"/>
  <c r="F97" i="24"/>
  <c r="F98" i="24"/>
  <c r="F99" i="24"/>
  <c r="F100" i="24"/>
  <c r="F101" i="24"/>
  <c r="F102" i="24"/>
  <c r="F13" i="24"/>
  <c r="F40" i="35" l="1"/>
  <c r="I39" i="35"/>
  <c r="F39" i="35"/>
  <c r="I38" i="35"/>
  <c r="F38" i="35"/>
  <c r="I37" i="35"/>
  <c r="F37" i="35"/>
  <c r="I36" i="35"/>
  <c r="F36" i="35"/>
  <c r="I35" i="35"/>
  <c r="F35" i="35"/>
  <c r="I34" i="35"/>
  <c r="F34" i="35"/>
  <c r="I33" i="35"/>
  <c r="F33" i="35"/>
  <c r="I32" i="35"/>
  <c r="F32" i="35"/>
  <c r="I31" i="35"/>
  <c r="F31" i="35"/>
  <c r="I30" i="35"/>
  <c r="F30" i="35"/>
  <c r="I29" i="35"/>
  <c r="F29" i="35"/>
  <c r="I28" i="35"/>
  <c r="F28" i="35"/>
  <c r="I27" i="35"/>
  <c r="F27" i="35"/>
  <c r="I26" i="35"/>
  <c r="F26" i="35"/>
  <c r="I25" i="35"/>
  <c r="F25" i="35"/>
  <c r="I24" i="35"/>
  <c r="F24" i="35"/>
  <c r="I23" i="35"/>
  <c r="F23" i="35"/>
  <c r="I22" i="35"/>
  <c r="F22" i="35"/>
  <c r="I21" i="35"/>
  <c r="F21" i="35"/>
  <c r="I20" i="35"/>
  <c r="F20" i="35"/>
  <c r="I19" i="35"/>
  <c r="F19" i="35"/>
  <c r="I18" i="35"/>
  <c r="F18" i="35"/>
  <c r="I17" i="35"/>
  <c r="I15" i="35"/>
  <c r="F15" i="35"/>
  <c r="I14" i="35"/>
  <c r="F14" i="35"/>
  <c r="I13" i="35"/>
  <c r="F13" i="35"/>
  <c r="I12" i="35"/>
  <c r="F12" i="35"/>
  <c r="I11" i="35"/>
  <c r="E15" i="35" l="1"/>
  <c r="C15" i="35" s="1"/>
  <c r="E12" i="35"/>
  <c r="C12" i="35" s="1"/>
  <c r="E21" i="35"/>
  <c r="C21" i="35" s="1"/>
  <c r="E25" i="35"/>
  <c r="C25" i="35" s="1"/>
  <c r="E24" i="35"/>
  <c r="C24" i="35" s="1"/>
  <c r="E27" i="35"/>
  <c r="C27" i="35" s="1"/>
  <c r="E31" i="35"/>
  <c r="C31" i="35" s="1"/>
  <c r="E37" i="35"/>
  <c r="C37" i="35" s="1"/>
  <c r="E30" i="35"/>
  <c r="C30" i="35" s="1"/>
  <c r="E20" i="35"/>
  <c r="C20" i="35" s="1"/>
  <c r="E18" i="35"/>
  <c r="C18" i="35" s="1"/>
  <c r="E22" i="35"/>
  <c r="C22" i="35" s="1"/>
  <c r="E26" i="35"/>
  <c r="C26" i="35" s="1"/>
  <c r="E28" i="35"/>
  <c r="C28" i="35" s="1"/>
  <c r="E32" i="35"/>
  <c r="C32" i="35" s="1"/>
  <c r="E13" i="35"/>
  <c r="C13" i="35" s="1"/>
  <c r="E35" i="35"/>
  <c r="C35" i="35" s="1"/>
  <c r="E39" i="35"/>
  <c r="C39" i="35" s="1"/>
  <c r="E19" i="35"/>
  <c r="C19" i="35" s="1"/>
  <c r="E23" i="35"/>
  <c r="C23" i="35" s="1"/>
  <c r="E29" i="35"/>
  <c r="C29" i="35" s="1"/>
  <c r="E33" i="35"/>
  <c r="C33" i="35" s="1"/>
  <c r="F17" i="35"/>
  <c r="E17" i="35" s="1"/>
  <c r="C17" i="35" s="1"/>
  <c r="F11" i="35"/>
  <c r="E11" i="35" s="1"/>
  <c r="C11" i="35" s="1"/>
  <c r="E34" i="35"/>
  <c r="C34" i="35" s="1"/>
  <c r="E38" i="35"/>
  <c r="C38" i="35" s="1"/>
  <c r="F16" i="35"/>
  <c r="I16" i="35"/>
  <c r="I40" i="35" s="1"/>
  <c r="E40" i="35" s="1"/>
  <c r="C40" i="35" s="1"/>
  <c r="E14" i="35"/>
  <c r="C14" i="35" s="1"/>
  <c r="E36" i="35"/>
  <c r="C36" i="35" s="1"/>
  <c r="E16" i="35" l="1"/>
  <c r="C16" i="35" s="1"/>
  <c r="F70" i="28" l="1"/>
  <c r="F52" i="28"/>
  <c r="F43" i="28"/>
  <c r="F40" i="28"/>
  <c r="F13" i="28"/>
  <c r="F14" i="28"/>
  <c r="F18" i="28"/>
  <c r="F19" i="28"/>
  <c r="F20" i="28"/>
  <c r="F21" i="28"/>
  <c r="F23" i="28"/>
  <c r="F24" i="28"/>
  <c r="F25" i="28"/>
  <c r="F27" i="28"/>
  <c r="F28" i="28"/>
  <c r="F30" i="28"/>
  <c r="F31" i="28"/>
  <c r="F33" i="28"/>
  <c r="F34" i="28"/>
  <c r="F35" i="28"/>
  <c r="F36" i="28"/>
  <c r="F37" i="28"/>
  <c r="F38" i="28"/>
  <c r="F39" i="28"/>
  <c r="F41" i="28"/>
  <c r="F42" i="28"/>
  <c r="F44" i="28"/>
  <c r="F45" i="28"/>
  <c r="F46" i="28"/>
  <c r="F47" i="28"/>
  <c r="F48" i="28"/>
  <c r="F50" i="28"/>
  <c r="F51" i="28"/>
  <c r="F53" i="28"/>
  <c r="F54" i="28"/>
  <c r="F55" i="28"/>
  <c r="F56" i="28"/>
  <c r="F58" i="28"/>
  <c r="F59" i="28"/>
  <c r="F60" i="28"/>
  <c r="F61" i="28"/>
  <c r="F62" i="28"/>
  <c r="F63" i="28"/>
  <c r="F64" i="28"/>
  <c r="F66" i="28"/>
  <c r="F67" i="28"/>
  <c r="F68" i="28"/>
  <c r="F69" i="28"/>
  <c r="F71" i="28"/>
  <c r="F72" i="28"/>
  <c r="F74" i="28"/>
  <c r="F75" i="28"/>
  <c r="F76" i="28"/>
  <c r="F77" i="28"/>
  <c r="F78" i="28"/>
  <c r="F79" i="28"/>
  <c r="F80" i="28"/>
  <c r="F81" i="28"/>
  <c r="F82" i="28"/>
  <c r="F83" i="28"/>
  <c r="F84" i="28"/>
  <c r="F85" i="28"/>
  <c r="F86" i="28"/>
  <c r="F87" i="28"/>
  <c r="F89" i="28"/>
  <c r="F32" i="28"/>
  <c r="F26" i="28"/>
  <c r="E23" i="28" l="1"/>
  <c r="C23" i="28" s="1"/>
  <c r="E83" i="28"/>
  <c r="C83" i="28" s="1"/>
  <c r="E35" i="28"/>
  <c r="C35" i="28" s="1"/>
  <c r="E80" i="28"/>
  <c r="C80" i="28" s="1"/>
  <c r="E72" i="28"/>
  <c r="C72" i="28" s="1"/>
  <c r="E13" i="28"/>
  <c r="C13" i="28" s="1"/>
  <c r="E89" i="28"/>
  <c r="C89" i="28" s="1"/>
  <c r="E76" i="28"/>
  <c r="C76" i="28" s="1"/>
  <c r="E63" i="28"/>
  <c r="C63" i="28" s="1"/>
  <c r="E34" i="28"/>
  <c r="C34" i="28" s="1"/>
  <c r="E21" i="28"/>
  <c r="C21" i="28" s="1"/>
  <c r="E41" i="28"/>
  <c r="C41" i="28" s="1"/>
  <c r="E20" i="28"/>
  <c r="C20" i="28" s="1"/>
  <c r="F16" i="28"/>
  <c r="F29" i="28"/>
  <c r="E60" i="28"/>
  <c r="C60" i="28" s="1"/>
  <c r="E39" i="28"/>
  <c r="C39" i="28" s="1"/>
  <c r="E30" i="28"/>
  <c r="C30" i="28" s="1"/>
  <c r="E66" i="28"/>
  <c r="C66" i="28" s="1"/>
  <c r="E48" i="28"/>
  <c r="C48" i="28" s="1"/>
  <c r="E59" i="28"/>
  <c r="C59" i="28" s="1"/>
  <c r="E64" i="28"/>
  <c r="C64" i="28" s="1"/>
  <c r="E58" i="28"/>
  <c r="C58" i="28" s="1"/>
  <c r="E14" i="28"/>
  <c r="C14" i="28" s="1"/>
  <c r="E87" i="28"/>
  <c r="C87" i="28" s="1"/>
  <c r="E69" i="28"/>
  <c r="C69" i="28" s="1"/>
  <c r="E42" i="28"/>
  <c r="C42" i="28" s="1"/>
  <c r="E33" i="28"/>
  <c r="C33" i="28" s="1"/>
  <c r="E82" i="28"/>
  <c r="C82" i="28" s="1"/>
  <c r="E75" i="28"/>
  <c r="C75" i="28" s="1"/>
  <c r="E37" i="28"/>
  <c r="C37" i="28" s="1"/>
  <c r="E27" i="28"/>
  <c r="C27" i="28" s="1"/>
  <c r="E18" i="28"/>
  <c r="C18" i="28" s="1"/>
  <c r="E81" i="28"/>
  <c r="C81" i="28" s="1"/>
  <c r="E74" i="28"/>
  <c r="C74" i="28" s="1"/>
  <c r="E56" i="28"/>
  <c r="C56" i="28" s="1"/>
  <c r="E36" i="28"/>
  <c r="C36" i="28" s="1"/>
  <c r="E25" i="28"/>
  <c r="C25" i="28" s="1"/>
  <c r="E38" i="28"/>
  <c r="C38" i="28" s="1"/>
  <c r="E28" i="28"/>
  <c r="C28" i="28" s="1"/>
  <c r="E40" i="28"/>
  <c r="C40" i="28" s="1"/>
  <c r="E55" i="28"/>
  <c r="C55" i="28" s="1"/>
  <c r="E54" i="28"/>
  <c r="C54" i="28" s="1"/>
  <c r="E44" i="28"/>
  <c r="C44" i="28" s="1"/>
  <c r="E32" i="28"/>
  <c r="C32" i="28" s="1"/>
  <c r="E43" i="28"/>
  <c r="C43" i="28" s="1"/>
  <c r="E52" i="28"/>
  <c r="C52" i="28" s="1"/>
  <c r="E70" i="28"/>
  <c r="C70" i="28" s="1"/>
  <c r="E45" i="28"/>
  <c r="C45" i="28" s="1"/>
  <c r="E86" i="28"/>
  <c r="C86" i="28" s="1"/>
  <c r="E79" i="28"/>
  <c r="C79" i="28" s="1"/>
  <c r="E62" i="28"/>
  <c r="C62" i="28" s="1"/>
  <c r="E53" i="28"/>
  <c r="C53" i="28" s="1"/>
  <c r="E85" i="28"/>
  <c r="C85" i="28" s="1"/>
  <c r="E78" i="28"/>
  <c r="C78" i="28" s="1"/>
  <c r="E68" i="28"/>
  <c r="C68" i="28" s="1"/>
  <c r="E51" i="28"/>
  <c r="C51" i="28" s="1"/>
  <c r="E31" i="28"/>
  <c r="C31" i="28" s="1"/>
  <c r="E46" i="28"/>
  <c r="C46" i="28" s="1"/>
  <c r="E84" i="28"/>
  <c r="C84" i="28" s="1"/>
  <c r="E77" i="28"/>
  <c r="C77" i="28" s="1"/>
  <c r="E71" i="28"/>
  <c r="C71" i="28" s="1"/>
  <c r="E67" i="28"/>
  <c r="C67" i="28" s="1"/>
  <c r="E61" i="28"/>
  <c r="C61" i="28" s="1"/>
  <c r="E24" i="28"/>
  <c r="C24" i="28" s="1"/>
  <c r="E19" i="28"/>
  <c r="C19" i="28" s="1"/>
  <c r="E50" i="28"/>
  <c r="C50" i="28" s="1"/>
  <c r="E47" i="28"/>
  <c r="C47" i="28" s="1"/>
  <c r="E26" i="28"/>
  <c r="C26" i="28" s="1"/>
  <c r="F73" i="28"/>
  <c r="F65" i="28"/>
  <c r="F57" i="28"/>
  <c r="C12" i="24"/>
  <c r="F12" i="24"/>
  <c r="E29" i="28" l="1"/>
  <c r="C29" i="28" s="1"/>
  <c r="E16" i="28"/>
  <c r="C16" i="28" s="1"/>
  <c r="E57" i="28"/>
  <c r="C57" i="28" s="1"/>
  <c r="E65" i="28"/>
  <c r="C65" i="28" s="1"/>
  <c r="E73" i="28"/>
  <c r="C73" i="28" s="1"/>
  <c r="C11" i="24"/>
  <c r="C103" i="24" s="1"/>
  <c r="F15" i="28"/>
  <c r="F11" i="24"/>
  <c r="F103" i="24" s="1"/>
  <c r="H49" i="8"/>
  <c r="G49" i="8"/>
  <c r="F49" i="8"/>
  <c r="E49" i="8"/>
  <c r="D49" i="8"/>
  <c r="C49" i="8"/>
  <c r="K42" i="6"/>
  <c r="J42" i="6"/>
  <c r="I42" i="6"/>
  <c r="H42" i="6"/>
  <c r="G42" i="6"/>
  <c r="F42" i="6"/>
  <c r="E42" i="6"/>
  <c r="D42" i="6"/>
  <c r="C42" i="6"/>
  <c r="K40" i="6"/>
  <c r="J40" i="6"/>
  <c r="I40" i="6"/>
  <c r="H40" i="6"/>
  <c r="H81" i="6" s="1"/>
  <c r="G40" i="6"/>
  <c r="G81" i="6" s="1"/>
  <c r="F40" i="6"/>
  <c r="F81" i="6" s="1"/>
  <c r="E40" i="6"/>
  <c r="E81" i="6" s="1"/>
  <c r="D40" i="6"/>
  <c r="D81" i="6" s="1"/>
  <c r="C40" i="6"/>
  <c r="C81" i="6" s="1"/>
  <c r="K41" i="5"/>
  <c r="J41" i="5"/>
  <c r="I41" i="5"/>
  <c r="H41" i="5"/>
  <c r="G41" i="5"/>
  <c r="F41" i="5"/>
  <c r="E41" i="5"/>
  <c r="D41" i="5"/>
  <c r="C41" i="5"/>
  <c r="K39" i="5"/>
  <c r="J39" i="5"/>
  <c r="I39" i="5"/>
  <c r="H39" i="5"/>
  <c r="H80" i="5" s="1"/>
  <c r="G39" i="5"/>
  <c r="G80" i="5" s="1"/>
  <c r="F39" i="5"/>
  <c r="F80" i="5" s="1"/>
  <c r="E39" i="5"/>
  <c r="E80" i="5" s="1"/>
  <c r="D39" i="5"/>
  <c r="D80" i="5" s="1"/>
  <c r="C39" i="5"/>
  <c r="C80" i="5" s="1"/>
  <c r="E69" i="4"/>
  <c r="D69" i="4"/>
  <c r="C69" i="4"/>
  <c r="K43" i="3"/>
  <c r="J43" i="3"/>
  <c r="I43" i="3"/>
  <c r="H43" i="3"/>
  <c r="G43" i="3"/>
  <c r="F43" i="3"/>
  <c r="E43" i="3"/>
  <c r="D43" i="3"/>
  <c r="C43" i="3"/>
  <c r="K41" i="3"/>
  <c r="J41" i="3"/>
  <c r="I41" i="3"/>
  <c r="H41" i="3"/>
  <c r="H82" i="3" s="1"/>
  <c r="G41" i="3"/>
  <c r="G82" i="3" s="1"/>
  <c r="F41" i="3"/>
  <c r="F82" i="3" s="1"/>
  <c r="E41" i="3"/>
  <c r="E82" i="3" s="1"/>
  <c r="D41" i="3"/>
  <c r="D82" i="3" s="1"/>
  <c r="C41" i="3"/>
  <c r="C82" i="3" s="1"/>
  <c r="E15" i="28" l="1"/>
  <c r="C15" i="28" l="1"/>
</calcChain>
</file>

<file path=xl/sharedStrings.xml><?xml version="1.0" encoding="utf-8"?>
<sst xmlns="http://schemas.openxmlformats.org/spreadsheetml/2006/main" count="4279" uniqueCount="801">
  <si>
    <t>Preface</t>
  </si>
  <si>
    <t xml:space="preserve">     Allah grants success</t>
  </si>
  <si>
    <t xml:space="preserve">      والله ولي التوفيق،،،</t>
  </si>
  <si>
    <t xml:space="preserve">فهرس نشرة إحصاءات الطاقة والصناعة </t>
  </si>
  <si>
    <t>Bulletin of Energy and Industry Statistics Index</t>
  </si>
  <si>
    <t>Table No.</t>
  </si>
  <si>
    <t>Particulars</t>
  </si>
  <si>
    <r>
      <rPr>
        <b/>
        <sz val="10"/>
        <color indexed="8"/>
        <rFont val="Arial"/>
        <family val="2"/>
      </rPr>
      <t xml:space="preserve">رقم الصفحة
</t>
    </r>
    <r>
      <rPr>
        <b/>
        <sz val="8"/>
        <color indexed="8"/>
        <rFont val="Arial"/>
        <family val="2"/>
      </rPr>
      <t>Page No.</t>
    </r>
  </si>
  <si>
    <t>البيـان</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</si>
  <si>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</si>
  <si>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</si>
  <si>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</si>
  <si>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</si>
  <si>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</si>
  <si>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</si>
  <si>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</si>
  <si>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</si>
  <si>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</si>
  <si>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 xml:space="preserve"> 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</si>
  <si>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</si>
  <si>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</si>
  <si>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</si>
  <si>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2</t>
  </si>
  <si>
    <t>3</t>
  </si>
  <si>
    <t>4</t>
  </si>
  <si>
    <t>5</t>
  </si>
  <si>
    <t>6</t>
  </si>
  <si>
    <t>Chapter Three
Establishments employing (Ten employees and more)</t>
  </si>
  <si>
    <t>الفصل الثالث
المنشآت التي تستخدم (عشرة مشتغلين فأكثر)</t>
  </si>
  <si>
    <t>7</t>
  </si>
  <si>
    <t>8</t>
  </si>
  <si>
    <t>9</t>
  </si>
  <si>
    <t>10</t>
  </si>
  <si>
    <t>11</t>
  </si>
  <si>
    <t>Chapter Four
Estimat of Energy and Industry Activity (Total of chapters two and three)</t>
  </si>
  <si>
    <t>الفصل الرابع
تقديرات نشاط الطاقة و الصناعة (إجمالي الفصل الثاني والثالث)</t>
  </si>
  <si>
    <t>12</t>
  </si>
  <si>
    <t>13</t>
  </si>
  <si>
    <t>14</t>
  </si>
  <si>
    <t>15</t>
  </si>
  <si>
    <t>16</t>
  </si>
  <si>
    <t>17</t>
  </si>
  <si>
    <t>18</t>
  </si>
  <si>
    <t>Appendix
Annual questionnaire of Energy and Industry Statisties</t>
  </si>
  <si>
    <t>المرفقات
الاستمارة السنوية لإحصاءات الطاقة والصناعة</t>
  </si>
  <si>
    <t>Introduction</t>
  </si>
  <si>
    <t>مقدمــة</t>
  </si>
  <si>
    <t>1- The Scope:</t>
  </si>
  <si>
    <t>1 - النطـــاق:</t>
  </si>
  <si>
    <t>This bulletin covers the activities of Energy and Industry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t>
  </si>
  <si>
    <t xml:space="preserve">تغطي هذه النشرة السنوية أنشطة 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</si>
  <si>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(B) </t>
  </si>
  <si>
    <t>Mining and Quarrying.</t>
  </si>
  <si>
    <t xml:space="preserve"> التعدين واستغلال المحاجر.
</t>
  </si>
  <si>
    <t>(ب)</t>
  </si>
  <si>
    <t>(C)</t>
  </si>
  <si>
    <t xml:space="preserve"> Manufacturing</t>
  </si>
  <si>
    <t xml:space="preserve"> الصناعات التحويلية.</t>
  </si>
  <si>
    <t>(ج)</t>
  </si>
  <si>
    <t>(D)</t>
  </si>
  <si>
    <t xml:space="preserve"> Electricity , Gas, Steam and Air Conditioning Supply.</t>
  </si>
  <si>
    <t>توصيل الكهرباء والغاز والبخار وتكييف الهواء.</t>
  </si>
  <si>
    <t>(د)</t>
  </si>
  <si>
    <t>(E)</t>
  </si>
  <si>
    <t xml:space="preserve"> Water Supply,Sewerage , Waste management and remediation activities.</t>
  </si>
  <si>
    <t>امدادات المياه, وانشطة المجاري وادارة الفضلات المعالجة</t>
  </si>
  <si>
    <t>(هـ)</t>
  </si>
  <si>
    <t>For information these statistics include data of government, mixed and private sector establishments.</t>
  </si>
  <si>
    <t>علماً بأن هذه الإحصاءات تتضمن بيانات عن منشآت القطاع الحكومي والمختلط والخاص .</t>
  </si>
  <si>
    <t>2- The Questionnaires:</t>
  </si>
  <si>
    <t>2 - الاستمارات المستخدمة:</t>
  </si>
  <si>
    <t>For information these statistics include data of government, mixed and private sector establishments</t>
  </si>
  <si>
    <t>الاستمارة السنوية لإحصاءات الطاقة والصناعة لجميع المنشآت .</t>
  </si>
  <si>
    <t>3- The Timing:</t>
  </si>
  <si>
    <t>3 - فترة الإسناد الزمني:</t>
  </si>
  <si>
    <t>The data of this bulletin were collected for one year starts on first of January and ends on end of December</t>
  </si>
  <si>
    <t>جمعت بيانات هذه النشرة عن سنة ميلادية تبدأ اعتباراً من أول يناير وتنتهي آخر ديسمبر.</t>
  </si>
  <si>
    <t>4- Survey method:</t>
  </si>
  <si>
    <t>4 - أسلوب المسح:</t>
  </si>
  <si>
    <t xml:space="preserve"> - Field and office checking took place for the frame to ensure number of employees and the rest of frame data of the economic activity</t>
  </si>
  <si>
    <t>ـ تم التدقيق الميداني والمكتبي للإطار للتأكد من عدد العاملين وباقي بيانات الإطار للنشاط الاقتصادي.</t>
  </si>
  <si>
    <t xml:space="preserve"> - Data of establishments employing ten employees and more were collected through comprehensive counting, while establishments employing less than ten employees were studied through sample</t>
  </si>
  <si>
    <t>ـ تم جمع بيانات المنشآت التي يعمل بها عشرة مشتغلين فأكثر بالحصر الشامل، أما المنشآت التي يعمل بها أقل من عشرة مشتغلين فقد تمت دراستها بالعينة.</t>
  </si>
  <si>
    <t xml:space="preserve">       Data presentation </t>
  </si>
  <si>
    <r>
      <rPr>
        <sz val="16"/>
        <color indexed="8"/>
        <rFont val="Arial"/>
        <family val="2"/>
      </rPr>
      <t>أ</t>
    </r>
    <r>
      <rPr>
        <b/>
        <sz val="16"/>
        <color indexed="8"/>
        <rFont val="Arial"/>
        <family val="2"/>
      </rPr>
      <t>سلوب عرض البيانات:</t>
    </r>
  </si>
  <si>
    <t xml:space="preserve">       Data were presented in four chapters according to the following:</t>
  </si>
  <si>
    <t xml:space="preserve">تغطي هذه النشرة السنوية أنشطةالطاقة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</si>
  <si>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Chapter one:</t>
  </si>
  <si>
    <t>Operating establishments frame</t>
  </si>
  <si>
    <t>إطار المنشآت العاملة.</t>
  </si>
  <si>
    <t>الفصل الاول:</t>
  </si>
  <si>
    <t>Chapter tow:</t>
  </si>
  <si>
    <t>Establishments estimates (less than ten employees).</t>
  </si>
  <si>
    <t>تقديرات المنشآت (أقل من عشرة مشتغلين).</t>
  </si>
  <si>
    <t>الفصل الثاني:</t>
  </si>
  <si>
    <t>Chapter three:</t>
  </si>
  <si>
    <t>Comprehensive counting estimates (ten employees and more).</t>
  </si>
  <si>
    <t>الفصل الثالث:</t>
  </si>
  <si>
    <t>Chapter four:</t>
  </si>
  <si>
    <t>Estimates of Industry &amp; Energy Statistics (total of chapters two and three).</t>
  </si>
  <si>
    <t>تقديرات نشاط الطاقة والصناعة (تشمل إجمالي الباب الثاني والثالث).</t>
  </si>
  <si>
    <t>الفصل الرابع:</t>
  </si>
  <si>
    <r>
      <rPr>
        <b/>
        <i/>
        <sz val="12"/>
        <color indexed="8"/>
        <rFont val="Arial"/>
        <family val="2"/>
      </rPr>
      <t xml:space="preserve">Important note:
         </t>
    </r>
    <r>
      <rPr>
        <b/>
        <i/>
        <sz val="11"/>
        <color indexed="8"/>
        <rFont val="Arial"/>
        <family val="2"/>
      </rPr>
      <t>Inequality of totals in some tables due to approximation.</t>
    </r>
  </si>
  <si>
    <t>ملاحظة هامة:
         إن عدم تساوي مجاميع بعض الجداول يعود للتقريب.</t>
  </si>
  <si>
    <t>Concepts and definitions</t>
  </si>
  <si>
    <t>أهم المفاهيم والتعاريف</t>
  </si>
  <si>
    <t>1- The Establishment:</t>
  </si>
  <si>
    <t>1- المنشأة:</t>
  </si>
  <si>
    <t>Project or part of project with constant site, performing one or more economic activity under one administration and has or could have regular accounts. Holder of project could be natural or artificial person.</t>
  </si>
  <si>
    <t>2- Legal Entity:</t>
  </si>
  <si>
    <t>2- الكيان القانوني:</t>
  </si>
  <si>
    <t>It is the legal status of capital ownership of establishments aiming profit; it includes individual, joint-liability companies, partnership companies, limited liability companies and joint-stock companies.</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</si>
  <si>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</si>
  <si>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a- Individual Establishment:</t>
  </si>
  <si>
    <t>أ- المنشات الفردية</t>
  </si>
  <si>
    <t>Establishment owned by one person (natural person), where no one has partnership in its holding.</t>
  </si>
  <si>
    <t>هي المنشأة التي يحوزها فرد (شخص طبيعي) ولا يشاركه في حيازتها أحد.</t>
  </si>
  <si>
    <t>b- Joint-Liability Company:</t>
  </si>
  <si>
    <t>ب ـ شركة تضامن:</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</si>
  <si>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</si>
  <si>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</si>
  <si>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 Limited Partnership Company:</t>
  </si>
  <si>
    <t>ج ـ شركة التوصية البسيطة:</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</si>
  <si>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</si>
  <si>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</si>
  <si>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d- Limited Joint-Stock Companies:</t>
  </si>
  <si>
    <t>د ـ شركة التوصية بالأسهم:</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</si>
  <si>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</si>
  <si>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</si>
  <si>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e- Limited Liability Company:</t>
  </si>
  <si>
    <t>هـ ـ شركة ذات مسؤولية محدودة:</t>
  </si>
  <si>
    <t>The following conditions are required to establish such company:</t>
  </si>
  <si>
    <t>هي شركة يتطلب قيامها توفر الشروط الأساسية الآتية:</t>
  </si>
  <si>
    <t>* Composed of two or more partners with official contract and number of partners should not be more than a number stated in concerned country laws and mentioned namely in company’s contract.</t>
  </si>
  <si>
    <r>
      <rPr>
        <sz val="14"/>
        <color theme="1"/>
        <rFont val="Arial"/>
        <family val="2"/>
      </rP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</si>
  <si>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 Company’s capital should not be less than a specific amount determined by concerned country laws.</t>
  </si>
  <si>
    <t>* لا يقل رأس مال الشركة عن مبلغ تحدده قوانين الدولة المعنية.</t>
  </si>
  <si>
    <t>* Each partner is responsible for company’s obligations within the amount of his share in capital only.</t>
  </si>
  <si>
    <r>
      <rPr>
        <sz val="14"/>
        <color theme="1"/>
        <rFont val="Arial"/>
        <family val="2"/>
      </rPr>
      <t>*</t>
    </r>
    <r>
      <rPr>
        <sz val="16"/>
        <color indexed="8"/>
        <rFont val="Arial"/>
        <family val="2"/>
      </rPr>
      <t xml:space="preserve"> كل شريك من الشركاء مسؤول عن الالتزامات المالية للشركة بقدر حصته في رأس المال فقط.</t>
    </r>
  </si>
  <si>
    <t>* The company is prohibited in general from practicing work of insurance, banking, saving, receiving deposits or investing funds for others.</t>
  </si>
  <si>
    <r>
      <rPr>
        <sz val="14"/>
        <color theme="1"/>
        <rFont val="Arial"/>
        <family val="2"/>
      </rP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</si>
  <si>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established for a specific period that should be stated in company’s articles of incorporation.</t>
  </si>
  <si>
    <r>
      <rPr>
        <sz val="14"/>
        <color theme="1"/>
        <rFont val="Arial"/>
        <family val="2"/>
      </rPr>
      <t>*</t>
    </r>
    <r>
      <rPr>
        <sz val="16"/>
        <color indexed="8"/>
        <rFont val="Arial"/>
        <family val="2"/>
      </rPr>
      <t xml:space="preserve"> تؤسس الشركة لمدة محددة ويُنص بالمدة في عقد تأسيس الشركة.</t>
    </r>
  </si>
  <si>
    <t>* The company’s commercial name should be followed with the term “with limited liability (W.L.L.)”, i.e. type of such companies could be known from its address or commercial name.</t>
  </si>
  <si>
    <r>
      <rPr>
        <sz val="14"/>
        <color theme="1"/>
        <rFont val="Arial"/>
        <family val="2"/>
      </rP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</si>
  <si>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f- Joint-stock company:</t>
  </si>
  <si>
    <t>و ـ شركة مساهمة:</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</si>
  <si>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</si>
  <si>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</si>
  <si>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g- Special Joint-Stock Company:</t>
  </si>
  <si>
    <t>زـ شركة مساهمة خاصة:</t>
  </si>
  <si>
    <t>Its capital is composed of equal value shares not for underwriting and circulation. Underwriting is for limited number of persons, usually founders, and responsibility of shareholder does not exceed the limit of his shares in company’s capital.</t>
  </si>
  <si>
    <r>
      <rPr>
        <sz val="14"/>
        <color theme="1"/>
        <rFont val="Arial"/>
        <family val="2"/>
      </rP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</si>
  <si>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t>h- Foreign Establishment Branch:</t>
  </si>
  <si>
    <t>ح ـ فرع لمنشأة أجنبية: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</si>
  <si>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</si>
  <si>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</si>
  <si>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i- Governmental:</t>
  </si>
  <si>
    <t>ط ـ حكومي:</t>
  </si>
  <si>
    <t>An establishment owned directly by the state, whether it was related to state’s budget or has separate budget.</t>
  </si>
  <si>
    <t>هي المنشأة التي تعود ملكيتها إلى الدولة مباشرة، سواء كانت مرتبطة بالميزانية العامة للدولة أو لها ميزانية مستقلة.</t>
  </si>
  <si>
    <t>3- Ownership of Establishment:</t>
  </si>
  <si>
    <t>3ـ ملكية المنشأة:</t>
  </si>
  <si>
    <t>It is meant the sector that the establishment belongs to regarding ownership.</t>
  </si>
  <si>
    <t>ويقصد به القطاع الذي تنتمي إليه المنشأة من حيث الملكية.</t>
  </si>
  <si>
    <t>a- Government Sector:</t>
  </si>
  <si>
    <t>أ ـ قطاع حكومي:</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</si>
  <si>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</si>
  <si>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</si>
  <si>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b- Public Sector (Government Establishments):</t>
  </si>
  <si>
    <t>ب ـ قطاع عام ( مؤسسات حكومية ):</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</si>
  <si>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</si>
  <si>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</si>
  <si>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c- Joint sector (mixed):</t>
  </si>
  <si>
    <t>ج ـ قطاع مشترك ( مختلط ):</t>
  </si>
  <si>
    <t>The sector that includes establishments that the government contributes in its capital with another entity, whether this entity was national or foreign.</t>
  </si>
  <si>
    <t>وهو القطاع الذي يضم المنشآت التي تساهم الحكومة في رأسمالها مع جهة أخرى سواء كانت هذه الجهة وطنية أو أجنبية.</t>
  </si>
  <si>
    <t>d- Private Sector:</t>
  </si>
  <si>
    <t>د ـ قطاع خاص:</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</si>
  <si>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</si>
  <si>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r>
      <rPr>
        <sz val="14"/>
        <color theme="1"/>
        <rFont val="Arial"/>
        <family val="2"/>
      </rP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</si>
  <si>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4- Main Economic Activity:</t>
  </si>
  <si>
    <t>4ـ النشاط الاقتصادي الرئيسي:</t>
  </si>
  <si>
    <t>The activity practiced by the establishment that creates the largest share of total production value of the establishment or it is the activity specified by establishment’s owner or manager.</t>
  </si>
  <si>
    <t>هو النشاط الذي تزاوله المنشأة والذي يحقق أكبر حصة في جملة قيمة إنتاج المنشأة أو اكبر عائد للمنشاة أو هو النشاط الذي يحدده صاحب أو مدير المنشأة.</t>
  </si>
  <si>
    <t>5- Employment (employees):</t>
  </si>
  <si>
    <t>5ـ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</si>
  <si>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</si>
  <si>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</si>
  <si>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 Owners working in the establishment:</t>
  </si>
  <si>
    <t>أ ـ أصحاب المنشأة العاملين بها:</t>
  </si>
  <si>
    <t>Holders or capital owners who actually work in the establishment.</t>
  </si>
  <si>
    <t>هم الأفراد الحائزون أو أصحاب رأس المال الذين يعملون فعلاً بالمنشأة.</t>
  </si>
  <si>
    <t>b- Unpaid Employees:</t>
  </si>
  <si>
    <t>ب ـ العاملون بدون أجر:</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</si>
  <si>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</si>
  <si>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</si>
  <si>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c- Paid Employees:</t>
  </si>
  <si>
    <t>ج ـ العاملون بأجر:</t>
  </si>
  <si>
    <t>Persons employed by the establishment for cash or in-king wage, whether they were permanent or temporary (part time employees). It includes persons absent from work for temporary reasons, such as leaves of absence or sick leaves.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</si>
  <si>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</si>
  <si>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d- Specialists:</t>
  </si>
  <si>
    <t>د ـ الأخصائيون:</t>
  </si>
  <si>
    <t>Persons obtained university degrees or equivalent in their field of specialization.</t>
  </si>
  <si>
    <t>هم أشخاص حاصلون على مؤهلات جامعية أو ما يعادلها في مجال تخصصهم.</t>
  </si>
  <si>
    <t>e- Technicians:</t>
  </si>
  <si>
    <t>هـ ـ الفنيون:</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</si>
  <si>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</si>
  <si>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</si>
  <si>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6- Compensation Of Employees:</t>
  </si>
  <si>
    <t>6ـ تعويضات العاملين:</t>
  </si>
  <si>
    <t>a) wages, salaries and cash benefits:</t>
  </si>
  <si>
    <t>أ ـ الأجور والرواتب والمزايا النقدية: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</si>
  <si>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</si>
  <si>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</si>
  <si>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b)    In-kind Benefits:</t>
  </si>
  <si>
    <t>ب ـ المزايا العينية:</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</si>
  <si>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</si>
  <si>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</si>
  <si>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7- Revenues of Other Activities:</t>
  </si>
  <si>
    <t>7ـ إيرادات الأنشطة الأخرى:</t>
  </si>
  <si>
    <t>All revenues received by the establishment for performing secondary economic activities other than the main economic activity, provided that this establishment is unable to separate requirements of production of secondary activities from the main activity.</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</si>
  <si>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</si>
  <si>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8- Intermediate Goods:</t>
  </si>
  <si>
    <t>8ـ المستلزمات السلعية:</t>
  </si>
  <si>
    <t>All goods that are used as input of production, excluding fixed assets, i.e. raw materials, packing and wrapping materials, fuel, oils, energy and electricity, water, spare parts, tools, equipment, stationary, publications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</si>
  <si>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</si>
  <si>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9- Intermediate services:</t>
  </si>
  <si>
    <t>9ـ المستلزمات الخدمية:</t>
  </si>
  <si>
    <t>All services used that help in accomplishing production, such as maintenance expenses, transport services, general transportation, shipping, unloading, rent of equipment and transportation means and others.</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</si>
  <si>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</si>
  <si>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10- Value added:</t>
  </si>
  <si>
    <t>10ـ القيمة المضافة:</t>
  </si>
  <si>
    <t>Total value of production less total value of intermediate goods and services (intermediate input).</t>
  </si>
  <si>
    <t>مجموع قيمة الإنتاج مطروحاً منها مجموع قيمة المستلزمات السلعية والخدمية (المدخلات الوسيطة).</t>
  </si>
  <si>
    <t>11- Depreciation:</t>
  </si>
  <si>
    <t>11ـ الاهتلاكات:</t>
  </si>
  <si>
    <t>Decrement (during accounting period) in value of fixed assets owned and used by producer as a result of participation in production operation, wear and tear resulting from ordinary accidents.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</si>
  <si>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</si>
  <si>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12- Taxes on production and import (indirect taxes):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</si>
  <si>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</si>
  <si>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</si>
  <si>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</si>
  <si>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13- Subsidies:</t>
  </si>
  <si>
    <t>13ـ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</si>
  <si>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</si>
  <si>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</si>
  <si>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14- Operating Surplus:</t>
  </si>
  <si>
    <t>14ـ فائض التشغيل:</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</si>
  <si>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</si>
  <si>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</si>
  <si>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15- Fixed Assets:</t>
  </si>
  <si>
    <t>15ـ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</si>
  <si>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</si>
  <si>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</si>
  <si>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16- Fixed Capital Additions During The Year:</t>
  </si>
  <si>
    <t>16ـ الإضافات الرأسمالية الثابتة خلال العام:</t>
  </si>
  <si>
    <t>It is represented in the value of amount spent during the year on fixed assets of machinery, equipment, buildings, land, means of transport, furniture and other similar tangible assets in order to be used in production of goods and services.</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</si>
  <si>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</si>
  <si>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17- Stock:</t>
  </si>
  <si>
    <t>17ـ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</si>
  <si>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</si>
  <si>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</si>
  <si>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18- Profit of Shares:</t>
  </si>
  <si>
    <t>18- أرباح الأسهم:</t>
  </si>
  <si>
    <t>Shape of property income matured for shareholders as a result of placing their money at disposal of companies.</t>
  </si>
  <si>
    <t>شكل من أشكال دخل الملكية يستحقه حاملو الأسهم نتيجة لوضع أموالهم تحت تصرف الشركات.</t>
  </si>
  <si>
    <r>
      <rPr>
        <b/>
        <sz val="24"/>
        <rFont val="Arial"/>
        <family val="2"/>
      </rPr>
      <t xml:space="preserve">الفصل الأول 
إطار المنشآت العاملة
</t>
    </r>
    <r>
      <rPr>
        <b/>
        <sz val="18"/>
        <rFont val="Arial"/>
        <family val="2"/>
      </rPr>
      <t>CHAPTER 1 
 Operating establishments frame</t>
    </r>
  </si>
  <si>
    <t>عدد المنشآت و المشتغلين حسب حجم المنشأة و النشاط الإقتصادي الرئيسي</t>
  </si>
  <si>
    <t>احصاءت الطاقة والصناعة</t>
  </si>
  <si>
    <t>NUMBER OF ESTABLISHMENTS &amp; EMPLOYEES BY SIZE OF ESTABLISHMENT &amp; MAIN ECONOMIC ACTIVITY</t>
  </si>
  <si>
    <t>INDUSTRY AND ENERGY STATISTICS</t>
  </si>
  <si>
    <t>Table No. (1)</t>
  </si>
  <si>
    <t>جدول رقم (1)</t>
  </si>
  <si>
    <r>
      <rPr>
        <b/>
        <sz val="8"/>
        <rFont val="Arial"/>
        <family val="2"/>
      </rPr>
      <t xml:space="preserve">رمز النشاط
</t>
    </r>
    <r>
      <rPr>
        <sz val="8"/>
        <rFont val="Arial"/>
        <family val="2"/>
      </rPr>
      <t>Activity Code</t>
    </r>
  </si>
  <si>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</si>
  <si>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</si>
  <si>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</si>
  <si>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</si>
  <si>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</si>
  <si>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</si>
  <si>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</si>
  <si>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</si>
  <si>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</si>
  <si>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</si>
  <si>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B</t>
  </si>
  <si>
    <t>Mining and quarrying</t>
  </si>
  <si>
    <t>27</t>
  </si>
  <si>
    <t>التعدين واستغلال المحاجر</t>
  </si>
  <si>
    <t>06</t>
  </si>
  <si>
    <t>Extraction of crude petroleum and natural gas</t>
  </si>
  <si>
    <t>استخراج النفط الخام والغاز الطبيعي</t>
  </si>
  <si>
    <t>08</t>
  </si>
  <si>
    <t>Other mining and quarrying</t>
  </si>
  <si>
    <t>الأنشطة الأخرى للتعدين واستغلال المحاجر</t>
  </si>
  <si>
    <t>0810</t>
  </si>
  <si>
    <t>Quarrying of stone, sand and clay</t>
  </si>
  <si>
    <t>استغلال المحاجر لاستخراج الأحجار والرمال والطّفل</t>
  </si>
  <si>
    <t>09</t>
  </si>
  <si>
    <t>Mining support service activities</t>
  </si>
  <si>
    <t>أنشطة خدمات دعم التعدين</t>
  </si>
  <si>
    <t>0910</t>
  </si>
  <si>
    <t>Support activities for petroleum and natural gas extraction</t>
  </si>
  <si>
    <t>أنشطة الدعم لاستخراج النفط والغاز الطبيعي</t>
  </si>
  <si>
    <t>C</t>
  </si>
  <si>
    <t>Manufacturing</t>
  </si>
  <si>
    <t>الصناعة التحويلية</t>
  </si>
  <si>
    <t>Manufacture of food products</t>
  </si>
  <si>
    <t>صُنع المنتجات الغذائية</t>
  </si>
  <si>
    <t>Processing and preserving of meat</t>
  </si>
  <si>
    <t>تجهيز وحفظ اللحوم</t>
  </si>
  <si>
    <t>Processing and preserving of fruit and vegetables</t>
  </si>
  <si>
    <t>تجهيز وحفظ الفاكهة والخضر</t>
  </si>
  <si>
    <t>Manufacture of dairy products</t>
  </si>
  <si>
    <t>صُنعٍ منتجات الألبان</t>
  </si>
  <si>
    <t>Manufacture of grain mill products</t>
  </si>
  <si>
    <t>صُنع منتجات طواحين الحبوب</t>
  </si>
  <si>
    <t>Manufacture of bakery products</t>
  </si>
  <si>
    <t>صُنع منتجات المخابز</t>
  </si>
  <si>
    <t>Manufacture of cocoa, chocolate and sugar confectionery</t>
  </si>
  <si>
    <t>25</t>
  </si>
  <si>
    <t>صُنع الكاكاو و الشكولاته والحلويات السكرية</t>
  </si>
  <si>
    <t>Manufacture of other food products n.e.c.</t>
  </si>
  <si>
    <t>22</t>
  </si>
  <si>
    <t>صُنع منجات الأغذية الأخرى غير المصنّفة في موضع آخر</t>
  </si>
  <si>
    <t>Manufacture of prepared animal feeds</t>
  </si>
  <si>
    <t>صُنع الأعلاف الحيوانية المحضّرة</t>
  </si>
  <si>
    <t>Manufacture of beverages</t>
  </si>
  <si>
    <t>صُنع المشروبات</t>
  </si>
  <si>
    <t>Manufacture of soft drinks and soft drinks flavored with extracts or fruit spirits</t>
  </si>
  <si>
    <t>صناعة المشروبات الغازية المرطبة والمشروبات المنكهه بخلاصات أو أرواح الفاكهة</t>
  </si>
  <si>
    <t>production and bottling of mineral waters</t>
  </si>
  <si>
    <t>انتاج وتعبئة المياه المعدنية</t>
  </si>
  <si>
    <t>Manufacture of textiles</t>
  </si>
  <si>
    <t>صُنع المنسوجات</t>
  </si>
  <si>
    <t>Manufacture of made-up textile articles, except apparel</t>
  </si>
  <si>
    <t>صُنع المنسوجات الجاهزة باستثناء الملبوسات</t>
  </si>
  <si>
    <t>Manufacture of carpets and rugs</t>
  </si>
  <si>
    <t>32</t>
  </si>
  <si>
    <t>صُنع البُسط والسجاد</t>
  </si>
  <si>
    <t>Manufacture of wearing apparel</t>
  </si>
  <si>
    <t>صُنع الملبوسات</t>
  </si>
  <si>
    <t>Manufacture of wearing apparel, except fur apparel</t>
  </si>
  <si>
    <t>صُنع الملبوسات باستثناء الملبوسات الفرائية باستثناء الملابس المصنوعة من الفراء</t>
  </si>
  <si>
    <t>Tailoring and sewing of clothing for men and wpmen (Tailoring Shops)</t>
  </si>
  <si>
    <t>تفصيل وخياطة وحياكة الملابس الرجالية والنسائية (محلات تفصيل خياطة الملابس - الخياطون )</t>
  </si>
  <si>
    <t>Manufacture of leather and related products</t>
  </si>
  <si>
    <t>صُنع المنتجات الجلدية والمنتجات ذات الصلة</t>
  </si>
  <si>
    <t>Manufacture of footwear</t>
  </si>
  <si>
    <t>صُنع الأحذية</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</si>
  <si>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</si>
  <si>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</si>
  <si>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builders’ carpentry and joinery</t>
  </si>
  <si>
    <t>صُنع منتجات ومشغولات النجارة اللازمة لعمال البناء</t>
  </si>
  <si>
    <t>Manufacture of paper and paper products</t>
  </si>
  <si>
    <t>صُنع الورق ومنتجات الورق</t>
  </si>
  <si>
    <t>Manufacture of corrugated paper and paperboard and of containers of paper and paperboard</t>
  </si>
  <si>
    <t>صُنع الورق المموّج والورق المقوى والأوعية المصنوعة من الورق والورق المقوى</t>
  </si>
  <si>
    <t>Manufacture of other articles of paper and paperboard</t>
  </si>
  <si>
    <t>صُنع أصناف أخرى من الورق والورق المقوى</t>
  </si>
  <si>
    <t>Printing and reproduction of recorded media</t>
  </si>
  <si>
    <t>38</t>
  </si>
  <si>
    <t>24</t>
  </si>
  <si>
    <t>الطباعة واستنساخ وسائط الأعلام المسجّلة</t>
  </si>
  <si>
    <t>Printing</t>
  </si>
  <si>
    <t>37</t>
  </si>
  <si>
    <t>الطباعة</t>
  </si>
  <si>
    <t>Reproduction of recorded media</t>
  </si>
  <si>
    <t>استنساخ وسائط الإعلام المسجّلة</t>
  </si>
  <si>
    <t>Manufacture of coke and refined petroleum products</t>
  </si>
  <si>
    <t>صنع فحم الكوك والمنتجات النفطية المكررة</t>
  </si>
  <si>
    <t>Manufacture of chemicals and chemical products</t>
  </si>
  <si>
    <t>33</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</si>
  <si>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</si>
  <si>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</si>
  <si>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</si>
  <si>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pharmaceuticals, medicinal chemical and botanical products</t>
  </si>
  <si>
    <t>صنع الموادالصيدلانية والمنتجات الدوائية الكيميائية والنباتية</t>
  </si>
  <si>
    <t>Manufacture of rubber and plastics products</t>
  </si>
  <si>
    <t>صنع منتجات المطاط واللدائن</t>
  </si>
  <si>
    <t>Manufacture of rubber tyres and tubes; retreading and rebuilding of rubber tyres</t>
  </si>
  <si>
    <t>صنع الإطارات والأنابيب المطاطية وتجديد الأسطح الخارجية للإطارات المطاطية وإعادة بنائها</t>
  </si>
  <si>
    <t>Manufacture of plastics products</t>
  </si>
  <si>
    <t>صنع المنتجات اللدائنية</t>
  </si>
  <si>
    <t>Manufacture of other non-metallic mineral products</t>
  </si>
  <si>
    <t>صنع منتجات المعادن اللافلزية الأخرى</t>
  </si>
  <si>
    <t>Manufacture of glass and glass products</t>
  </si>
  <si>
    <t>20</t>
  </si>
  <si>
    <t>صنع الزجاج والمنتجات الزجاجية</t>
  </si>
  <si>
    <t>Manufacture of cement, lime and plaster</t>
  </si>
  <si>
    <t>صنع الأسمنت والجير والجص</t>
  </si>
  <si>
    <t>Manufacture of articles of concrete, cement and plaster</t>
  </si>
  <si>
    <t>صنع أصناف من الخرسانة والأسمنت والجص</t>
  </si>
  <si>
    <t>Cutting, shaping and finishing of stone</t>
  </si>
  <si>
    <t>قطع وتشكيل وصقل الأحجار ( الكسارات )</t>
  </si>
  <si>
    <t>Manufacture of other non-metallic mineral products n.e.c.</t>
  </si>
  <si>
    <t>صنع المنتجات المعدنية اللافلزية الأخرى غير المصنفة في موضع أخر</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</si>
  <si>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</si>
  <si>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</si>
  <si>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</si>
  <si>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</si>
  <si>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structural metal products</t>
  </si>
  <si>
    <t>صنع المنتجات المعدنية الإنشائية</t>
  </si>
  <si>
    <t>Forging, pressing, stamping and roll- forming of metal; powder metallurgy</t>
  </si>
  <si>
    <t>تشكيل المعادن بالطرق والكبس والسبك والدلفنه, ميثالورجيا المساحيق</t>
  </si>
  <si>
    <t>Treatment and coating of metals; machining</t>
  </si>
  <si>
    <t>معالجة وطلي المعادن المعالجة بالآلات</t>
  </si>
  <si>
    <t>Manufacture of other fabricated metal products n.e.c.</t>
  </si>
  <si>
    <t>صنع منتجات المعادن المشكلة الأخرى غير المصنفة في موضع آخر</t>
  </si>
  <si>
    <t>Manufacture of electrical equipment</t>
  </si>
  <si>
    <t>23</t>
  </si>
  <si>
    <t>صنع المعدات الكهربائية</t>
  </si>
  <si>
    <t>صنع المحركات والمولدات والمحولات الكهربائية وأجهزة توزيع الكهرباء والتحكم فيها</t>
  </si>
  <si>
    <t>Manufacture of fibre optic cables include(Manufacture of fibre optic cables,Manufacture electric wires and cables .n.e..c)</t>
  </si>
  <si>
    <t>صنع شبكات الأسلاك وأجهزة شبكات الأسلاك ويشمل (صنع كابلات الالياف البصرية ،صنع الكابلات الكهربائيه والالكترونية)</t>
  </si>
  <si>
    <t>Manufacture of electric lighting equipment</t>
  </si>
  <si>
    <t>صنع معدات الإضاءة الكهربائية</t>
  </si>
  <si>
    <t>Manufacture of other electrical equipment</t>
  </si>
  <si>
    <t>صناعة المعدات الكهربائية الأخرى</t>
  </si>
  <si>
    <t>Manufacture of machinery and equipment n.e.c.</t>
  </si>
  <si>
    <t>صنع الآلات والمعدات غير المصنفة في موضع أخر</t>
  </si>
  <si>
    <t>Manufacture of angines and turbines,except aircraft,vechicle and cycle engines includes(Manufacture of engines and turbines, fluid power equipment,pumps, compressors, taps and valves,bearings, gears, gearing n.e.c)</t>
  </si>
  <si>
    <t>صنع الالات متعددة الأغراض ويشمل (صنع المحركات والتوربينات ومعدات تعمل بطاقة الموائع وصنع المضخات والضواغط وصنع المحامل والتروس)</t>
  </si>
  <si>
    <t>Manufacture of motor vehicles, trailers and semi-trailers</t>
  </si>
  <si>
    <t>صنع المركبات ذات المحركات والمركبات المقطورة ونصف المقطورة</t>
  </si>
  <si>
    <t>Manufacture of bodies (coachwork) for motor vehicles; manufacture of trailers and semi-trailers</t>
  </si>
  <si>
    <t>صنع هياكل (أعمال تجهيز العربات) للمركبات ذات المحركات ، صناعة المركبات المقطورة والمركبات نصف المقطورة</t>
  </si>
  <si>
    <t>Manufacture of parts and accessories for motor vehicles</t>
  </si>
  <si>
    <t>39</t>
  </si>
  <si>
    <t>صنع أجزاء وتوابع ومحركات المركبات ذات المحركات</t>
  </si>
  <si>
    <t>Manufacture of other transport equipment</t>
  </si>
  <si>
    <t>صنع معدات النقل الأخرى</t>
  </si>
  <si>
    <t>Building of pleasure and sporting boats</t>
  </si>
  <si>
    <t>بناء قوارب النزهة والرياضة</t>
  </si>
  <si>
    <t>Manufacture of furniture</t>
  </si>
  <si>
    <t>صنع الأثاث</t>
  </si>
  <si>
    <t>صناعة الأثاث</t>
  </si>
  <si>
    <t>Other manufacturing</t>
  </si>
  <si>
    <t>الصناعة التحويلية الأخرى</t>
  </si>
  <si>
    <t>Manufacture of medical and dental instruments and supplies</t>
  </si>
  <si>
    <t>صناعة الأدوات والتجهيزات الطبية والخاصة بطب الأسنان</t>
  </si>
  <si>
    <t>Other manufacturing n.e.c.</t>
  </si>
  <si>
    <t>صُنع منتجات أخرى غير مصنَّفة في موضع آخر</t>
  </si>
  <si>
    <t>Repair and installation of machinery and equipment</t>
  </si>
  <si>
    <t>إصلاح وتركيب الآلات والمعدات</t>
  </si>
  <si>
    <t>Repair of fabricated metal products</t>
  </si>
  <si>
    <t>28</t>
  </si>
  <si>
    <t>إصلاح المنتجات المعدنية المصنوعة</t>
  </si>
  <si>
    <t>Repair of electrical equipment</t>
  </si>
  <si>
    <t>إصلاح المعدات الكهربائية</t>
  </si>
  <si>
    <t>Repair of transport equipment, except motor vehicles</t>
  </si>
  <si>
    <t>إصلاح معدات النقل باستثناء المركبات ذات المحركات</t>
  </si>
  <si>
    <t>D</t>
  </si>
  <si>
    <t>Electricity, gas, steam and air conditioning supply</t>
  </si>
  <si>
    <t>إمدادات الكهرباء والغاز والبخار وتكييف الهواء</t>
  </si>
  <si>
    <t>توصيل الكهرباء والغاز والبخار وتكييف الهواء</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</si>
  <si>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</si>
  <si>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</si>
  <si>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</si>
  <si>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</si>
  <si>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</si>
  <si>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</si>
  <si>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</si>
  <si>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</si>
  <si>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معالجة النفايات غير الخطرة وتصريفها</t>
  </si>
  <si>
    <t>Treatment and disposal of hazardous waste</t>
  </si>
  <si>
    <t>معالجة النفايات الخطرة وتصريفها</t>
  </si>
  <si>
    <t>Materials recovery</t>
  </si>
  <si>
    <t>أسترجاع المواد</t>
  </si>
  <si>
    <t>Remediation activities and other waste management services</t>
  </si>
  <si>
    <t>أنشطة المعالجة وخدمات إدارة النفايات الأخرى</t>
  </si>
  <si>
    <t>Total</t>
  </si>
  <si>
    <t>المجموع</t>
  </si>
  <si>
    <r>
      <rPr>
        <b/>
        <sz val="24"/>
        <rFont val="Arial"/>
        <family val="2"/>
      </rPr>
      <t xml:space="preserve">الفصل الثاني
المنشآت التي تستخدم
(أقل من عشرة مشتغلين)
</t>
    </r>
    <r>
      <rPr>
        <b/>
        <sz val="16"/>
        <rFont val="Arial"/>
        <family val="2"/>
      </rPr>
      <t>CHAPTER Tow
 Establishments employing
(Less than ten employees)</t>
    </r>
  </si>
  <si>
    <t>عدد المشتغلين و تقديرات تعويضات العاملين حسب الجنسية و النشاط الإقتصادي الرئيسي</t>
  </si>
  <si>
    <t>احصاءت الطاقة والصناعة (أقل من 10 مشتغلين)</t>
  </si>
  <si>
    <t>NUMBER OF EMPLOYEES &amp; COMPENSATION OF EMPLOYEES BY NATIONALITY &amp; MAIN ECONOMIC ACTIVITY</t>
  </si>
  <si>
    <t>INDUSTRY AND ENERGY STATISTICS (LESS THAN 10 EMPLOYEES)</t>
  </si>
  <si>
    <t>Table No. (2) (Value QR. 000)</t>
  </si>
  <si>
    <t>جدول رقم (2) القيمة ألف ريال قطري</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</si>
  <si>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</si>
  <si>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</si>
  <si>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</si>
  <si>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</si>
  <si>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</si>
  <si>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</si>
  <si>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</si>
  <si>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</si>
  <si>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</si>
  <si>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تقديرات قيمة المستلزمات السلعية حسب النشاط الإقتصادي</t>
  </si>
  <si>
    <t>ESTIMATES VALUE OF INTERMEDIATE GOODS BY MAIN ECONOMIC ACTIVITY</t>
  </si>
  <si>
    <t>Table No. (3) (Value QR. 000)</t>
  </si>
  <si>
    <t>جدول رقم (3) القيمة ألف ريال قطري</t>
  </si>
  <si>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</si>
  <si>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</si>
  <si>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</si>
  <si>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</si>
  <si>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</si>
  <si>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</si>
  <si>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</si>
  <si>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</si>
  <si>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</si>
  <si>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</si>
  <si>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t>تقديرات قيمة المستلزمات الخدمية حسب النشاط الإقتصادي الرئيسي</t>
  </si>
  <si>
    <t>ESTIMATES VALUE OF INTERMEDIATE SERVICES BY MAIN ECONOMIC ACTIVITY</t>
  </si>
  <si>
    <t>Table No. (4) (Value QR. 000)</t>
  </si>
  <si>
    <t>جدول رقم (4) القيمة ألف ريال قطري</t>
  </si>
  <si>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</si>
  <si>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</si>
  <si>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</si>
  <si>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</si>
  <si>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</si>
  <si>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</si>
  <si>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</si>
  <si>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</si>
  <si>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</si>
  <si>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t>31</t>
  </si>
  <si>
    <t>تقديرات القيمة المضافة حسب النشاط الإقتصادي الرئيسي</t>
  </si>
  <si>
    <t>ESTIMATES VALUE ADDED BY MAIN ECONOMIC ACTIVITY</t>
  </si>
  <si>
    <t>Table No. (5) (Value QR. 000)</t>
  </si>
  <si>
    <t>جدول رقم (5) القيمة ألف ريال قطري</t>
  </si>
  <si>
    <t>المستلزمات السلعية والخدمية</t>
  </si>
  <si>
    <t>قيمة الإنتاج</t>
  </si>
  <si>
    <t>Intermediate Goods &amp; Services</t>
  </si>
  <si>
    <t>Production Value</t>
  </si>
  <si>
    <t>خدمات</t>
  </si>
  <si>
    <t>سلع</t>
  </si>
  <si>
    <t>إيرادات إخرى</t>
  </si>
  <si>
    <t>منتجات</t>
  </si>
  <si>
    <t>Services</t>
  </si>
  <si>
    <t>Goods</t>
  </si>
  <si>
    <t>Other Revenues</t>
  </si>
  <si>
    <t>Products</t>
  </si>
  <si>
    <t>1071</t>
  </si>
  <si>
    <t>أهم المؤشرات الإقتصادية حسب القطاع و النشاط الإقتصادي الرئيسي</t>
  </si>
  <si>
    <t>MAIN ECONOMIC INDICATORS BY SECTOR &amp; MAIN ECONOMIC ACTIVITY</t>
  </si>
  <si>
    <t>INDUSTRY AND ENERGY STATISTICS (10 EMPLOYEES &amp; MORE)</t>
  </si>
  <si>
    <t>Table No. (6)</t>
  </si>
  <si>
    <t>جدول رقم (6)</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</si>
  <si>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</si>
  <si>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</si>
  <si>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</si>
  <si>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</si>
  <si>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</si>
  <si>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</si>
  <si>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</si>
  <si>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</si>
  <si>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</si>
  <si>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</si>
  <si>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</si>
  <si>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</si>
  <si>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</si>
  <si>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</si>
  <si>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</si>
  <si>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</si>
  <si>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</si>
  <si>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2930</t>
  </si>
  <si>
    <r>
      <rPr>
        <b/>
        <sz val="24"/>
        <rFont val="Arial"/>
        <family val="2"/>
      </rPr>
      <t xml:space="preserve">الفصل الثالث
المنشآت التي تستخدم
(عشرة مشتغلين فأكثر)
</t>
    </r>
    <r>
      <rPr>
        <b/>
        <sz val="16"/>
        <rFont val="Arial"/>
        <family val="2"/>
      </rPr>
      <t>CHAPTER Three
 Establishments employing
(Ten employees and more)</t>
    </r>
  </si>
  <si>
    <t>احصاءت الطاقة والصناعة (منشآت تستخدم10 مشتغلين فأكثر)</t>
  </si>
  <si>
    <t>Table No. (7) (Value QR. 000)</t>
  </si>
  <si>
    <t>جدول رقم (7) القيمة ألف ريال قطري</t>
  </si>
  <si>
    <t>1010</t>
  </si>
  <si>
    <t>1030</t>
  </si>
  <si>
    <t>1050</t>
  </si>
  <si>
    <t>1061</t>
  </si>
  <si>
    <t>1073</t>
  </si>
  <si>
    <t>1079</t>
  </si>
  <si>
    <t>1080</t>
  </si>
  <si>
    <t>1105</t>
  </si>
  <si>
    <t>1106</t>
  </si>
  <si>
    <t>1392</t>
  </si>
  <si>
    <t>1393</t>
  </si>
  <si>
    <t>1411</t>
  </si>
  <si>
    <t>1412</t>
  </si>
  <si>
    <t>تفصيل وخياطة وحياكة الملابس الرجالية والنسائية (محلات تفصيل خياطة الملابس -الخياطون )</t>
  </si>
  <si>
    <t>1430</t>
  </si>
  <si>
    <t>1520</t>
  </si>
  <si>
    <t>1622</t>
  </si>
  <si>
    <t>1702</t>
  </si>
  <si>
    <t>1709</t>
  </si>
  <si>
    <t>1811</t>
  </si>
  <si>
    <t>1820</t>
  </si>
  <si>
    <t>19</t>
  </si>
  <si>
    <t>21</t>
  </si>
  <si>
    <t>2100</t>
  </si>
  <si>
    <t>2211</t>
  </si>
  <si>
    <t>2220</t>
  </si>
  <si>
    <t>2310</t>
  </si>
  <si>
    <t>2394</t>
  </si>
  <si>
    <t>2395</t>
  </si>
  <si>
    <t>2396</t>
  </si>
  <si>
    <t>2399</t>
  </si>
  <si>
    <t>2511</t>
  </si>
  <si>
    <t>2591</t>
  </si>
  <si>
    <t>Forging, pressing, stamping and roll-forming of metal; powder metallurgy</t>
  </si>
  <si>
    <t>2592</t>
  </si>
  <si>
    <t>2599</t>
  </si>
  <si>
    <t>2710</t>
  </si>
  <si>
    <t>Manufacture of electric motors, generators, transformers and electricity distribution and control apparatus</t>
  </si>
  <si>
    <t>2730</t>
  </si>
  <si>
    <t>2740</t>
  </si>
  <si>
    <t>2750</t>
  </si>
  <si>
    <t>2790</t>
  </si>
  <si>
    <t>2810</t>
  </si>
  <si>
    <t>29</t>
  </si>
  <si>
    <t>Manufacture of motor vehicles, trailers and semi- trailers</t>
  </si>
  <si>
    <t>2920</t>
  </si>
  <si>
    <t>30</t>
  </si>
  <si>
    <t>3012</t>
  </si>
  <si>
    <t>3100</t>
  </si>
  <si>
    <t>3250</t>
  </si>
  <si>
    <t>3290</t>
  </si>
  <si>
    <t>3311</t>
  </si>
  <si>
    <t>3315</t>
  </si>
  <si>
    <t>35</t>
  </si>
  <si>
    <t>3700</t>
  </si>
  <si>
    <t>3811</t>
  </si>
  <si>
    <t>Collection of non-hazardous waste</t>
  </si>
  <si>
    <t>3821</t>
  </si>
  <si>
    <t>3822</t>
  </si>
  <si>
    <t>3830</t>
  </si>
  <si>
    <t>3900</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</si>
  <si>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</si>
  <si>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</si>
  <si>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</si>
  <si>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</si>
  <si>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</si>
  <si>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</si>
  <si>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القيمة المضافة الصافية</t>
  </si>
  <si>
    <t>الإهتلاكات</t>
  </si>
  <si>
    <t>القيمة المضافة الإجمالية</t>
  </si>
  <si>
    <t>Net Value Added</t>
  </si>
  <si>
    <t>Depreciat ions</t>
  </si>
  <si>
    <t>Gross Value Added</t>
  </si>
  <si>
    <t>Table No. (11)</t>
  </si>
  <si>
    <t>جدول رقم (11)</t>
  </si>
  <si>
    <r>
      <rPr>
        <b/>
        <sz val="24"/>
        <rFont val="Arial"/>
        <family val="2"/>
      </rPr>
      <t xml:space="preserve">الفصل الرابع
تقديرات نشاط الطاقة والصناعة
(إجمالي الفصلين الثاني والثالث)
</t>
    </r>
    <r>
      <rPr>
        <b/>
        <sz val="16"/>
        <rFont val="Arial"/>
        <family val="2"/>
      </rPr>
      <t>Chapter Four
Estimat of Industry &amp; Energy
(Total of chapters two and three)</t>
    </r>
  </si>
  <si>
    <t>عدد المشتغلين حسب الجنسية و الجنس والنشاط الإقتصادي الرئيسي</t>
  </si>
  <si>
    <t>NUMBER OF EMPLOYEES BY SEX, NATIONALITY &amp; MAIN ECONOMIC ACTIVITY</t>
  </si>
  <si>
    <t>Table No. (12)</t>
  </si>
  <si>
    <t>جدول رقم (12)</t>
  </si>
  <si>
    <t>إناث</t>
  </si>
  <si>
    <t>ذكور</t>
  </si>
  <si>
    <t>Females</t>
  </si>
  <si>
    <t>Males</t>
  </si>
  <si>
    <t>Manufacture of bodies (coachwork) for motor vehicles; manufacture of trailers and semi- trailers</t>
  </si>
  <si>
    <t>Table No. (13) (Value QR. 000)</t>
  </si>
  <si>
    <t>جدول رقم (23) القيمة ألف ريال قطري</t>
  </si>
  <si>
    <t>عدد المشتغلين وتقديرات تعويضات العاملين حسب المهنة والجنس</t>
  </si>
  <si>
    <t>NUMBER OF EMPLOYEES &amp; ESTIMATES OF COMPENSATION OF EMPLOYEES BY  OCCUPATION &amp; SEX</t>
  </si>
  <si>
    <t>Table No. (14) (Value QR. 000)</t>
  </si>
  <si>
    <t>جدول رقم (14) القيمة ألف ريال قطري</t>
  </si>
  <si>
    <t>Occupation</t>
  </si>
  <si>
    <t>Sex</t>
  </si>
  <si>
    <t>التعويضات</t>
  </si>
  <si>
    <t>الجنس</t>
  </si>
  <si>
    <t>المهن</t>
  </si>
  <si>
    <t>Compensation</t>
  </si>
  <si>
    <t>Working proprietors with payment</t>
  </si>
  <si>
    <t>Male</t>
  </si>
  <si>
    <t>ذكر</t>
  </si>
  <si>
    <t>اصحاب عمل يعملون بالمنشأة بأجر</t>
  </si>
  <si>
    <t>Female</t>
  </si>
  <si>
    <t>انثى</t>
  </si>
  <si>
    <t>Working proprietors without payment</t>
  </si>
  <si>
    <t>اصحاب عمل يعملون بالمنشأة بدون اجر</t>
  </si>
  <si>
    <t>Managers</t>
  </si>
  <si>
    <t>مديرون</t>
  </si>
  <si>
    <t>Administrators</t>
  </si>
  <si>
    <t>اداريون</t>
  </si>
  <si>
    <r>
      <rPr>
        <sz val="8"/>
        <rFont val="Arial"/>
        <family val="2"/>
      </rPr>
      <t xml:space="preserve">Specialist and Technicians </t>
    </r>
    <r>
      <rPr>
        <b/>
        <sz val="9"/>
        <rFont val="Arial"/>
        <family val="2"/>
      </rPr>
      <t>(engineers, technicians,accountants, purchases and sales staff...etc)</t>
    </r>
  </si>
  <si>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</si>
  <si>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</si>
  <si>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</si>
  <si>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</si>
  <si>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</si>
  <si>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</si>
  <si>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</si>
  <si>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</si>
  <si>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</si>
  <si>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Table No. (15) (Value QR. 000)</t>
  </si>
  <si>
    <t>جدول رقم (15) القيمة ألف ريال قطري</t>
  </si>
  <si>
    <t>Table No. (16) (Value QR. 000)</t>
  </si>
  <si>
    <t>جدول رقم (16) القيمة ألف ريال قطري</t>
  </si>
  <si>
    <t>Table No. (17) (Value QR. 000)</t>
  </si>
  <si>
    <t>جدول رقم (17) القيمة ألف ريال قطري</t>
  </si>
  <si>
    <r>
      <rPr>
        <b/>
        <sz val="10"/>
        <rFont val="Arial"/>
        <family val="2"/>
      </rPr>
      <t xml:space="preserve">رمز النشاط
</t>
    </r>
    <r>
      <rPr>
        <sz val="8"/>
        <rFont val="Arial"/>
        <family val="2"/>
      </rPr>
      <t>Activity Code</t>
    </r>
  </si>
  <si>
    <t>Table No (18)</t>
  </si>
  <si>
    <t>جدول رقم (18)</t>
  </si>
  <si>
    <t>Manufacture of domestic appliances</t>
  </si>
  <si>
    <r>
      <rPr>
        <b/>
        <sz val="8"/>
        <rFont val="Arial"/>
        <family val="2"/>
      </rP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</si>
  <si>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</si>
  <si>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</si>
  <si>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</si>
  <si>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</si>
  <si>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</si>
  <si>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</si>
  <si>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</si>
  <si>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</si>
  <si>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</si>
  <si>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</si>
  <si>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</si>
  <si>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</si>
  <si>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</si>
  <si>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</si>
  <si>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</si>
  <si>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</si>
  <si>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</si>
  <si>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</si>
  <si>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</si>
  <si>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</si>
  <si>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r>
      <rPr>
        <b/>
        <sz val="10"/>
        <rFont val="Arial"/>
        <family val="2"/>
      </rPr>
      <t>القيمة المضافة الصافية</t>
    </r>
    <r>
      <rPr>
        <b/>
        <sz val="8"/>
        <rFont val="Arial"/>
        <family val="2"/>
      </rPr>
      <t xml:space="preserve">
Net Value Added</t>
    </r>
  </si>
  <si>
    <r>
      <rPr>
        <b/>
        <sz val="10"/>
        <rFont val="Arial"/>
        <family val="2"/>
      </rPr>
      <t>الإهتلاكات</t>
    </r>
    <r>
      <rPr>
        <b/>
        <sz val="8"/>
        <rFont val="Arial"/>
        <family val="2"/>
      </rPr>
      <t xml:space="preserve">
Depreciat ions</t>
    </r>
  </si>
  <si>
    <r>
      <rPr>
        <b/>
        <sz val="10"/>
        <rFont val="Arial"/>
        <family val="2"/>
      </rPr>
      <t>القيمة المضافة الإجمالية</t>
    </r>
    <r>
      <rPr>
        <b/>
        <sz val="8"/>
        <rFont val="Arial"/>
        <family val="2"/>
      </rPr>
      <t xml:space="preserve">
Gross Value Added</t>
    </r>
  </si>
  <si>
    <t>Manufacture of knitted and crocheted apparel</t>
  </si>
  <si>
    <t>ويرحب الجهاز بأية ملاحظات وإقتراحات من شأنها تحسين مضمون هذه النشرة.</t>
  </si>
  <si>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</si>
  <si>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</si>
  <si>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t>جدول رقم (13)القيمة ألف ريال قطري</t>
  </si>
  <si>
    <t>كما يسر الجهاز أن يتقدم بالشكر الجزيل لمسئولي المنشآت من مؤسسات وشركات لتعاونهم ومساهمتهم في إصدار هذه النشرة.</t>
  </si>
  <si>
    <t>جمع النفايات غير الخطرة</t>
  </si>
  <si>
    <t>3314</t>
  </si>
  <si>
    <t>صنع الأجهزة الكهربائية المنزلية</t>
  </si>
  <si>
    <t>صُنع الملبوسات من التريكو والكروشيه</t>
  </si>
  <si>
    <t>تجهيز وحفظ السمك والقشريات والرخويات</t>
  </si>
  <si>
    <t>Processing and preserving of fish, crustaceans and molluscs</t>
  </si>
  <si>
    <t>1020</t>
  </si>
  <si>
    <t>1040</t>
  </si>
  <si>
    <t>64783</t>
  </si>
  <si>
    <t>49479</t>
  </si>
  <si>
    <t>106302</t>
  </si>
  <si>
    <t>150507</t>
  </si>
  <si>
    <t>15.24</t>
  </si>
  <si>
    <t>14.13</t>
  </si>
  <si>
    <t>41267</t>
  </si>
  <si>
    <t>61689</t>
  </si>
  <si>
    <t>3410</t>
  </si>
  <si>
    <t>388130</t>
  </si>
  <si>
    <t>638900</t>
  </si>
  <si>
    <t>25.04</t>
  </si>
  <si>
    <t>14.21</t>
  </si>
  <si>
    <t>119957</t>
  </si>
  <si>
    <t>26580</t>
  </si>
  <si>
    <t>15477</t>
  </si>
  <si>
    <t>200119</t>
  </si>
  <si>
    <t>269049</t>
  </si>
  <si>
    <t>20.11</t>
  </si>
  <si>
    <t>5.51</t>
  </si>
  <si>
    <t>63691</t>
  </si>
  <si>
    <t>38764</t>
  </si>
  <si>
    <t>12401</t>
  </si>
  <si>
    <t>348876</t>
  </si>
  <si>
    <t>602164</t>
  </si>
  <si>
    <t>8.30</t>
  </si>
  <si>
    <t>33.76</t>
  </si>
  <si>
    <t>77023</t>
  </si>
  <si>
    <t>90864</t>
  </si>
  <si>
    <t>13797</t>
  </si>
  <si>
    <t>334542</t>
  </si>
  <si>
    <t>396457</t>
  </si>
  <si>
    <t>6.32</t>
  </si>
  <si>
    <t>9.29</t>
  </si>
  <si>
    <t>56955</t>
  </si>
  <si>
    <t>311948816</t>
  </si>
  <si>
    <t>21458733</t>
  </si>
  <si>
    <t>2265545</t>
  </si>
  <si>
    <t>3084866</t>
  </si>
  <si>
    <t>4.80</t>
  </si>
  <si>
    <t>21.76</t>
  </si>
  <si>
    <t>138320</t>
  </si>
  <si>
    <t>(1) Includes Wages, Salaries, Payments in-kind &amp; remuneration of board of directors.</t>
  </si>
  <si>
    <t>(1) يشمل الأجور و الرواتب و المزايا العينية و مكافآت مجلس الإدارة.</t>
  </si>
  <si>
    <t>Manufacture of vegetable and animal oils and fats</t>
  </si>
  <si>
    <t>صُنع الزيوت والدهون النباتية والحيوانية</t>
  </si>
  <si>
    <t>3312</t>
  </si>
  <si>
    <t>Repair of machinery</t>
  </si>
  <si>
    <t>إصلاح الآلات</t>
  </si>
  <si>
    <t>2022</t>
  </si>
  <si>
    <t xml:space="preserve">يسر المجلس الوطني للتخطيط أن يقدم هذا العدد من النشرة السنوية لإحصاءات الطاقة والصناعة2022 ضمن سلسلة نشراتها التخصصية المختلفة، وذلك في إطار خطة الجهاز الطموحة والمتوازنة في توفير وتطوير الإحصاءات الإقتصادية.
</t>
  </si>
  <si>
    <t>Number of establishments and employees by size of establishment and main economic activity 2022</t>
  </si>
  <si>
    <t>عدد المنشآت والمشتغلين حسب حجم المنشأة والنشاط الاقتصادي الرئيسي 2022</t>
  </si>
  <si>
    <t xml:space="preserve">No of employees by nationality, sex and main economic activity 2022 </t>
  </si>
  <si>
    <t xml:space="preserve">عدد المشتغلين حسب الجنسية والجنس والنشاط الاقتصادي الرئيسي 2022 </t>
  </si>
  <si>
    <t xml:space="preserve">Estimates of value of intermediate goods by main economic activity 2022 </t>
  </si>
  <si>
    <t xml:space="preserve">تقديرات قيمة المستلزمات السلعية حسب النشاط الاقتصادي 2022 </t>
  </si>
  <si>
    <t>Estimates of value of intermediate services by main economic activity 2022</t>
  </si>
  <si>
    <t>تقديرات قيمة المستلزمات الخدمية حسب النشاط الاقتصادي 2022</t>
  </si>
  <si>
    <t xml:space="preserve">Estimates of Value added by main economic activity  2022 </t>
  </si>
  <si>
    <t xml:space="preserve">تقديرات القيمة المضافة حسب النشاط الاقتصادي الرئيسي 2022 </t>
  </si>
  <si>
    <t xml:space="preserve">Main economic indicators by sector and main economic activity 2022 </t>
  </si>
  <si>
    <t xml:space="preserve">أهم المؤشرات الاقتصادية حسب القطاع والنشاط الاقتصادي الرئيسي 2022 </t>
  </si>
  <si>
    <t xml:space="preserve">No of employees &amp; compensation of employees by nationality &amp; main economic activity  2022 </t>
  </si>
  <si>
    <t xml:space="preserve">عدد المشتغلين وتقديرات تعويضات العاملين حسب الجنسية والنشاط الاقتصادي الرئيسي 2022 </t>
  </si>
  <si>
    <t>No of employees and estimates of compensation of employees by occupation &amp; sex 2022</t>
  </si>
  <si>
    <t>عدد المشتغلين وتقديرات تعويضات العاملين حسب المهنة والجنس 2022</t>
  </si>
  <si>
    <t>تقديرات القيمة المضافة حسب النشاط الإقتصادي الرئيسي 2022</t>
  </si>
  <si>
    <t xml:space="preserve">ـ تم إعداد إطار متكامل بالمنشآت العاملة في الانشطة الاقتصادية المختلفة مستنداً على بيانات تعداد المنشآت </t>
  </si>
  <si>
    <t xml:space="preserve"> -  Comprehensive frame was prepared for operating economic activities based on data establishments’ census.</t>
  </si>
  <si>
    <r>
      <rPr>
        <b/>
        <sz val="14"/>
        <color theme="1"/>
        <rFont val="Sultan bold"/>
        <charset val="178"/>
      </rPr>
      <t>عبدالعزيز بن ناصربن مبارك  آل خليفة</t>
    </r>
    <r>
      <rPr>
        <sz val="16"/>
        <color theme="1"/>
        <rFont val="Sultan bold"/>
        <charset val="178"/>
      </rPr>
      <t xml:space="preserve">
</t>
    </r>
    <r>
      <rPr>
        <b/>
        <sz val="16"/>
        <color theme="1"/>
        <rFont val="Sultan bold"/>
        <charset val="178"/>
      </rPr>
      <t>الأمين العام</t>
    </r>
    <r>
      <rPr>
        <sz val="16"/>
        <color theme="1"/>
        <rFont val="Sultan bold"/>
        <charset val="178"/>
      </rPr>
      <t xml:space="preserve"> </t>
    </r>
    <r>
      <rPr>
        <b/>
        <sz val="14"/>
        <color theme="1"/>
        <rFont val="Sultan bold"/>
        <charset val="178"/>
      </rPr>
      <t>للمجلس الوطني للتخطيط</t>
    </r>
  </si>
  <si>
    <t xml:space="preserve">Abdulaziz bin Nasser Al Khalifa
Secretary General of National Planning Council 
</t>
  </si>
  <si>
    <t>The National Planning  Council is pleased to present the annual bulletin of Energy and Industry Statisticl, 2022 as part of its series of bulletins within the framework of the Authority ambitious and balanced plan in providing and developing economic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</si>
</sst>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0_-;_-* #,##0.00\-;_-* &quot;-&quot;??_-;_-@_-"/>
    <numFmt numFmtId="166" formatCode="0_ "/>
    <numFmt numFmtId="167" formatCode="0.0_ "/>
    <numFmt numFmtId="168" formatCode="_(* #,##0.0_);_(* \(#,##0.0\);_(* &quot;-&quot;??_);_(@_)"/>
  </numFmts>
  <fonts count="107">
    <font>
      <sz val="12"/>
      <name val="Arial"/>
      <charset val="178"/>
    </font>
    <font>
      <sz val="10"/>
      <name val="Arial"/>
      <family val="2"/>
    </font>
    <font>
      <b/>
      <sz val="24"/>
      <name val="Arial"/>
      <family val="2"/>
    </font>
    <font>
      <sz val="10"/>
      <name val="Calibri"/>
      <family val="2"/>
      <scheme val="minor"/>
    </font>
    <font>
      <sz val="8"/>
      <name val="Arial"/>
      <family val="2"/>
    </font>
    <font>
      <b/>
      <sz val="12"/>
      <name val="Arial"/>
      <family val="2"/>
    </font>
    <font>
      <b/>
      <sz val="11"/>
      <color indexed="25"/>
      <name val="Arial"/>
      <family val="2"/>
    </font>
    <font>
      <b/>
      <sz val="16"/>
      <name val="Arial"/>
      <family val="2"/>
    </font>
    <font>
      <b/>
      <sz val="10"/>
      <name val="Arial"/>
      <family val="2"/>
    </font>
    <font>
      <b/>
      <sz val="8"/>
      <name val="Arial"/>
      <family val="2"/>
    </font>
    <font>
      <sz val="7"/>
      <name val="Arial"/>
      <family val="2"/>
    </font>
    <font>
      <b/>
      <sz val="11"/>
      <color indexed="8"/>
      <name val="Arial"/>
      <family val="2"/>
    </font>
    <font>
      <b/>
      <sz val="9"/>
      <color indexed="8"/>
      <name val="Arial"/>
      <family val="2"/>
    </font>
    <font>
      <b/>
      <sz val="10"/>
      <color indexed="8"/>
      <name val="Arial"/>
      <family val="2"/>
    </font>
    <font>
      <sz val="10"/>
      <color indexed="8"/>
      <name val="Arial"/>
      <family val="2"/>
    </font>
    <font>
      <sz val="9"/>
      <color indexed="8"/>
      <name val="Arial"/>
      <family val="2"/>
    </font>
    <font>
      <b/>
      <sz val="12"/>
      <color indexed="8"/>
      <name val="Arial"/>
      <family val="2"/>
    </font>
    <font>
      <sz val="11"/>
      <color indexed="8"/>
      <name val="Arial"/>
      <family val="2"/>
    </font>
    <font>
      <sz val="12"/>
      <name val="Arial"/>
      <family val="2"/>
    </font>
    <font>
      <b/>
      <sz val="8"/>
      <color indexed="8"/>
      <name val="Arial"/>
      <family val="2"/>
    </font>
    <font>
      <b/>
      <sz val="7"/>
      <name val="Arial"/>
      <family val="2"/>
    </font>
    <font>
      <sz val="16"/>
      <name val="Arial"/>
      <family val="2"/>
    </font>
    <font>
      <b/>
      <sz val="9"/>
      <name val="Arial"/>
      <family val="2"/>
    </font>
    <font>
      <b/>
      <sz val="14"/>
      <name val="Arial"/>
      <family val="2"/>
    </font>
    <font>
      <sz val="12"/>
      <color indexed="10"/>
      <name val="Arial"/>
      <family val="2"/>
    </font>
    <font>
      <b/>
      <sz val="9"/>
      <name val="Courier New"/>
      <family val="3"/>
    </font>
    <font>
      <sz val="9"/>
      <name val="Arial"/>
      <family val="2"/>
    </font>
    <font>
      <b/>
      <sz val="11"/>
      <name val="Arial"/>
      <family val="2"/>
    </font>
    <font>
      <b/>
      <sz val="11"/>
      <color rgb="FF000000"/>
      <name val="Arial"/>
      <family val="2"/>
    </font>
    <font>
      <b/>
      <sz val="9"/>
      <color rgb="FF000000"/>
      <name val="Arial"/>
      <family val="2"/>
    </font>
    <font>
      <sz val="9"/>
      <color rgb="FF000000"/>
      <name val="Arial"/>
      <family val="2"/>
    </font>
    <font>
      <sz val="14"/>
      <color rgb="FFC00000"/>
      <name val="Arial"/>
      <family val="2"/>
    </font>
    <font>
      <sz val="14"/>
      <color rgb="FFFF0000"/>
      <name val="Arial"/>
      <family val="2"/>
    </font>
    <font>
      <sz val="14"/>
      <name val="Arial"/>
      <family val="2"/>
    </font>
    <font>
      <b/>
      <sz val="14"/>
      <color indexed="8"/>
      <name val="Arial"/>
      <family val="2"/>
    </font>
    <font>
      <sz val="8"/>
      <color indexed="8"/>
      <name val="Arial"/>
      <family val="2"/>
    </font>
    <font>
      <sz val="11"/>
      <name val="Arial"/>
      <family val="2"/>
    </font>
    <font>
      <sz val="11"/>
      <color theme="1"/>
      <name val="Arial"/>
      <family val="2"/>
    </font>
    <font>
      <sz val="18"/>
      <color theme="1"/>
      <name val="Arial"/>
      <family val="2"/>
    </font>
    <font>
      <b/>
      <sz val="14"/>
      <color theme="1"/>
      <name val="Arial"/>
      <family val="2"/>
    </font>
    <font>
      <b/>
      <sz val="18"/>
      <color theme="1"/>
      <name val="Arial"/>
      <family val="2"/>
    </font>
    <font>
      <b/>
      <sz val="12"/>
      <color theme="1"/>
      <name val="Arial"/>
      <family val="2"/>
    </font>
    <font>
      <b/>
      <sz val="16"/>
      <color theme="1"/>
      <name val="Arial"/>
      <family val="2"/>
    </font>
    <font>
      <sz val="14"/>
      <color theme="1"/>
      <name val="Arial"/>
      <family val="2"/>
    </font>
    <font>
      <b/>
      <sz val="11"/>
      <color theme="1"/>
      <name val="Arial"/>
      <family val="2"/>
    </font>
    <font>
      <sz val="16"/>
      <color theme="1"/>
      <name val="Arial"/>
      <family val="2"/>
    </font>
    <font>
      <b/>
      <sz val="18"/>
      <color indexed="8"/>
      <name val="Arial"/>
      <family val="2"/>
    </font>
    <font>
      <sz val="12"/>
      <color indexed="8"/>
      <name val="Arial"/>
      <family val="2"/>
    </font>
    <font>
      <sz val="18"/>
      <color indexed="8"/>
      <name val="Arial"/>
      <family val="2"/>
    </font>
    <font>
      <b/>
      <u/>
      <sz val="12"/>
      <color indexed="12"/>
      <name val="Arial"/>
      <family val="2"/>
    </font>
    <font>
      <sz val="16"/>
      <color indexed="8"/>
      <name val="Arial"/>
      <family val="2"/>
    </font>
    <font>
      <b/>
      <i/>
      <sz val="12"/>
      <color indexed="8"/>
      <name val="Arial"/>
      <family val="2"/>
    </font>
    <font>
      <b/>
      <i/>
      <sz val="16"/>
      <color indexed="8"/>
      <name val="Arial"/>
      <family val="2"/>
    </font>
    <font>
      <b/>
      <sz val="14"/>
      <color rgb="FFC00000"/>
      <name val="Arial"/>
      <family val="2"/>
    </font>
    <font>
      <sz val="11"/>
      <color theme="1"/>
      <name val="Calibri"/>
      <family val="2"/>
      <scheme val="minor"/>
    </font>
    <font>
      <sz val="16"/>
      <color indexed="8"/>
      <name val="Simplified Arabic"/>
      <family val="1"/>
    </font>
    <font>
      <b/>
      <sz val="18"/>
      <name val="Arial"/>
      <family val="2"/>
    </font>
    <font>
      <b/>
      <sz val="16"/>
      <color indexed="8"/>
      <name val="Arial"/>
      <family val="2"/>
    </font>
    <font>
      <sz val="14"/>
      <color indexed="8"/>
      <name val="Arial"/>
      <family val="2"/>
    </font>
    <font>
      <sz val="14"/>
      <name val="Calibri"/>
      <family val="2"/>
    </font>
    <font>
      <sz val="18"/>
      <name val="Arial"/>
      <family val="2"/>
    </font>
    <font>
      <b/>
      <sz val="14"/>
      <name val="Arial Black"/>
      <family val="2"/>
    </font>
    <font>
      <sz val="12"/>
      <color indexed="8"/>
      <name val="Arial Black"/>
      <family val="2"/>
    </font>
    <font>
      <b/>
      <sz val="16"/>
      <name val="Sultan bold"/>
      <charset val="178"/>
    </font>
    <font>
      <b/>
      <sz val="12"/>
      <color indexed="12"/>
      <name val="Arial"/>
      <family val="2"/>
    </font>
    <font>
      <sz val="11"/>
      <color theme="1"/>
      <name val="Calibri"/>
      <family val="2"/>
      <scheme val="minor"/>
    </font>
    <font>
      <b/>
      <sz val="12"/>
      <name val="Arial"/>
      <family val="2"/>
    </font>
    <font>
      <b/>
      <sz val="14"/>
      <color indexed="12"/>
      <name val="Arial"/>
      <family val="2"/>
    </font>
    <font>
      <u/>
      <sz val="11"/>
      <color theme="10"/>
      <name val="Calibri"/>
      <family val="2"/>
    </font>
    <font>
      <b/>
      <sz val="11"/>
      <name val="Arial"/>
      <family val="2"/>
    </font>
    <font>
      <b/>
      <sz val="8"/>
      <color indexed="10"/>
      <name val="Arial"/>
      <family val="2"/>
    </font>
    <font>
      <sz val="10"/>
      <name val="Arial"/>
      <family val="2"/>
    </font>
    <font>
      <u/>
      <sz val="12"/>
      <color indexed="12"/>
      <name val="Arial"/>
      <family val="2"/>
    </font>
    <font>
      <sz val="8"/>
      <name val="Arial"/>
      <family val="2"/>
    </font>
    <font>
      <sz val="11"/>
      <color indexed="8"/>
      <name val="Calibri"/>
      <family val="2"/>
    </font>
    <font>
      <b/>
      <sz val="10"/>
      <color indexed="10"/>
      <name val="Arial"/>
      <family val="2"/>
    </font>
    <font>
      <b/>
      <sz val="12"/>
      <color indexed="10"/>
      <name val="Arial"/>
      <family val="2"/>
    </font>
    <font>
      <sz val="11.5"/>
      <color indexed="8"/>
      <name val="Arial"/>
      <family val="2"/>
    </font>
    <font>
      <b/>
      <i/>
      <sz val="11"/>
      <color indexed="8"/>
      <name val="Arial"/>
      <family val="2"/>
    </font>
    <font>
      <b/>
      <sz val="12"/>
      <color indexed="9"/>
      <name val="Arial"/>
      <family val="2"/>
    </font>
    <font>
      <sz val="11"/>
      <color theme="1"/>
      <name val="Calibri"/>
      <family val="2"/>
      <scheme val="minor"/>
    </font>
    <font>
      <sz val="11"/>
      <color indexed="8"/>
      <name val="Arial"/>
      <family val="2"/>
    </font>
    <font>
      <b/>
      <sz val="11"/>
      <color indexed="25"/>
      <name val="Arial"/>
      <family val="2"/>
    </font>
    <font>
      <sz val="8"/>
      <name val="Arial"/>
      <family val="2"/>
    </font>
    <font>
      <b/>
      <sz val="14"/>
      <color indexed="8"/>
      <name val="Arial"/>
      <family val="2"/>
    </font>
    <font>
      <b/>
      <sz val="12"/>
      <color indexed="8"/>
      <name val="Arial"/>
      <family val="2"/>
    </font>
    <font>
      <b/>
      <sz val="10"/>
      <color indexed="8"/>
      <name val="Arial"/>
      <family val="2"/>
    </font>
    <font>
      <b/>
      <sz val="8"/>
      <name val="Arial"/>
      <family val="2"/>
    </font>
    <font>
      <sz val="8"/>
      <color indexed="8"/>
      <name val="Arial"/>
      <family val="2"/>
    </font>
    <font>
      <b/>
      <sz val="12"/>
      <name val="Arial"/>
      <family val="2"/>
    </font>
    <font>
      <b/>
      <sz val="10"/>
      <name val="Arial"/>
      <family val="2"/>
    </font>
    <font>
      <b/>
      <sz val="11"/>
      <color indexed="8"/>
      <name val="Arial"/>
      <family val="2"/>
    </font>
    <font>
      <b/>
      <sz val="9"/>
      <name val="Arial"/>
      <family val="2"/>
    </font>
    <font>
      <sz val="10"/>
      <name val="Arial"/>
      <family val="2"/>
    </font>
    <font>
      <sz val="10"/>
      <name val="Arial"/>
      <family val="2"/>
    </font>
    <font>
      <b/>
      <sz val="16"/>
      <name val="Arial"/>
      <family val="2"/>
    </font>
    <font>
      <sz val="12"/>
      <name val="Arial"/>
      <family val="2"/>
    </font>
    <font>
      <sz val="16"/>
      <name val="Arial"/>
      <family val="2"/>
    </font>
    <font>
      <sz val="7"/>
      <name val="Arial"/>
      <family val="2"/>
    </font>
    <font>
      <b/>
      <sz val="7"/>
      <name val="Arial"/>
      <family val="2"/>
    </font>
    <font>
      <sz val="10"/>
      <name val="Calibri"/>
      <family val="2"/>
      <scheme val="minor"/>
    </font>
    <font>
      <sz val="10"/>
      <color rgb="FF7030A0"/>
      <name val="Calibri"/>
      <family val="2"/>
      <scheme val="minor"/>
    </font>
    <font>
      <sz val="16"/>
      <color theme="1"/>
      <name val="Sultan bold"/>
      <charset val="178"/>
    </font>
    <font>
      <b/>
      <sz val="14"/>
      <color theme="1"/>
      <name val="Sultan bold"/>
      <charset val="178"/>
    </font>
    <font>
      <b/>
      <sz val="16"/>
      <color theme="1"/>
      <name val="Sultan bold"/>
      <charset val="178"/>
    </font>
    <font>
      <sz val="8"/>
      <color theme="1"/>
      <name val="Arial"/>
      <family val="2"/>
    </font>
    <font>
      <sz val="10"/>
      <color theme="1"/>
      <name val="Arial"/>
      <family val="2"/>
    </font>
  </fonts>
  <fills count="9">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bgColor indexed="64"/>
      </patternFill>
    </fill>
    <fill>
      <patternFill patternType="solid">
        <fgColor rgb="FFEEECE1"/>
        <bgColor indexed="64"/>
      </patternFill>
    </fill>
    <fill>
      <patternFill patternType="solid">
        <fgColor indexed="9"/>
        <bgColor indexed="64"/>
      </patternFill>
    </fill>
    <fill>
      <patternFill patternType="solid">
        <fgColor theme="6" tint="0.79995117038483843"/>
        <bgColor indexed="64"/>
      </patternFill>
    </fill>
    <fill>
      <patternFill patternType="solid">
        <fgColor indexed="43"/>
        <bgColor indexed="64"/>
      </patternFill>
    </fill>
  </fills>
  <borders count="252">
    <border>
      <left/>
      <right/>
      <top/>
      <bottom/>
      <diagonal/>
    </border>
    <border>
      <left style="medium">
        <color indexed="9"/>
      </left>
      <right style="medium">
        <color indexed="9"/>
      </right>
      <top style="thin">
        <color auto="1"/>
      </top>
      <bottom/>
      <diagonal/>
    </border>
    <border>
      <left style="medium">
        <color indexed="9"/>
      </left>
      <right/>
      <top style="thin">
        <color auto="1"/>
      </top>
      <bottom/>
      <diagonal/>
    </border>
    <border>
      <left/>
      <right style="medium">
        <color indexed="9"/>
      </right>
      <top style="thin">
        <color auto="1"/>
      </top>
      <bottom/>
      <diagonal/>
    </border>
    <border>
      <left style="medium">
        <color indexed="9"/>
      </left>
      <right style="medium">
        <color indexed="9"/>
      </right>
      <top/>
      <bottom/>
      <diagonal/>
    </border>
    <border>
      <left style="medium">
        <color indexed="9"/>
      </left>
      <right/>
      <top/>
      <bottom style="thin">
        <color auto="1"/>
      </bottom>
      <diagonal/>
    </border>
    <border>
      <left/>
      <right style="medium">
        <color indexed="9"/>
      </right>
      <top/>
      <bottom style="thin">
        <color auto="1"/>
      </bottom>
      <diagonal/>
    </border>
    <border>
      <left style="medium">
        <color indexed="9"/>
      </left>
      <right style="medium">
        <color indexed="9"/>
      </right>
      <top/>
      <bottom style="thin">
        <color auto="1"/>
      </bottom>
      <diagonal/>
    </border>
    <border>
      <left style="thick">
        <color rgb="FFFFFFFF"/>
      </left>
      <right style="thick">
        <color rgb="FFFFFFFF"/>
      </right>
      <top/>
      <bottom/>
      <diagonal/>
    </border>
    <border>
      <left/>
      <right style="thick">
        <color rgb="FFFFFFFF"/>
      </right>
      <top/>
      <bottom/>
      <diagonal/>
    </border>
    <border>
      <left style="thick">
        <color indexed="9"/>
      </left>
      <right style="thick">
        <color indexed="9"/>
      </right>
      <top/>
      <bottom/>
      <diagonal/>
    </border>
    <border>
      <left style="thick">
        <color indexed="9"/>
      </left>
      <right style="thick">
        <color indexed="9"/>
      </right>
      <top style="thick">
        <color indexed="9"/>
      </top>
      <bottom style="thick">
        <color indexed="9"/>
      </bottom>
      <diagonal/>
    </border>
    <border>
      <left style="thick">
        <color rgb="FFFFFFFF"/>
      </left>
      <right style="thick">
        <color rgb="FFFFFFFF"/>
      </right>
      <top style="thick">
        <color indexed="9"/>
      </top>
      <bottom style="thick">
        <color indexed="9"/>
      </bottom>
      <diagonal/>
    </border>
    <border>
      <left style="thick">
        <color rgb="FFFFFFFF"/>
      </left>
      <right style="thick">
        <color rgb="FFFFFFFF"/>
      </right>
      <top/>
      <bottom style="thin">
        <color auto="1"/>
      </bottom>
      <diagonal/>
    </border>
    <border>
      <left style="thick">
        <color indexed="9"/>
      </left>
      <right style="thick">
        <color indexed="9"/>
      </right>
      <top/>
      <bottom style="thin">
        <color auto="1"/>
      </bottom>
      <diagonal/>
    </border>
    <border>
      <left/>
      <right/>
      <top style="thin">
        <color auto="1"/>
      </top>
      <bottom/>
      <diagonal/>
    </border>
    <border>
      <left style="medium">
        <color indexed="9"/>
      </left>
      <right/>
      <top/>
      <bottom/>
      <diagonal/>
    </border>
    <border>
      <left/>
      <right/>
      <top/>
      <bottom style="thin">
        <color auto="1"/>
      </bottom>
      <diagonal/>
    </border>
    <border>
      <left style="thick">
        <color indexed="9"/>
      </left>
      <right/>
      <top/>
      <bottom/>
      <diagonal/>
    </border>
    <border>
      <left/>
      <right style="thick">
        <color indexed="9"/>
      </right>
      <top/>
      <bottom/>
      <diagonal/>
    </border>
    <border>
      <left style="thick">
        <color indexed="9"/>
      </left>
      <right/>
      <top/>
      <bottom style="thin">
        <color auto="1"/>
      </bottom>
      <diagonal/>
    </border>
    <border>
      <left/>
      <right style="thick">
        <color indexed="9"/>
      </right>
      <top/>
      <bottom style="thin">
        <color auto="1"/>
      </bottom>
      <diagonal/>
    </border>
    <border>
      <left style="thick">
        <color indexed="9"/>
      </left>
      <right/>
      <top style="thin">
        <color auto="1"/>
      </top>
      <bottom/>
      <diagonal/>
    </border>
    <border>
      <left/>
      <right style="thick">
        <color indexed="9"/>
      </right>
      <top style="thin">
        <color auto="1"/>
      </top>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style="thick">
        <color indexed="9"/>
      </right>
      <top style="thin">
        <color auto="1"/>
      </top>
      <bottom/>
      <diagonal/>
    </border>
    <border>
      <left style="thick">
        <color indexed="9"/>
      </left>
      <right style="thick">
        <color indexed="9"/>
      </right>
      <top/>
      <bottom style="thick">
        <color rgb="FFFFFFFF"/>
      </bottom>
      <diagonal/>
    </border>
    <border>
      <left style="thick">
        <color indexed="9"/>
      </left>
      <right style="thick">
        <color rgb="FFFFFFFF"/>
      </right>
      <top style="thin">
        <color auto="1"/>
      </top>
      <bottom style="thin">
        <color auto="1"/>
      </bottom>
      <diagonal/>
    </border>
    <border>
      <left style="thick">
        <color indexed="9"/>
      </left>
      <right/>
      <top/>
      <bottom style="thick">
        <color indexed="9"/>
      </bottom>
      <diagonal/>
    </border>
    <border>
      <left/>
      <right style="thick">
        <color indexed="9"/>
      </right>
      <top/>
      <bottom style="thick">
        <color indexed="9"/>
      </bottom>
      <diagonal/>
    </border>
    <border>
      <left style="thick">
        <color rgb="FFFFFFFF"/>
      </left>
      <right style="thick">
        <color rgb="FFFFFFFF"/>
      </right>
      <top style="thin">
        <color auto="1"/>
      </top>
      <bottom style="thin">
        <color auto="1"/>
      </bottom>
      <diagonal/>
    </border>
    <border>
      <left style="thick">
        <color rgb="FFFFFFFF"/>
      </left>
      <right style="thick">
        <color indexed="9"/>
      </right>
      <top style="thin">
        <color auto="1"/>
      </top>
      <bottom style="thin">
        <color auto="1"/>
      </bottom>
      <diagonal/>
    </border>
    <border>
      <left style="thick">
        <color indexed="9"/>
      </left>
      <right style="thick">
        <color indexed="9"/>
      </right>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auto="1"/>
      </top>
      <bottom style="thick">
        <color indexed="9"/>
      </bottom>
      <diagonal/>
    </border>
    <border>
      <left style="thick">
        <color indexed="9"/>
      </left>
      <right style="thick">
        <color indexed="9"/>
      </right>
      <top style="thick">
        <color indexed="9"/>
      </top>
      <bottom style="thin">
        <color auto="1"/>
      </bottom>
      <diagonal/>
    </border>
    <border>
      <left style="thick">
        <color rgb="FFFFFFFF"/>
      </left>
      <right style="thick">
        <color rgb="FFFFFFFF"/>
      </right>
      <top style="thick">
        <color indexed="9"/>
      </top>
      <bottom style="thin">
        <color auto="1"/>
      </bottom>
      <diagonal/>
    </border>
    <border>
      <left style="thick">
        <color rgb="FFFFFFFF"/>
      </left>
      <right style="thick">
        <color rgb="FFFFFFFF"/>
      </right>
      <top/>
      <bottom style="thick">
        <color indexed="9"/>
      </bottom>
      <diagonal/>
    </border>
    <border>
      <left style="medium">
        <color indexed="9"/>
      </left>
      <right style="medium">
        <color indexed="9"/>
      </right>
      <top/>
      <bottom style="thick">
        <color indexed="9"/>
      </bottom>
      <diagonal/>
    </border>
    <border>
      <left style="medium">
        <color indexed="9"/>
      </left>
      <right style="medium">
        <color indexed="9"/>
      </right>
      <top style="thick">
        <color indexed="9"/>
      </top>
      <bottom style="thick">
        <color indexed="9"/>
      </bottom>
      <diagonal/>
    </border>
    <border>
      <left style="thick">
        <color indexed="9"/>
      </left>
      <right/>
      <top style="thick">
        <color indexed="9"/>
      </top>
      <bottom style="thin">
        <color auto="1"/>
      </bottom>
      <diagonal/>
    </border>
    <border>
      <left/>
      <right style="thick">
        <color indexed="9"/>
      </right>
      <top style="thick">
        <color indexed="9"/>
      </top>
      <bottom style="thin">
        <color auto="1"/>
      </bottom>
      <diagonal/>
    </border>
    <border>
      <left style="medium">
        <color indexed="9"/>
      </left>
      <right style="medium">
        <color indexed="9"/>
      </right>
      <top style="thick">
        <color indexed="9"/>
      </top>
      <bottom style="thin">
        <color auto="1"/>
      </bottom>
      <diagonal/>
    </border>
    <border>
      <left style="medium">
        <color indexed="9"/>
      </left>
      <right style="thick">
        <color indexed="9"/>
      </right>
      <top style="thin">
        <color auto="1"/>
      </top>
      <bottom style="thin">
        <color auto="1"/>
      </bottom>
      <diagonal/>
    </border>
    <border>
      <left style="thick">
        <color rgb="FFFFFFFF"/>
      </left>
      <right style="thick">
        <color rgb="FFFFFFFF"/>
      </right>
      <top style="thick">
        <color indexed="9"/>
      </top>
      <bottom/>
      <diagonal/>
    </border>
    <border>
      <left style="medium">
        <color indexed="9"/>
      </left>
      <right style="medium">
        <color indexed="9"/>
      </right>
      <top style="thick">
        <color indexed="9"/>
      </top>
      <bottom/>
      <diagonal/>
    </border>
    <border>
      <left style="thick">
        <color rgb="FFFFFFFF"/>
      </left>
      <right style="thick">
        <color rgb="FFFFFFFF"/>
      </right>
      <top style="thin">
        <color auto="1"/>
      </top>
      <bottom/>
      <diagonal/>
    </border>
    <border>
      <left/>
      <right style="thick">
        <color rgb="FFFFFFFF"/>
      </right>
      <top style="thin">
        <color auto="1"/>
      </top>
      <bottom/>
      <diagonal/>
    </border>
    <border diagonalUp="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indexed="60"/>
      </left>
      <right style="medium">
        <color indexed="60"/>
      </right>
      <top/>
      <bottom/>
      <diagonal/>
    </border>
    <border>
      <left/>
      <right/>
      <top style="medium">
        <color indexed="60"/>
      </top>
      <bottom style="medium">
        <color indexed="60"/>
      </bottom>
      <diagonal/>
    </border>
    <border>
      <left style="thick">
        <color indexed="9"/>
      </left>
      <right style="thick">
        <color indexed="9"/>
      </right>
      <top style="thick">
        <color rgb="FFFFFFFF"/>
      </top>
      <bottom/>
      <diagonal/>
    </border>
    <border>
      <left style="medium">
        <color indexed="9"/>
      </left>
      <right style="thick">
        <color indexed="9"/>
      </right>
      <top/>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indexed="9"/>
      </left>
      <right style="thick">
        <color indexed="9"/>
      </right>
      <top style="thin">
        <color auto="1"/>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auto="1"/>
      </top>
      <bottom style="thin">
        <color indexed="9"/>
      </bottom>
      <diagonal/>
    </border>
    <border>
      <left style="thick">
        <color indexed="9"/>
      </left>
      <right/>
      <top style="thin">
        <color auto="1"/>
      </top>
      <bottom style="thin">
        <color indexed="9"/>
      </bottom>
      <diagonal/>
    </border>
    <border>
      <left/>
      <right style="thick">
        <color indexed="9"/>
      </right>
      <top style="thin">
        <color auto="1"/>
      </top>
      <bottom style="thin">
        <color indexed="9"/>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medium">
        <color indexed="9"/>
      </left>
      <right style="medium">
        <color indexed="9"/>
      </right>
      <top style="thin">
        <color indexed="9"/>
      </top>
      <bottom style="thin">
        <color indexed="64"/>
      </bottom>
      <diagonal/>
    </border>
    <border>
      <left style="thick">
        <color indexed="9"/>
      </left>
      <right/>
      <top style="thin">
        <color indexed="64"/>
      </top>
      <bottom style="thin">
        <color indexed="64"/>
      </bottom>
      <diagonal/>
    </border>
    <border>
      <left/>
      <right style="thick">
        <color rgb="FFFFFFFF"/>
      </right>
      <top style="thin">
        <color indexed="64"/>
      </top>
      <bottom style="thin">
        <color indexed="64"/>
      </bottom>
      <diagonal/>
    </border>
    <border>
      <left style="medium">
        <color indexed="9"/>
      </left>
      <right style="medium">
        <color indexed="9"/>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diagonal/>
    </border>
    <border>
      <left style="thick">
        <color indexed="9"/>
      </left>
      <right style="thick">
        <color indexed="9"/>
      </right>
      <top style="thin">
        <color indexed="64"/>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indexed="64"/>
      </top>
      <bottom style="thin">
        <color indexed="9"/>
      </bottom>
      <diagonal/>
    </border>
    <border>
      <left style="thick">
        <color indexed="9"/>
      </left>
      <right/>
      <top style="thin">
        <color indexed="64"/>
      </top>
      <bottom style="thin">
        <color indexed="9"/>
      </bottom>
      <diagonal/>
    </border>
    <border>
      <left/>
      <right style="thick">
        <color indexed="9"/>
      </right>
      <top style="thin">
        <color indexed="64"/>
      </top>
      <bottom style="thin">
        <color indexed="9"/>
      </bottom>
      <diagonal/>
    </border>
    <border>
      <left style="thick">
        <color indexed="9"/>
      </left>
      <right style="thick">
        <color indexed="9"/>
      </right>
      <top style="thin">
        <color indexed="9"/>
      </top>
      <bottom style="thin">
        <color indexed="64"/>
      </bottom>
      <diagonal/>
    </border>
    <border>
      <left style="thick">
        <color rgb="FFFFFFFF"/>
      </left>
      <right style="thick">
        <color rgb="FFFFFFFF"/>
      </right>
      <top style="thin">
        <color indexed="9"/>
      </top>
      <bottom style="thin">
        <color indexed="64"/>
      </bottom>
      <diagonal/>
    </border>
    <border>
      <left style="thick">
        <color indexed="9"/>
      </left>
      <right/>
      <top style="thin">
        <color indexed="9"/>
      </top>
      <bottom style="thin">
        <color indexed="64"/>
      </bottom>
      <diagonal/>
    </border>
    <border>
      <left/>
      <right style="thick">
        <color indexed="9"/>
      </right>
      <top style="thin">
        <color indexed="9"/>
      </top>
      <bottom style="thin">
        <color indexed="64"/>
      </bottom>
      <diagonal/>
    </border>
    <border>
      <left style="thick">
        <color indexed="9"/>
      </left>
      <right style="thick">
        <color indexed="9"/>
      </right>
      <top style="thin">
        <color indexed="9"/>
      </top>
      <bottom style="thin">
        <color indexed="64"/>
      </bottom>
      <diagonal/>
    </border>
    <border>
      <left style="thick">
        <color indexed="9"/>
      </left>
      <right style="thick">
        <color indexed="9"/>
      </right>
      <top/>
      <bottom style="thin">
        <color indexed="9"/>
      </bottom>
      <diagonal/>
    </border>
    <border>
      <left style="thick">
        <color rgb="FFFFFFFF"/>
      </left>
      <right style="thick">
        <color rgb="FFFFFFFF"/>
      </right>
      <top/>
      <bottom style="thin">
        <color indexed="9"/>
      </bottom>
      <diagonal/>
    </border>
    <border>
      <left style="medium">
        <color indexed="9"/>
      </left>
      <right style="medium">
        <color indexed="9"/>
      </right>
      <top/>
      <bottom style="thin">
        <color indexed="9"/>
      </bottom>
      <diagonal/>
    </border>
    <border>
      <left style="thick">
        <color indexed="9"/>
      </left>
      <right/>
      <top/>
      <bottom style="thin">
        <color indexed="9"/>
      </bottom>
      <diagonal/>
    </border>
    <border>
      <left/>
      <right style="thick">
        <color indexed="9"/>
      </right>
      <top/>
      <bottom style="thin">
        <color indexed="9"/>
      </bottom>
      <diagonal/>
    </border>
    <border>
      <left style="medium">
        <color indexed="9"/>
      </left>
      <right style="medium">
        <color indexed="9"/>
      </right>
      <top style="thin">
        <color indexed="9"/>
      </top>
      <bottom style="thin">
        <color indexed="64"/>
      </bottom>
      <diagonal/>
    </border>
    <border>
      <left style="medium">
        <color indexed="9"/>
      </left>
      <right style="medium">
        <color indexed="9"/>
      </right>
      <top style="thin">
        <color indexed="64"/>
      </top>
      <bottom style="thin">
        <color indexed="9"/>
      </bottom>
      <diagonal/>
    </border>
    <border>
      <left style="medium">
        <color indexed="9"/>
      </left>
      <right style="medium">
        <color indexed="9"/>
      </right>
      <top style="thin">
        <color indexed="9"/>
      </top>
      <bottom style="thin">
        <color indexed="9"/>
      </bottom>
      <diagonal/>
    </border>
    <border>
      <left style="thick">
        <color rgb="FFFFFFFF"/>
      </left>
      <right style="medium">
        <color indexed="9"/>
      </right>
      <top style="thin">
        <color indexed="64"/>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indexed="9"/>
      </left>
      <right style="thick">
        <color indexed="9"/>
      </right>
      <top style="thin">
        <color indexed="64"/>
      </top>
      <bottom style="thin">
        <color indexed="64"/>
      </bottom>
      <diagonal/>
    </border>
    <border>
      <left style="medium">
        <color indexed="9"/>
      </left>
      <right/>
      <top style="thin">
        <color indexed="64"/>
      </top>
      <bottom style="thin">
        <color indexed="9"/>
      </bottom>
      <diagonal/>
    </border>
    <border>
      <left style="medium">
        <color indexed="9"/>
      </left>
      <right/>
      <top style="thin">
        <color indexed="9"/>
      </top>
      <bottom style="thin">
        <color indexed="9"/>
      </bottom>
      <diagonal/>
    </border>
    <border>
      <left style="medium">
        <color indexed="9"/>
      </left>
      <right/>
      <top style="thin">
        <color indexed="9"/>
      </top>
      <bottom/>
      <diagonal/>
    </border>
    <border>
      <left style="medium">
        <color indexed="9"/>
      </left>
      <right/>
      <top/>
      <bottom style="thin">
        <color indexed="9"/>
      </bottom>
      <diagonal/>
    </border>
    <border>
      <left style="medium">
        <color indexed="9"/>
      </left>
      <right/>
      <top style="thin">
        <color indexed="9"/>
      </top>
      <bottom style="thin">
        <color indexed="64"/>
      </bottom>
      <diagonal/>
    </border>
    <border>
      <left/>
      <right style="medium">
        <color indexed="9"/>
      </right>
      <top style="thin">
        <color indexed="64"/>
      </top>
      <bottom style="thin">
        <color indexed="9"/>
      </bottom>
      <diagonal/>
    </border>
    <border>
      <left/>
      <right style="medium">
        <color indexed="9"/>
      </right>
      <top style="thin">
        <color indexed="9"/>
      </top>
      <bottom style="thin">
        <color indexed="9"/>
      </bottom>
      <diagonal/>
    </border>
    <border>
      <left/>
      <right style="medium">
        <color indexed="9"/>
      </right>
      <top style="thin">
        <color indexed="9"/>
      </top>
      <bottom/>
      <diagonal/>
    </border>
    <border>
      <left/>
      <right style="medium">
        <color indexed="9"/>
      </right>
      <top/>
      <bottom/>
      <diagonal/>
    </border>
    <border>
      <left/>
      <right style="medium">
        <color indexed="9"/>
      </right>
      <top/>
      <bottom style="thin">
        <color indexed="9"/>
      </bottom>
      <diagonal/>
    </border>
    <border>
      <left/>
      <right style="medium">
        <color indexed="9"/>
      </right>
      <top style="thin">
        <color indexed="9"/>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indexed="9"/>
      </left>
      <right style="thick">
        <color rgb="FFFFFFFF"/>
      </right>
      <top style="thin">
        <color auto="1"/>
      </top>
      <bottom/>
      <diagonal/>
    </border>
    <border>
      <left style="thick">
        <color indexed="9"/>
      </left>
      <right/>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right/>
      <top style="thin">
        <color auto="1"/>
      </top>
      <bottom style="thin">
        <color auto="1"/>
      </bottom>
      <diagonal/>
    </border>
    <border>
      <left style="thick">
        <color rgb="FFFFFFFF"/>
      </left>
      <right style="medium">
        <color indexed="9"/>
      </right>
      <top/>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rgb="FFFFFFFF"/>
      </left>
      <right/>
      <top style="thin">
        <color indexed="9"/>
      </top>
      <bottom style="thin">
        <color indexed="64"/>
      </bottom>
      <diagonal/>
    </border>
    <border>
      <left style="thick">
        <color rgb="FFFFFFFF"/>
      </left>
      <right/>
      <top/>
      <bottom style="thin">
        <color indexed="9"/>
      </bottom>
      <diagonal/>
    </border>
    <border>
      <left/>
      <right style="medium">
        <color indexed="9"/>
      </right>
      <top style="thin">
        <color indexed="64"/>
      </top>
      <bottom style="thin">
        <color indexed="9"/>
      </bottom>
      <diagonal/>
    </border>
    <border>
      <left/>
      <right style="medium">
        <color indexed="9"/>
      </right>
      <top style="thin">
        <color indexed="9"/>
      </top>
      <bottom style="thin">
        <color indexed="9"/>
      </bottom>
      <diagonal/>
    </border>
    <border>
      <left/>
      <right style="medium">
        <color indexed="9"/>
      </right>
      <top style="thin">
        <color indexed="9"/>
      </top>
      <bottom style="thin">
        <color indexed="64"/>
      </bottom>
      <diagonal/>
    </border>
    <border>
      <left/>
      <right style="medium">
        <color indexed="9"/>
      </right>
      <top/>
      <bottom style="thin">
        <color indexed="9"/>
      </bottom>
      <diagonal/>
    </border>
    <border>
      <left style="medium">
        <color indexed="9"/>
      </left>
      <right/>
      <top style="thin">
        <color indexed="9"/>
      </top>
      <bottom style="thin">
        <color indexed="9"/>
      </bottom>
      <diagonal/>
    </border>
    <border>
      <left style="medium">
        <color indexed="9"/>
      </left>
      <right/>
      <top style="thin">
        <color indexed="9"/>
      </top>
      <bottom style="thin">
        <color indexed="64"/>
      </bottom>
      <diagonal/>
    </border>
    <border>
      <left style="medium">
        <color indexed="9"/>
      </left>
      <right/>
      <top/>
      <bottom style="thin">
        <color indexed="9"/>
      </bottom>
      <diagonal/>
    </border>
    <border>
      <left/>
      <right style="medium">
        <color indexed="9"/>
      </right>
      <top style="thin">
        <color indexed="9"/>
      </top>
      <bottom style="thin">
        <color indexed="64"/>
      </bottom>
      <diagonal/>
    </border>
    <border>
      <left/>
      <right style="medium">
        <color indexed="9"/>
      </right>
      <top/>
      <bottom style="thin">
        <color indexed="9"/>
      </bottom>
      <diagonal/>
    </border>
    <border>
      <left/>
      <right/>
      <top style="thin">
        <color indexed="64"/>
      </top>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rgb="FFFFFFFF"/>
      </left>
      <right/>
      <top style="thin">
        <color indexed="9"/>
      </top>
      <bottom style="thin">
        <color indexed="64"/>
      </bottom>
      <diagonal/>
    </border>
    <border>
      <left style="thick">
        <color rgb="FFFFFFFF"/>
      </left>
      <right/>
      <top/>
      <bottom style="thin">
        <color indexed="9"/>
      </bottom>
      <diagonal/>
    </border>
    <border>
      <left/>
      <right/>
      <top style="thin">
        <color indexed="64"/>
      </top>
      <bottom style="thin">
        <color indexed="64"/>
      </bottom>
      <diagonal/>
    </border>
    <border>
      <left/>
      <right/>
      <top style="thin">
        <color indexed="64"/>
      </top>
      <bottom/>
      <diagonal/>
    </border>
    <border>
      <left style="thick">
        <color rgb="FFFFFFFF"/>
      </left>
      <right/>
      <top/>
      <bottom/>
      <diagonal/>
    </border>
    <border>
      <left style="thick">
        <color rgb="FFFFFFFF"/>
      </left>
      <right style="thick">
        <color rgb="FFFFFFFF"/>
      </right>
      <top style="thick">
        <color rgb="FFFFFFFF"/>
      </top>
      <bottom/>
      <diagonal/>
    </border>
    <border>
      <left/>
      <right/>
      <top style="thick">
        <color rgb="FFFFFFFF"/>
      </top>
      <bottom/>
      <diagonal/>
    </border>
    <border>
      <left style="thick">
        <color rgb="FFFFFFFF"/>
      </left>
      <right style="thick">
        <color rgb="FFFFFFFF"/>
      </right>
      <top/>
      <bottom style="thick">
        <color rgb="FFFFFFFF"/>
      </bottom>
      <diagonal/>
    </border>
    <border>
      <left/>
      <right/>
      <top/>
      <bottom style="thick">
        <color rgb="FFFFFFFF"/>
      </bottom>
      <diagonal/>
    </border>
    <border>
      <left/>
      <right style="thick">
        <color indexed="9"/>
      </right>
      <top/>
      <bottom style="thick">
        <color rgb="FFFFFFFF"/>
      </bottom>
      <diagonal/>
    </border>
    <border>
      <left style="thick">
        <color indexed="9"/>
      </left>
      <right/>
      <top/>
      <bottom style="thick">
        <color rgb="FFFFFFFF"/>
      </bottom>
      <diagonal/>
    </border>
    <border>
      <left style="thick">
        <color rgb="FFFFFFFF"/>
      </left>
      <right style="thick">
        <color rgb="FFFFFFFF"/>
      </right>
      <top style="thick">
        <color rgb="FFFFFFFF"/>
      </top>
      <bottom style="thin">
        <color auto="1"/>
      </bottom>
      <diagonal/>
    </border>
    <border>
      <left/>
      <right/>
      <top style="thick">
        <color rgb="FFFFFFFF"/>
      </top>
      <bottom style="thin">
        <color auto="1"/>
      </bottom>
      <diagonal/>
    </border>
    <border>
      <left/>
      <right style="thick">
        <color indexed="9"/>
      </right>
      <top style="thick">
        <color rgb="FFFFFFFF"/>
      </top>
      <bottom style="thin">
        <color auto="1"/>
      </bottom>
      <diagonal/>
    </border>
    <border>
      <left style="thick">
        <color indexed="9"/>
      </left>
      <right style="thick">
        <color indexed="9"/>
      </right>
      <top style="thick">
        <color rgb="FFFFFFFF"/>
      </top>
      <bottom style="thin">
        <color auto="1"/>
      </bottom>
      <diagonal/>
    </border>
    <border>
      <left style="thick">
        <color indexed="9"/>
      </left>
      <right/>
      <top style="thick">
        <color rgb="FFFFFFFF"/>
      </top>
      <bottom style="thin">
        <color auto="1"/>
      </bottom>
      <diagonal/>
    </border>
    <border>
      <left style="thick">
        <color rgb="FFFFFFFF"/>
      </left>
      <right style="thick">
        <color rgb="FFFFFFFF"/>
      </right>
      <top style="thick">
        <color rgb="FFFFFFFF"/>
      </top>
      <bottom style="thick">
        <color rgb="FFFFFFFF"/>
      </bottom>
      <diagonal/>
    </border>
    <border>
      <left/>
      <right/>
      <top style="thick">
        <color rgb="FFFFFFFF"/>
      </top>
      <bottom style="thick">
        <color rgb="FFFFFFFF"/>
      </bottom>
      <diagonal/>
    </border>
    <border>
      <left/>
      <right style="thick">
        <color indexed="9"/>
      </right>
      <top style="thick">
        <color rgb="FFFFFFFF"/>
      </top>
      <bottom style="thick">
        <color rgb="FFFFFFFF"/>
      </bottom>
      <diagonal/>
    </border>
    <border>
      <left style="thick">
        <color indexed="9"/>
      </left>
      <right style="thick">
        <color indexed="9"/>
      </right>
      <top style="thick">
        <color rgb="FFFFFFFF"/>
      </top>
      <bottom style="thick">
        <color rgb="FFFFFFFF"/>
      </bottom>
      <diagonal/>
    </border>
    <border>
      <left style="thick">
        <color indexed="9"/>
      </left>
      <right/>
      <top style="thick">
        <color rgb="FFFFFFFF"/>
      </top>
      <bottom style="thick">
        <color rgb="FFFFFFFF"/>
      </bottom>
      <diagonal/>
    </border>
    <border>
      <left style="thick">
        <color rgb="FFFFFFFF"/>
      </left>
      <right style="medium">
        <color indexed="9"/>
      </right>
      <top/>
      <bottom style="thin">
        <color auto="1"/>
      </bottom>
      <diagonal/>
    </border>
    <border>
      <left style="thick">
        <color indexed="9"/>
      </left>
      <right style="thick">
        <color indexed="9"/>
      </right>
      <top style="thin">
        <color indexed="9"/>
      </top>
      <bottom/>
      <diagonal/>
    </border>
    <border>
      <left style="thick">
        <color rgb="FFFFFFFF"/>
      </left>
      <right/>
      <top style="thin">
        <color indexed="9"/>
      </top>
      <bottom/>
      <diagonal/>
    </border>
    <border>
      <left/>
      <right style="medium">
        <color indexed="9"/>
      </right>
      <top style="thin">
        <color indexed="9"/>
      </top>
      <bottom/>
      <diagonal/>
    </border>
    <border>
      <left style="medium">
        <color indexed="9"/>
      </left>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rgb="FFFFFFFF"/>
      </left>
      <right/>
      <top style="thick">
        <color indexed="9"/>
      </top>
      <bottom style="thick">
        <color indexed="9"/>
      </bottom>
      <diagonal/>
    </border>
    <border>
      <left/>
      <right/>
      <top style="thick">
        <color indexed="9"/>
      </top>
      <bottom style="thick">
        <color indexed="9"/>
      </bottom>
      <diagonal/>
    </border>
    <border>
      <left/>
      <right style="medium">
        <color indexed="9"/>
      </right>
      <top style="thick">
        <color indexed="9"/>
      </top>
      <bottom style="thick">
        <color indexed="9"/>
      </bottom>
      <diagonal/>
    </border>
    <border>
      <left style="medium">
        <color indexed="9"/>
      </left>
      <right/>
      <top style="thick">
        <color indexed="9"/>
      </top>
      <bottom style="thick">
        <color indexed="9"/>
      </bottom>
      <diagonal/>
    </border>
    <border>
      <left style="thick">
        <color rgb="FFFFFFFF"/>
      </left>
      <right/>
      <top style="thick">
        <color indexed="9"/>
      </top>
      <bottom style="thin">
        <color auto="1"/>
      </bottom>
      <diagonal/>
    </border>
    <border>
      <left/>
      <right/>
      <top style="thick">
        <color indexed="9"/>
      </top>
      <bottom style="thin">
        <color auto="1"/>
      </bottom>
      <diagonal/>
    </border>
    <border>
      <left/>
      <right style="medium">
        <color indexed="9"/>
      </right>
      <top style="thick">
        <color indexed="9"/>
      </top>
      <bottom style="thin">
        <color auto="1"/>
      </bottom>
      <diagonal/>
    </border>
    <border>
      <left style="medium">
        <color indexed="9"/>
      </left>
      <right/>
      <top style="thick">
        <color indexed="9"/>
      </top>
      <bottom style="thin">
        <color auto="1"/>
      </bottom>
      <diagonal/>
    </border>
    <border>
      <left/>
      <right style="medium">
        <color indexed="9"/>
      </right>
      <top style="thin">
        <color indexed="9"/>
      </top>
      <bottom style="thin">
        <color auto="1"/>
      </bottom>
      <diagonal/>
    </border>
    <border>
      <left style="medium">
        <color indexed="9"/>
      </left>
      <right/>
      <top style="thin">
        <color indexed="9"/>
      </top>
      <bottom style="thin">
        <color auto="1"/>
      </bottom>
      <diagonal/>
    </border>
    <border>
      <left style="medium">
        <color indexed="9"/>
      </left>
      <right style="medium">
        <color indexed="9"/>
      </right>
      <top style="thin">
        <color indexed="9"/>
      </top>
      <bottom style="thin">
        <color auto="1"/>
      </bottom>
      <diagonal/>
    </border>
    <border>
      <left style="thick">
        <color indexed="9"/>
      </left>
      <right/>
      <top style="thin">
        <color indexed="9"/>
      </top>
      <bottom style="thin">
        <color auto="1"/>
      </bottom>
      <diagonal/>
    </border>
    <border>
      <left/>
      <right style="thick">
        <color indexed="9"/>
      </right>
      <top style="thin">
        <color indexed="9"/>
      </top>
      <bottom style="thin">
        <color auto="1"/>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
      <left style="thick">
        <color rgb="FFFFFFFF"/>
      </left>
      <right style="thick">
        <color rgb="FFFFFFFF"/>
      </right>
      <top style="thin">
        <color indexed="9"/>
      </top>
      <bottom style="thin">
        <color auto="1"/>
      </bottom>
      <diagonal/>
    </border>
    <border>
      <left style="thick">
        <color indexed="9"/>
      </left>
      <right style="thick">
        <color indexed="9"/>
      </right>
      <top style="thin">
        <color auto="1"/>
      </top>
      <bottom style="thick">
        <color indexed="9"/>
      </bottom>
      <diagonal/>
    </border>
    <border>
      <left style="thick">
        <color rgb="FFFFFFFF"/>
      </left>
      <right/>
      <top style="thin">
        <color indexed="9"/>
      </top>
      <bottom style="thick">
        <color indexed="9"/>
      </bottom>
      <diagonal/>
    </border>
    <border>
      <left/>
      <right/>
      <top/>
      <bottom style="thick">
        <color indexed="9"/>
      </bottom>
      <diagonal/>
    </border>
    <border>
      <left/>
      <right style="medium">
        <color indexed="9"/>
      </right>
      <top style="thin">
        <color indexed="9"/>
      </top>
      <bottom style="thick">
        <color indexed="9"/>
      </bottom>
      <diagonal/>
    </border>
    <border>
      <left/>
      <right style="thick">
        <color rgb="FFFFFFFF"/>
      </right>
      <top style="thin">
        <color indexed="64"/>
      </top>
      <bottom style="thin">
        <color auto="1"/>
      </bottom>
      <diagonal/>
    </border>
    <border>
      <left style="medium">
        <color indexed="9"/>
      </left>
      <right style="medium">
        <color indexed="9"/>
      </right>
      <top style="thin">
        <color indexed="64"/>
      </top>
      <bottom style="thin">
        <color auto="1"/>
      </bottom>
      <diagonal/>
    </border>
    <border>
      <left style="thick">
        <color indexed="9"/>
      </left>
      <right style="thick">
        <color indexed="9"/>
      </right>
      <top style="thin">
        <color auto="1"/>
      </top>
      <bottom style="thick">
        <color indexed="9"/>
      </bottom>
      <diagonal/>
    </border>
    <border>
      <left style="thick">
        <color rgb="FFFFFFFF"/>
      </left>
      <right style="thick">
        <color rgb="FFFFFFFF"/>
      </right>
      <top style="thin">
        <color auto="1"/>
      </top>
      <bottom style="thick">
        <color indexed="9"/>
      </bottom>
      <diagonal/>
    </border>
    <border>
      <left style="medium">
        <color indexed="9"/>
      </left>
      <right style="medium">
        <color indexed="9"/>
      </right>
      <top style="thin">
        <color auto="1"/>
      </top>
      <bottom style="thick">
        <color indexed="9"/>
      </bottom>
      <diagonal/>
    </border>
    <border>
      <left style="thick">
        <color indexed="9"/>
      </left>
      <right/>
      <top style="thin">
        <color auto="1"/>
      </top>
      <bottom style="thick">
        <color indexed="9"/>
      </bottom>
      <diagonal/>
    </border>
    <border>
      <left/>
      <right style="thick">
        <color indexed="9"/>
      </right>
      <top style="thin">
        <color auto="1"/>
      </top>
      <bottom style="thick">
        <color indexed="9"/>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
      <left style="thick">
        <color indexed="9"/>
      </left>
      <right style="thick">
        <color indexed="9"/>
      </right>
      <top style="thin">
        <color indexed="9"/>
      </top>
      <bottom style="thin">
        <color auto="1"/>
      </bottom>
      <diagonal/>
    </border>
    <border>
      <left style="thick">
        <color rgb="FFFFFFFF"/>
      </left>
      <right style="thick">
        <color rgb="FFFFFFFF"/>
      </right>
      <top style="thin">
        <color indexed="9"/>
      </top>
      <bottom style="thin">
        <color auto="1"/>
      </bottom>
      <diagonal/>
    </border>
    <border>
      <left style="medium">
        <color indexed="9"/>
      </left>
      <right style="medium">
        <color indexed="9"/>
      </right>
      <top style="thin">
        <color indexed="9"/>
      </top>
      <bottom style="thin">
        <color auto="1"/>
      </bottom>
      <diagonal/>
    </border>
    <border>
      <left style="thick">
        <color indexed="9"/>
      </left>
      <right/>
      <top style="thin">
        <color indexed="9"/>
      </top>
      <bottom style="thin">
        <color auto="1"/>
      </bottom>
      <diagonal/>
    </border>
    <border>
      <left/>
      <right style="thick">
        <color indexed="9"/>
      </right>
      <top style="thin">
        <color indexed="9"/>
      </top>
      <bottom style="thin">
        <color auto="1"/>
      </bottom>
      <diagonal/>
    </border>
    <border>
      <left style="thick">
        <color indexed="9"/>
      </left>
      <right style="thick">
        <color indexed="9"/>
      </right>
      <top style="thin">
        <color auto="1"/>
      </top>
      <bottom style="thick">
        <color indexed="9"/>
      </bottom>
      <diagonal/>
    </border>
    <border>
      <left style="thick">
        <color rgb="FFFFFFFF"/>
      </left>
      <right style="thick">
        <color rgb="FFFFFFFF"/>
      </right>
      <top style="thin">
        <color auto="1"/>
      </top>
      <bottom style="thick">
        <color indexed="9"/>
      </bottom>
      <diagonal/>
    </border>
    <border>
      <left style="medium">
        <color indexed="9"/>
      </left>
      <right style="medium">
        <color indexed="9"/>
      </right>
      <top style="thin">
        <color auto="1"/>
      </top>
      <bottom style="thick">
        <color indexed="9"/>
      </bottom>
      <diagonal/>
    </border>
    <border>
      <left style="thick">
        <color indexed="9"/>
      </left>
      <right/>
      <top style="thin">
        <color auto="1"/>
      </top>
      <bottom style="thick">
        <color indexed="9"/>
      </bottom>
      <diagonal/>
    </border>
    <border>
      <left/>
      <right style="thick">
        <color indexed="9"/>
      </right>
      <top style="thin">
        <color auto="1"/>
      </top>
      <bottom style="thick">
        <color indexed="9"/>
      </bottom>
      <diagonal/>
    </border>
    <border>
      <left style="thick">
        <color rgb="FFFFFFFF"/>
      </left>
      <right/>
      <top style="thin">
        <color indexed="9"/>
      </top>
      <bottom style="thin">
        <color auto="1"/>
      </bottom>
      <diagonal/>
    </border>
    <border>
      <left/>
      <right style="medium">
        <color indexed="9"/>
      </right>
      <top style="thin">
        <color indexed="9"/>
      </top>
      <bottom style="thin">
        <color auto="1"/>
      </bottom>
      <diagonal/>
    </border>
    <border>
      <left style="thick">
        <color rgb="FFFFFFFF"/>
      </left>
      <right/>
      <top style="thin">
        <color auto="1"/>
      </top>
      <bottom style="thick">
        <color indexed="9"/>
      </bottom>
      <diagonal/>
    </border>
    <border>
      <left/>
      <right/>
      <top style="thin">
        <color auto="1"/>
      </top>
      <bottom style="thick">
        <color indexed="9"/>
      </bottom>
      <diagonal/>
    </border>
    <border>
      <left/>
      <right style="medium">
        <color indexed="9"/>
      </right>
      <top style="thin">
        <color auto="1"/>
      </top>
      <bottom style="thick">
        <color indexed="9"/>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
      <left style="thick">
        <color indexed="9"/>
      </left>
      <right/>
      <top style="thin">
        <color indexed="64"/>
      </top>
      <bottom style="thin">
        <color auto="1"/>
      </bottom>
      <diagonal/>
    </border>
    <border>
      <left/>
      <right style="thick">
        <color rgb="FFFFFFFF"/>
      </right>
      <top style="thin">
        <color indexed="64"/>
      </top>
      <bottom style="thin">
        <color auto="1"/>
      </bottom>
      <diagonal/>
    </border>
    <border>
      <left style="medium">
        <color indexed="9"/>
      </left>
      <right style="medium">
        <color indexed="9"/>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rgb="FFFFFFFF"/>
      </left>
      <right/>
      <top style="thin">
        <color indexed="9"/>
      </top>
      <bottom style="thin">
        <color indexed="9"/>
      </bottom>
      <diagonal/>
    </border>
    <border>
      <left/>
      <right style="medium">
        <color indexed="9"/>
      </right>
      <top style="thin">
        <color indexed="9"/>
      </top>
      <bottom style="thin">
        <color indexed="9"/>
      </bottom>
      <diagonal/>
    </border>
    <border>
      <left style="medium">
        <color indexed="9"/>
      </left>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indexed="9"/>
      </left>
      <right style="thick">
        <color indexed="9"/>
      </right>
      <top style="thin">
        <color indexed="64"/>
      </top>
      <bottom style="thick">
        <color indexed="9"/>
      </bottom>
      <diagonal/>
    </border>
    <border>
      <left style="medium">
        <color indexed="9"/>
      </left>
      <right style="thick">
        <color indexed="9"/>
      </right>
      <top style="thin">
        <color auto="1"/>
      </top>
      <bottom/>
      <diagonal/>
    </border>
  </borders>
  <cellStyleXfs count="63">
    <xf numFmtId="0" fontId="0" fillId="0" borderId="0"/>
    <xf numFmtId="164" fontId="18" fillId="0" borderId="0" applyFont="0" applyFill="0" applyBorder="0" applyAlignment="0" applyProtection="0"/>
    <xf numFmtId="1" fontId="22" fillId="8" borderId="56">
      <alignment horizontal="left" vertical="center" wrapText="1"/>
    </xf>
    <xf numFmtId="0" fontId="69" fillId="8" borderId="55">
      <alignment horizontal="center" vertical="center" wrapText="1"/>
    </xf>
    <xf numFmtId="0" fontId="67" fillId="0" borderId="0" applyAlignment="0">
      <alignment horizontal="centerContinuous" vertical="center"/>
    </xf>
    <xf numFmtId="0" fontId="1" fillId="0" borderId="0"/>
    <xf numFmtId="1" fontId="66" fillId="8" borderId="55">
      <alignment horizontal="center" vertical="center"/>
    </xf>
    <xf numFmtId="0" fontId="1" fillId="0" borderId="0">
      <alignment horizontal="center" vertical="center" readingOrder="2"/>
    </xf>
    <xf numFmtId="0" fontId="5" fillId="8" borderId="54">
      <alignment horizontal="right" vertical="center" wrapText="1"/>
    </xf>
    <xf numFmtId="0" fontId="65" fillId="0" borderId="0"/>
    <xf numFmtId="165" fontId="1" fillId="0" borderId="0" applyFont="0" applyFill="0" applyBorder="0" applyAlignment="0" applyProtection="0"/>
    <xf numFmtId="165" fontId="18" fillId="0" borderId="0" applyFont="0" applyFill="0" applyBorder="0" applyAlignment="0" applyProtection="0"/>
    <xf numFmtId="0" fontId="70" fillId="0" borderId="0">
      <alignment horizontal="left" vertical="center"/>
    </xf>
    <xf numFmtId="165" fontId="1" fillId="0" borderId="0" applyFont="0" applyFill="0" applyBorder="0" applyAlignment="0" applyProtection="0"/>
    <xf numFmtId="164" fontId="54" fillId="0" borderId="0" applyFont="0" applyFill="0" applyBorder="0" applyAlignment="0" applyProtection="0"/>
    <xf numFmtId="0" fontId="64" fillId="0" borderId="0" applyAlignment="0">
      <alignment horizontal="centerContinuous" vertical="center"/>
    </xf>
    <xf numFmtId="0" fontId="9" fillId="8" borderId="55">
      <alignment horizontal="center" vertical="center" wrapText="1"/>
    </xf>
    <xf numFmtId="0" fontId="68"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3" fillId="0" borderId="0">
      <alignment horizontal="left" vertical="center"/>
    </xf>
    <xf numFmtId="0" fontId="1" fillId="0" borderId="0"/>
    <xf numFmtId="0" fontId="1" fillId="0" borderId="0"/>
    <xf numFmtId="0" fontId="18" fillId="0" borderId="0"/>
    <xf numFmtId="0" fontId="65" fillId="0" borderId="0"/>
    <xf numFmtId="0" fontId="65" fillId="0" borderId="0"/>
    <xf numFmtId="0" fontId="65" fillId="0" borderId="0"/>
    <xf numFmtId="0" fontId="18" fillId="0" borderId="0"/>
    <xf numFmtId="0" fontId="65" fillId="0" borderId="0"/>
    <xf numFmtId="0" fontId="54" fillId="0" borderId="0"/>
    <xf numFmtId="0" fontId="54" fillId="0" borderId="0"/>
    <xf numFmtId="0" fontId="1" fillId="0" borderId="0"/>
    <xf numFmtId="0" fontId="1" fillId="0" borderId="0"/>
    <xf numFmtId="0" fontId="54" fillId="0" borderId="0"/>
    <xf numFmtId="0" fontId="18" fillId="0" borderId="0"/>
    <xf numFmtId="0" fontId="74"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alignment horizontal="right" vertical="center"/>
    </xf>
    <xf numFmtId="0" fontId="5" fillId="0" borderId="0">
      <alignment horizontal="right" vertical="center"/>
    </xf>
    <xf numFmtId="0" fontId="1" fillId="0" borderId="0">
      <alignment horizontal="left" vertical="center"/>
    </xf>
    <xf numFmtId="0" fontId="76" fillId="8" borderId="55" applyAlignment="0">
      <alignment horizontal="center" vertical="center"/>
    </xf>
    <xf numFmtId="0" fontId="75" fillId="0" borderId="58">
      <alignment horizontal="right" vertical="center" indent="1"/>
    </xf>
    <xf numFmtId="0" fontId="5" fillId="8" borderId="58">
      <alignment horizontal="right" vertical="center" wrapText="1" indent="1" readingOrder="2"/>
    </xf>
    <xf numFmtId="0" fontId="71" fillId="0" borderId="58">
      <alignment horizontal="right" vertical="center" indent="1"/>
    </xf>
    <xf numFmtId="0" fontId="71" fillId="8" borderId="58">
      <alignment horizontal="left" vertical="center" wrapText="1" indent="1"/>
    </xf>
    <xf numFmtId="0" fontId="71" fillId="0" borderId="59">
      <alignment horizontal="left" vertical="center"/>
    </xf>
    <xf numFmtId="0" fontId="71" fillId="0" borderId="57">
      <alignment horizontal="left" vertical="center"/>
    </xf>
    <xf numFmtId="0" fontId="80" fillId="0" borderId="0"/>
    <xf numFmtId="0" fontId="94" fillId="0" borderId="0"/>
    <xf numFmtId="0" fontId="1" fillId="0" borderId="0"/>
    <xf numFmtId="164" fontId="96" fillId="0" borderId="0" applyFont="0" applyFill="0" applyBorder="0" applyAlignment="0" applyProtection="0"/>
    <xf numFmtId="0" fontId="96" fillId="0" borderId="0"/>
  </cellStyleXfs>
  <cellXfs count="1194">
    <xf numFmtId="0" fontId="0" fillId="0" borderId="0" xfId="0"/>
    <xf numFmtId="0" fontId="1" fillId="0" borderId="0" xfId="35"/>
    <xf numFmtId="0" fontId="2" fillId="0" borderId="0" xfId="35" applyFont="1" applyAlignment="1">
      <alignment horizontal="center" vertical="center" wrapText="1"/>
    </xf>
    <xf numFmtId="0" fontId="5" fillId="0" borderId="0" xfId="0" applyFont="1" applyAlignment="1">
      <alignment vertical="center"/>
    </xf>
    <xf numFmtId="164" fontId="0" fillId="0" borderId="0" xfId="1" applyFont="1"/>
    <xf numFmtId="0" fontId="6" fillId="0" borderId="0" xfId="22" applyFont="1" applyAlignment="1">
      <alignment horizontal="center" vertical="center" wrapText="1" readingOrder="1"/>
    </xf>
    <xf numFmtId="49" fontId="8" fillId="2" borderId="4" xfId="22" applyNumberFormat="1" applyFont="1" applyFill="1" applyBorder="1" applyAlignment="1">
      <alignment horizontal="center"/>
    </xf>
    <xf numFmtId="164" fontId="1" fillId="4" borderId="1" xfId="1" applyFont="1" applyFill="1" applyBorder="1" applyAlignment="1">
      <alignment horizontal="right" vertical="center"/>
    </xf>
    <xf numFmtId="0" fontId="9" fillId="5" borderId="8" xfId="0" applyFont="1" applyFill="1" applyBorder="1" applyAlignment="1">
      <alignment horizontal="center" vertical="center" wrapText="1" readingOrder="1"/>
    </xf>
    <xf numFmtId="0" fontId="9" fillId="5" borderId="9" xfId="0" applyFont="1" applyFill="1" applyBorder="1" applyAlignment="1">
      <alignment horizontal="left" vertical="center" wrapText="1" readingOrder="1"/>
    </xf>
    <xf numFmtId="164" fontId="1" fillId="2" borderId="10" xfId="1" applyFont="1" applyFill="1" applyBorder="1" applyAlignment="1">
      <alignment horizontal="right" vertical="center"/>
    </xf>
    <xf numFmtId="164" fontId="1" fillId="4" borderId="10" xfId="1" applyFont="1" applyFill="1" applyBorder="1" applyAlignment="1">
      <alignment horizontal="right" vertical="center"/>
    </xf>
    <xf numFmtId="0" fontId="4" fillId="5" borderId="8" xfId="0" applyFont="1" applyFill="1" applyBorder="1" applyAlignment="1">
      <alignment horizontal="center" vertical="center" wrapText="1" readingOrder="1"/>
    </xf>
    <xf numFmtId="0" fontId="4" fillId="5" borderId="9" xfId="0" applyFont="1" applyFill="1" applyBorder="1" applyAlignment="1">
      <alignment horizontal="left" vertical="center" wrapText="1" readingOrder="1"/>
    </xf>
    <xf numFmtId="166" fontId="1" fillId="4" borderId="4" xfId="0" applyNumberFormat="1" applyFont="1" applyFill="1" applyBorder="1" applyAlignment="1">
      <alignment horizontal="right" vertical="center"/>
    </xf>
    <xf numFmtId="164" fontId="1" fillId="4" borderId="4" xfId="1" applyFont="1" applyFill="1" applyBorder="1" applyAlignment="1">
      <alignment horizontal="right" vertical="center"/>
    </xf>
    <xf numFmtId="166" fontId="1" fillId="2" borderId="4" xfId="0" applyNumberFormat="1" applyFont="1" applyFill="1" applyBorder="1" applyAlignment="1">
      <alignment horizontal="right" vertical="center"/>
    </xf>
    <xf numFmtId="164" fontId="1" fillId="2" borderId="4" xfId="1" applyFont="1" applyFill="1" applyBorder="1" applyAlignment="1">
      <alignment horizontal="right" vertical="center"/>
    </xf>
    <xf numFmtId="0" fontId="4" fillId="0" borderId="8" xfId="0" applyFont="1" applyBorder="1" applyAlignment="1">
      <alignment horizontal="center" vertical="center" wrapText="1" readingOrder="1"/>
    </xf>
    <xf numFmtId="164" fontId="1" fillId="2" borderId="0" xfId="1" applyFont="1" applyFill="1" applyBorder="1" applyAlignment="1">
      <alignment horizontal="right" vertical="center"/>
    </xf>
    <xf numFmtId="49" fontId="5" fillId="0" borderId="0" xfId="22" applyNumberFormat="1" applyFont="1" applyAlignment="1">
      <alignment horizontal="right" vertical="center"/>
    </xf>
    <xf numFmtId="0" fontId="9" fillId="2" borderId="8" xfId="0" applyFont="1" applyFill="1" applyBorder="1" applyAlignment="1">
      <alignment horizontal="center" vertical="center" wrapText="1" readingOrder="1"/>
    </xf>
    <xf numFmtId="0" fontId="9" fillId="2" borderId="9" xfId="0" applyFont="1" applyFill="1" applyBorder="1" applyAlignment="1">
      <alignment horizontal="left" vertical="center" wrapText="1" readingOrder="1"/>
    </xf>
    <xf numFmtId="0" fontId="9" fillId="4" borderId="8" xfId="0" applyFont="1" applyFill="1" applyBorder="1" applyAlignment="1">
      <alignment horizontal="center" vertical="center" wrapText="1" readingOrder="1"/>
    </xf>
    <xf numFmtId="0" fontId="9" fillId="4" borderId="9" xfId="0" applyFont="1" applyFill="1" applyBorder="1" applyAlignment="1">
      <alignment horizontal="left" vertical="center" wrapText="1" readingOrder="1"/>
    </xf>
    <xf numFmtId="0" fontId="12" fillId="2" borderId="0" xfId="28" applyFont="1" applyFill="1" applyAlignment="1">
      <alignment horizontal="right" vertical="center" wrapText="1"/>
    </xf>
    <xf numFmtId="0" fontId="17" fillId="0" borderId="0" xfId="0" applyFont="1" applyAlignment="1">
      <alignment vertical="center"/>
    </xf>
    <xf numFmtId="0" fontId="18" fillId="0" borderId="0" xfId="0" applyFont="1" applyAlignment="1">
      <alignment vertical="center"/>
    </xf>
    <xf numFmtId="0" fontId="1" fillId="0" borderId="0" xfId="0" applyFont="1" applyAlignment="1">
      <alignment vertical="center"/>
    </xf>
    <xf numFmtId="0" fontId="18" fillId="0" borderId="0" xfId="0" applyFont="1" applyAlignment="1">
      <alignment horizontal="center" vertical="center"/>
    </xf>
    <xf numFmtId="0" fontId="5" fillId="0" borderId="0" xfId="0" applyFont="1" applyAlignment="1">
      <alignment horizontal="center" vertical="center"/>
    </xf>
    <xf numFmtId="49" fontId="8" fillId="2" borderId="10" xfId="0" applyNumberFormat="1" applyFont="1" applyFill="1" applyBorder="1" applyAlignment="1">
      <alignment horizontal="center" wrapText="1"/>
    </xf>
    <xf numFmtId="49" fontId="4" fillId="2" borderId="14" xfId="0" applyNumberFormat="1" applyFont="1" applyFill="1" applyBorder="1" applyAlignment="1">
      <alignment horizontal="center" vertical="top" wrapText="1"/>
    </xf>
    <xf numFmtId="49" fontId="20" fillId="2" borderId="14" xfId="0" applyNumberFormat="1" applyFont="1" applyFill="1" applyBorder="1" applyAlignment="1">
      <alignment horizontal="center" vertical="top" wrapText="1"/>
    </xf>
    <xf numFmtId="49" fontId="10" fillId="2" borderId="14" xfId="0" applyNumberFormat="1" applyFont="1" applyFill="1" applyBorder="1" applyAlignment="1">
      <alignment horizontal="center" vertical="top" wrapText="1"/>
    </xf>
    <xf numFmtId="0" fontId="6" fillId="0" borderId="0" xfId="0" applyFont="1" applyAlignment="1">
      <alignment vertical="center" wrapText="1" readingOrder="1"/>
    </xf>
    <xf numFmtId="166" fontId="18" fillId="0" borderId="0" xfId="0" applyNumberFormat="1" applyFont="1" applyAlignment="1">
      <alignment horizontal="right" vertical="center"/>
    </xf>
    <xf numFmtId="49" fontId="5" fillId="0" borderId="0" xfId="0" applyNumberFormat="1" applyFont="1" applyAlignment="1">
      <alignment horizontal="right" vertical="center"/>
    </xf>
    <xf numFmtId="0" fontId="21" fillId="0" borderId="0" xfId="0" applyFont="1" applyAlignment="1">
      <alignment vertical="center"/>
    </xf>
    <xf numFmtId="0" fontId="9" fillId="2" borderId="26" xfId="0" applyFont="1" applyFill="1" applyBorder="1" applyAlignment="1">
      <alignment horizontal="center" vertical="center" wrapText="1"/>
    </xf>
    <xf numFmtId="49" fontId="9" fillId="2" borderId="26" xfId="0" applyNumberFormat="1" applyFont="1" applyFill="1" applyBorder="1" applyAlignment="1">
      <alignment horizontal="center" vertical="center"/>
    </xf>
    <xf numFmtId="0" fontId="22" fillId="5" borderId="33" xfId="0" applyFont="1" applyFill="1" applyBorder="1" applyAlignment="1">
      <alignment horizontal="center" vertical="center" wrapText="1" readingOrder="2"/>
    </xf>
    <xf numFmtId="49" fontId="10" fillId="2" borderId="26" xfId="0" applyNumberFormat="1" applyFont="1" applyFill="1" applyBorder="1" applyAlignment="1">
      <alignment horizontal="center" vertical="center" wrapText="1"/>
    </xf>
    <xf numFmtId="49" fontId="10" fillId="2" borderId="26" xfId="0" applyNumberFormat="1" applyFont="1" applyFill="1" applyBorder="1" applyAlignment="1">
      <alignment horizontal="center" vertical="center" wrapText="1" readingOrder="1"/>
    </xf>
    <xf numFmtId="166" fontId="8" fillId="4" borderId="4" xfId="0" applyNumberFormat="1" applyFont="1" applyFill="1" applyBorder="1" applyAlignment="1">
      <alignment horizontal="right" vertical="center"/>
    </xf>
    <xf numFmtId="166" fontId="8" fillId="2" borderId="4" xfId="0" applyNumberFormat="1" applyFont="1" applyFill="1" applyBorder="1" applyAlignment="1">
      <alignment horizontal="right" vertical="center"/>
    </xf>
    <xf numFmtId="49" fontId="8" fillId="2" borderId="26" xfId="0" applyNumberFormat="1" applyFont="1" applyFill="1" applyBorder="1" applyAlignment="1">
      <alignment horizontal="center" vertical="center" wrapText="1"/>
    </xf>
    <xf numFmtId="0" fontId="4" fillId="0" borderId="0" xfId="0" applyFont="1" applyAlignment="1">
      <alignment horizontal="center" vertical="center"/>
    </xf>
    <xf numFmtId="0" fontId="22" fillId="5" borderId="36" xfId="0" applyFont="1" applyFill="1" applyBorder="1" applyAlignment="1">
      <alignment horizontal="center" vertical="center" wrapText="1" readingOrder="2"/>
    </xf>
    <xf numFmtId="0" fontId="8" fillId="0" borderId="0" xfId="0" applyFont="1" applyAlignment="1">
      <alignment horizontal="center" vertical="center"/>
    </xf>
    <xf numFmtId="49" fontId="23" fillId="0" borderId="0" xfId="0" applyNumberFormat="1" applyFont="1" applyAlignment="1">
      <alignment horizontal="right" vertical="center"/>
    </xf>
    <xf numFmtId="0" fontId="22" fillId="5" borderId="37" xfId="0" applyFont="1" applyFill="1" applyBorder="1" applyAlignment="1">
      <alignment horizontal="center" vertical="center" wrapText="1" readingOrder="2"/>
    </xf>
    <xf numFmtId="0" fontId="24" fillId="0" borderId="0" xfId="0" applyFont="1" applyAlignment="1">
      <alignment vertical="center"/>
    </xf>
    <xf numFmtId="0" fontId="10" fillId="6" borderId="38" xfId="0" applyFont="1" applyFill="1" applyBorder="1" applyAlignment="1">
      <alignment horizontal="center" vertical="center" wrapText="1"/>
    </xf>
    <xf numFmtId="166" fontId="8" fillId="6" borderId="38" xfId="0" applyNumberFormat="1" applyFont="1" applyFill="1" applyBorder="1" applyAlignment="1">
      <alignment horizontal="center" vertical="center"/>
    </xf>
    <xf numFmtId="0" fontId="10" fillId="6" borderId="11" xfId="0" applyFont="1" applyFill="1" applyBorder="1" applyAlignment="1">
      <alignment horizontal="center" vertical="center" wrapText="1"/>
    </xf>
    <xf numFmtId="166" fontId="8" fillId="6" borderId="11" xfId="0" applyNumberFormat="1" applyFont="1" applyFill="1" applyBorder="1" applyAlignment="1">
      <alignment horizontal="center" vertical="center"/>
    </xf>
    <xf numFmtId="0" fontId="10" fillId="2" borderId="11" xfId="0" applyFont="1" applyFill="1" applyBorder="1" applyAlignment="1">
      <alignment horizontal="center" vertical="center" wrapText="1"/>
    </xf>
    <xf numFmtId="166" fontId="8" fillId="2" borderId="11" xfId="0" applyNumberFormat="1" applyFont="1" applyFill="1" applyBorder="1" applyAlignment="1">
      <alignment horizontal="center" vertical="center"/>
    </xf>
    <xf numFmtId="0" fontId="10" fillId="6" borderId="39" xfId="0" applyFont="1" applyFill="1" applyBorder="1" applyAlignment="1">
      <alignment horizontal="center" vertical="center" wrapText="1"/>
    </xf>
    <xf numFmtId="166" fontId="8" fillId="6" borderId="39" xfId="0" applyNumberFormat="1" applyFont="1" applyFill="1" applyBorder="1" applyAlignment="1">
      <alignment horizontal="center" vertical="center"/>
    </xf>
    <xf numFmtId="0" fontId="20" fillId="2" borderId="11" xfId="0" applyFont="1" applyFill="1" applyBorder="1" applyAlignment="1">
      <alignment horizontal="center" vertical="center" wrapText="1"/>
    </xf>
    <xf numFmtId="0" fontId="20" fillId="2" borderId="41" xfId="0" applyFont="1" applyFill="1" applyBorder="1" applyAlignment="1">
      <alignment horizontal="center" vertical="center" wrapText="1"/>
    </xf>
    <xf numFmtId="166" fontId="8" fillId="2" borderId="41" xfId="0" applyNumberFormat="1" applyFont="1" applyFill="1" applyBorder="1" applyAlignment="1">
      <alignment horizontal="center" vertical="center"/>
    </xf>
    <xf numFmtId="166" fontId="25" fillId="0" borderId="0" xfId="0" applyNumberFormat="1" applyFont="1" applyAlignment="1">
      <alignment horizontal="right" vertical="center"/>
    </xf>
    <xf numFmtId="0" fontId="4" fillId="0" borderId="0" xfId="0" applyFont="1" applyAlignment="1">
      <alignment vertical="center"/>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49" fontId="8" fillId="2" borderId="10" xfId="0" applyNumberFormat="1" applyFont="1" applyFill="1" applyBorder="1" applyAlignment="1">
      <alignment horizontal="center"/>
    </xf>
    <xf numFmtId="49" fontId="4" fillId="2" borderId="14" xfId="0" applyNumberFormat="1" applyFont="1" applyFill="1" applyBorder="1" applyAlignment="1">
      <alignment horizontal="center" vertical="top"/>
    </xf>
    <xf numFmtId="49" fontId="9" fillId="5" borderId="8" xfId="0" applyNumberFormat="1" applyFont="1" applyFill="1" applyBorder="1" applyAlignment="1">
      <alignment horizontal="center" vertical="center" wrapText="1" readingOrder="1"/>
    </xf>
    <xf numFmtId="49" fontId="9" fillId="0" borderId="8" xfId="0" applyNumberFormat="1" applyFont="1" applyBorder="1" applyAlignment="1">
      <alignment horizontal="center" vertical="center" wrapText="1" readingOrder="1"/>
    </xf>
    <xf numFmtId="49" fontId="4" fillId="5" borderId="8" xfId="0" applyNumberFormat="1" applyFont="1" applyFill="1" applyBorder="1" applyAlignment="1">
      <alignment horizontal="center" vertical="center" wrapText="1" readingOrder="1"/>
    </xf>
    <xf numFmtId="166" fontId="5" fillId="0" borderId="0" xfId="0" applyNumberFormat="1" applyFont="1" applyAlignment="1">
      <alignment horizontal="right" vertical="center"/>
    </xf>
    <xf numFmtId="49" fontId="4" fillId="2" borderId="11" xfId="28" applyNumberFormat="1" applyFont="1" applyFill="1" applyBorder="1" applyAlignment="1">
      <alignment horizontal="center" vertical="center" wrapText="1"/>
    </xf>
    <xf numFmtId="49" fontId="4" fillId="0" borderId="11" xfId="28" applyNumberFormat="1" applyFont="1" applyBorder="1" applyAlignment="1">
      <alignment horizontal="center" vertical="center" wrapText="1"/>
    </xf>
    <xf numFmtId="166" fontId="1" fillId="2" borderId="7" xfId="0" applyNumberFormat="1" applyFont="1" applyFill="1" applyBorder="1" applyAlignment="1">
      <alignment horizontal="right" vertical="center"/>
    </xf>
    <xf numFmtId="49" fontId="4" fillId="0" borderId="38" xfId="28" applyNumberFormat="1" applyFont="1" applyBorder="1" applyAlignment="1">
      <alignment horizontal="center" vertical="center" wrapText="1"/>
    </xf>
    <xf numFmtId="0" fontId="4" fillId="0" borderId="43" xfId="0" applyFont="1" applyBorder="1" applyAlignment="1">
      <alignment horizontal="left" vertical="center" wrapText="1" readingOrder="1"/>
    </xf>
    <xf numFmtId="166" fontId="1" fillId="2" borderId="45" xfId="0" applyNumberFormat="1" applyFont="1" applyFill="1" applyBorder="1" applyAlignment="1">
      <alignment horizontal="right" vertical="center"/>
    </xf>
    <xf numFmtId="164" fontId="1" fillId="2" borderId="45" xfId="1" applyFont="1" applyFill="1" applyBorder="1" applyAlignment="1">
      <alignment horizontal="right" vertical="center"/>
    </xf>
    <xf numFmtId="164" fontId="1" fillId="4" borderId="45" xfId="1" applyFont="1" applyFill="1" applyBorder="1" applyAlignment="1">
      <alignment horizontal="right" vertical="center"/>
    </xf>
    <xf numFmtId="0" fontId="18" fillId="0" borderId="0" xfId="22" applyAlignment="1">
      <alignment vertical="center"/>
    </xf>
    <xf numFmtId="166" fontId="1" fillId="2" borderId="48" xfId="0" applyNumberFormat="1" applyFont="1" applyFill="1" applyBorder="1" applyAlignment="1">
      <alignment horizontal="right" vertical="center"/>
    </xf>
    <xf numFmtId="0" fontId="17" fillId="0" borderId="0" xfId="22" applyFont="1" applyAlignment="1">
      <alignment vertical="center"/>
    </xf>
    <xf numFmtId="0" fontId="21" fillId="0" borderId="0" xfId="22" applyFont="1" applyAlignment="1">
      <alignment vertical="center"/>
    </xf>
    <xf numFmtId="0" fontId="4" fillId="0" borderId="0" xfId="22" applyFont="1" applyAlignment="1">
      <alignment horizontal="center" vertical="center"/>
    </xf>
    <xf numFmtId="0" fontId="1" fillId="0" borderId="0" xfId="22" applyFont="1" applyAlignment="1">
      <alignment vertical="center"/>
    </xf>
    <xf numFmtId="49" fontId="1" fillId="2" borderId="26" xfId="22" applyNumberFormat="1" applyFont="1" applyFill="1" applyBorder="1" applyAlignment="1">
      <alignment horizontal="center" vertical="center"/>
    </xf>
    <xf numFmtId="0" fontId="5" fillId="0" borderId="0" xfId="22" applyFont="1" applyAlignment="1">
      <alignment horizontal="center" vertical="center"/>
    </xf>
    <xf numFmtId="0" fontId="8" fillId="4" borderId="31" xfId="28" applyFont="1" applyFill="1" applyBorder="1" applyAlignment="1">
      <alignment horizontal="center" vertical="center" wrapText="1"/>
    </xf>
    <xf numFmtId="0" fontId="8" fillId="3" borderId="8" xfId="0" applyFont="1" applyFill="1" applyBorder="1" applyAlignment="1">
      <alignment horizontal="left" vertical="center" wrapText="1" readingOrder="1"/>
    </xf>
    <xf numFmtId="49" fontId="9" fillId="2" borderId="10" xfId="28" applyNumberFormat="1" applyFont="1" applyFill="1" applyBorder="1" applyAlignment="1">
      <alignment horizontal="center" vertical="center" wrapText="1"/>
    </xf>
    <xf numFmtId="0" fontId="9" fillId="5" borderId="8" xfId="0" applyFont="1" applyFill="1" applyBorder="1" applyAlignment="1">
      <alignment horizontal="left" vertical="center" wrapText="1" readingOrder="1"/>
    </xf>
    <xf numFmtId="49" fontId="4" fillId="2" borderId="10" xfId="28" applyNumberFormat="1" applyFont="1" applyFill="1" applyBorder="1" applyAlignment="1">
      <alignment horizontal="center" vertical="center" wrapText="1"/>
    </xf>
    <xf numFmtId="0" fontId="4" fillId="5" borderId="8" xfId="0" applyFont="1" applyFill="1" applyBorder="1" applyAlignment="1">
      <alignment horizontal="left" vertical="center" wrapText="1" readingOrder="1"/>
    </xf>
    <xf numFmtId="49" fontId="22" fillId="0" borderId="10" xfId="28" applyNumberFormat="1" applyFont="1" applyBorder="1" applyAlignment="1">
      <alignment horizontal="center" vertical="center" wrapText="1"/>
    </xf>
    <xf numFmtId="0" fontId="22" fillId="0" borderId="8" xfId="0" applyFont="1" applyBorder="1" applyAlignment="1">
      <alignment horizontal="left" vertical="center" wrapText="1" readingOrder="1"/>
    </xf>
    <xf numFmtId="49" fontId="4" fillId="0" borderId="10" xfId="28" applyNumberFormat="1" applyFont="1" applyBorder="1" applyAlignment="1">
      <alignment horizontal="center" vertical="center" wrapText="1"/>
    </xf>
    <xf numFmtId="0" fontId="4" fillId="0" borderId="8" xfId="0" applyFont="1" applyBorder="1" applyAlignment="1">
      <alignment horizontal="left" vertical="center" wrapText="1" readingOrder="1"/>
    </xf>
    <xf numFmtId="49" fontId="9" fillId="2" borderId="14" xfId="28" applyNumberFormat="1" applyFont="1" applyFill="1" applyBorder="1" applyAlignment="1">
      <alignment horizontal="center" vertical="center" wrapText="1"/>
    </xf>
    <xf numFmtId="0" fontId="22" fillId="3" borderId="8" xfId="0" applyFont="1" applyFill="1" applyBorder="1" applyAlignment="1">
      <alignment horizontal="center" vertical="center" wrapText="1" readingOrder="1"/>
    </xf>
    <xf numFmtId="0" fontId="17" fillId="0" borderId="0" xfId="28" applyFont="1" applyAlignment="1">
      <alignment vertical="center" wrapText="1"/>
    </xf>
    <xf numFmtId="0" fontId="1" fillId="4" borderId="0" xfId="35" applyFill="1"/>
    <xf numFmtId="0" fontId="31" fillId="0" borderId="0" xfId="35" applyFont="1"/>
    <xf numFmtId="0" fontId="33" fillId="0" borderId="0" xfId="35" applyFont="1"/>
    <xf numFmtId="0" fontId="17" fillId="0" borderId="0" xfId="28" applyFont="1" applyAlignment="1">
      <alignment horizontal="right" vertical="center" wrapText="1"/>
    </xf>
    <xf numFmtId="0" fontId="17" fillId="0" borderId="0" xfId="28" applyFont="1" applyAlignment="1">
      <alignment horizontal="distributed" vertical="center"/>
    </xf>
    <xf numFmtId="0" fontId="37" fillId="0" borderId="0" xfId="35" applyFont="1" applyAlignment="1">
      <alignment horizontal="distributed" vertical="center" wrapText="1"/>
    </xf>
    <xf numFmtId="0" fontId="38" fillId="0" borderId="0" xfId="28" applyFont="1" applyAlignment="1">
      <alignment horizontal="distributed" vertical="center" wrapText="1"/>
    </xf>
    <xf numFmtId="0" fontId="37" fillId="0" borderId="0" xfId="28" applyFont="1" applyAlignment="1">
      <alignment horizontal="distributed" vertical="center" wrapText="1"/>
    </xf>
    <xf numFmtId="0" fontId="6" fillId="0" borderId="0" xfId="28" applyFont="1" applyAlignment="1">
      <alignment horizontal="distributed" vertical="center" wrapText="1" readingOrder="1"/>
    </xf>
    <xf numFmtId="0" fontId="37" fillId="0" borderId="0" xfId="28" applyFont="1" applyAlignment="1">
      <alignment horizontal="distributed" vertical="top" wrapText="1"/>
    </xf>
    <xf numFmtId="0" fontId="47" fillId="0" borderId="0" xfId="28" applyFont="1" applyAlignment="1">
      <alignment horizontal="distributed" vertical="center"/>
    </xf>
    <xf numFmtId="0" fontId="48" fillId="0" borderId="0" xfId="28" applyFont="1" applyAlignment="1">
      <alignment horizontal="distributed" vertical="center" wrapText="1"/>
    </xf>
    <xf numFmtId="0" fontId="17" fillId="0" borderId="0" xfId="28" applyFont="1" applyAlignment="1">
      <alignment horizontal="distributed" vertical="center" wrapText="1"/>
    </xf>
    <xf numFmtId="0" fontId="49" fillId="0" borderId="0" xfId="17" applyFont="1" applyFill="1" applyBorder="1" applyAlignment="1" applyProtection="1">
      <alignment horizontal="distributed" vertical="center"/>
    </xf>
    <xf numFmtId="0" fontId="11" fillId="0" borderId="0" xfId="28" applyFont="1" applyAlignment="1">
      <alignment horizontal="left" vertical="top" wrapText="1" indent="2"/>
    </xf>
    <xf numFmtId="0" fontId="11" fillId="0" borderId="0" xfId="28" applyFont="1" applyAlignment="1">
      <alignment vertical="top" wrapText="1"/>
    </xf>
    <xf numFmtId="0" fontId="34" fillId="0" borderId="0" xfId="28" applyFont="1" applyAlignment="1">
      <alignment horizontal="distributed" vertical="top" wrapText="1"/>
    </xf>
    <xf numFmtId="0" fontId="34" fillId="0" borderId="0" xfId="28" applyFont="1" applyAlignment="1">
      <alignment horizontal="right" vertical="top" wrapText="1" indent="3" readingOrder="2"/>
    </xf>
    <xf numFmtId="0" fontId="31" fillId="0" borderId="0" xfId="28" applyFont="1" applyAlignment="1">
      <alignment horizontal="distributed" vertical="center" wrapText="1"/>
    </xf>
    <xf numFmtId="0" fontId="53" fillId="7" borderId="0" xfId="28" applyFont="1" applyFill="1" applyAlignment="1">
      <alignment horizontal="distributed" vertical="center" wrapText="1"/>
    </xf>
    <xf numFmtId="0" fontId="23" fillId="0" borderId="0" xfId="28" applyFont="1" applyAlignment="1">
      <alignment horizontal="distributed" vertical="center" wrapText="1"/>
    </xf>
    <xf numFmtId="0" fontId="32" fillId="0" borderId="0" xfId="28" applyFont="1" applyAlignment="1">
      <alignment horizontal="distributed" vertical="center" wrapText="1"/>
    </xf>
    <xf numFmtId="0" fontId="1" fillId="0" borderId="0" xfId="28" applyFont="1" applyAlignment="1">
      <alignment horizontal="distributed" vertical="center" wrapText="1"/>
    </xf>
    <xf numFmtId="0" fontId="33" fillId="0" borderId="0" xfId="28" applyFont="1" applyAlignment="1">
      <alignment horizontal="distributed" vertical="center" wrapText="1"/>
    </xf>
    <xf numFmtId="0" fontId="54" fillId="0" borderId="0" xfId="28"/>
    <xf numFmtId="0" fontId="55" fillId="0" borderId="0" xfId="28" applyFont="1" applyAlignment="1">
      <alignment horizontal="justify" readingOrder="2"/>
    </xf>
    <xf numFmtId="0" fontId="11" fillId="0" borderId="0" xfId="28" applyFont="1" applyAlignment="1">
      <alignment horizontal="distributed" vertical="center" wrapText="1" readingOrder="1"/>
    </xf>
    <xf numFmtId="0" fontId="59" fillId="0" borderId="0" xfId="0" applyFont="1" applyAlignment="1">
      <alignment horizontal="right" vertical="center"/>
    </xf>
    <xf numFmtId="0" fontId="17" fillId="0" borderId="0" xfId="28" applyFont="1" applyAlignment="1">
      <alignment horizontal="left" vertical="top" wrapText="1" readingOrder="1"/>
    </xf>
    <xf numFmtId="0" fontId="58" fillId="0" borderId="0" xfId="28" applyFont="1" applyAlignment="1">
      <alignment horizontal="right" vertical="top" wrapText="1" readingOrder="2"/>
    </xf>
    <xf numFmtId="49" fontId="58" fillId="0" borderId="0" xfId="28" applyNumberFormat="1" applyFont="1" applyAlignment="1">
      <alignment horizontal="left" vertical="top" wrapText="1" readingOrder="2"/>
    </xf>
    <xf numFmtId="49" fontId="47" fillId="0" borderId="0" xfId="28" applyNumberFormat="1" applyFont="1" applyAlignment="1">
      <alignment horizontal="right" vertical="top" wrapText="1" readingOrder="2"/>
    </xf>
    <xf numFmtId="0" fontId="17" fillId="0" borderId="0" xfId="28" applyFont="1" applyAlignment="1">
      <alignment horizontal="distributed" vertical="top" wrapText="1"/>
    </xf>
    <xf numFmtId="0" fontId="60" fillId="0" borderId="0" xfId="28" applyFont="1" applyAlignment="1">
      <alignment horizontal="distributed" vertical="center" wrapText="1"/>
    </xf>
    <xf numFmtId="0" fontId="17" fillId="0" borderId="0" xfId="35" applyFont="1" applyAlignment="1">
      <alignment vertical="center"/>
    </xf>
    <xf numFmtId="0" fontId="17" fillId="0" borderId="0" xfId="35" applyFont="1" applyAlignment="1">
      <alignment horizontal="center" vertical="center"/>
    </xf>
    <xf numFmtId="0" fontId="14" fillId="0" borderId="0" xfId="35" applyFont="1"/>
    <xf numFmtId="0" fontId="35" fillId="0" borderId="0" xfId="35" applyFont="1"/>
    <xf numFmtId="0" fontId="17" fillId="0" borderId="0" xfId="35" applyFont="1"/>
    <xf numFmtId="0" fontId="47" fillId="0" borderId="0" xfId="35" applyFont="1" applyAlignment="1">
      <alignment vertical="top"/>
    </xf>
    <xf numFmtId="0" fontId="14" fillId="0" borderId="0" xfId="35" applyFont="1" applyAlignment="1">
      <alignment vertical="center"/>
    </xf>
    <xf numFmtId="0" fontId="35" fillId="0" borderId="0" xfId="35" applyFont="1" applyAlignment="1">
      <alignment vertical="center"/>
    </xf>
    <xf numFmtId="0" fontId="11" fillId="0" borderId="0" xfId="35" applyFont="1" applyAlignment="1">
      <alignment vertical="center" readingOrder="1"/>
    </xf>
    <xf numFmtId="0" fontId="19" fillId="2" borderId="26" xfId="35" applyFont="1" applyFill="1" applyBorder="1" applyAlignment="1">
      <alignment horizontal="center" vertical="center" wrapText="1"/>
    </xf>
    <xf numFmtId="0" fontId="19"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readingOrder="1"/>
    </xf>
    <xf numFmtId="0" fontId="13"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xf>
    <xf numFmtId="49" fontId="8" fillId="6" borderId="40" xfId="35" applyNumberFormat="1" applyFont="1" applyFill="1" applyBorder="1" applyAlignment="1">
      <alignment horizontal="center" vertical="top"/>
    </xf>
    <xf numFmtId="0" fontId="4" fillId="0" borderId="0" xfId="0" applyFont="1"/>
    <xf numFmtId="0" fontId="8" fillId="6" borderId="40" xfId="35" applyFont="1" applyFill="1" applyBorder="1" applyAlignment="1">
      <alignment horizontal="center" vertical="center" readingOrder="1"/>
    </xf>
    <xf numFmtId="0" fontId="1" fillId="0" borderId="0" xfId="0" applyFont="1" applyAlignment="1">
      <alignment horizontal="right" vertical="center"/>
    </xf>
    <xf numFmtId="49" fontId="5" fillId="6" borderId="40" xfId="35" applyNumberFormat="1" applyFont="1" applyFill="1" applyBorder="1" applyAlignment="1">
      <alignment horizontal="center" vertical="top"/>
    </xf>
    <xf numFmtId="49" fontId="8" fillId="2" borderId="11" xfId="35" applyNumberFormat="1" applyFont="1" applyFill="1" applyBorder="1" applyAlignment="1">
      <alignment horizontal="center" vertical="top"/>
    </xf>
    <xf numFmtId="0" fontId="4" fillId="2" borderId="0" xfId="0" applyFont="1" applyFill="1"/>
    <xf numFmtId="0" fontId="8" fillId="2" borderId="11" xfId="35" applyFont="1" applyFill="1" applyBorder="1" applyAlignment="1">
      <alignment horizontal="center" vertical="center" readingOrder="1"/>
    </xf>
    <xf numFmtId="0" fontId="1" fillId="2" borderId="0" xfId="0" applyFont="1" applyFill="1" applyAlignment="1">
      <alignment horizontal="right" vertical="center"/>
    </xf>
    <xf numFmtId="49" fontId="5" fillId="2" borderId="11" xfId="35" applyNumberFormat="1" applyFont="1" applyFill="1" applyBorder="1" applyAlignment="1">
      <alignment horizontal="center" vertical="top"/>
    </xf>
    <xf numFmtId="49" fontId="8" fillId="6" borderId="11" xfId="35" applyNumberFormat="1" applyFont="1" applyFill="1" applyBorder="1" applyAlignment="1">
      <alignment horizontal="center" vertical="top"/>
    </xf>
    <xf numFmtId="0" fontId="8" fillId="6" borderId="11" xfId="35" applyFont="1" applyFill="1" applyBorder="1" applyAlignment="1">
      <alignment horizontal="center" vertical="center" readingOrder="1"/>
    </xf>
    <xf numFmtId="49" fontId="5" fillId="6" borderId="11" xfId="35" applyNumberFormat="1" applyFont="1" applyFill="1" applyBorder="1" applyAlignment="1">
      <alignment horizontal="center" vertical="top"/>
    </xf>
    <xf numFmtId="0" fontId="8" fillId="0" borderId="0" xfId="0" applyFont="1" applyAlignment="1">
      <alignment horizontal="center" vertical="center" wrapText="1"/>
    </xf>
    <xf numFmtId="0" fontId="5" fillId="0" borderId="0" xfId="0" applyFont="1" applyAlignment="1">
      <alignment horizontal="center" vertical="center" wrapText="1"/>
    </xf>
    <xf numFmtId="49" fontId="8" fillId="2" borderId="11" xfId="35" applyNumberFormat="1" applyFont="1" applyFill="1" applyBorder="1" applyAlignment="1">
      <alignment horizontal="center" vertical="center"/>
    </xf>
    <xf numFmtId="0" fontId="4" fillId="2" borderId="0" xfId="0" applyFont="1" applyFill="1" applyAlignment="1">
      <alignment vertical="center"/>
    </xf>
    <xf numFmtId="49" fontId="5" fillId="2" borderId="11" xfId="35" applyNumberFormat="1" applyFont="1" applyFill="1" applyBorder="1" applyAlignment="1">
      <alignment horizontal="center" vertical="top" readingOrder="2"/>
    </xf>
    <xf numFmtId="49" fontId="8" fillId="0" borderId="11" xfId="35" applyNumberFormat="1" applyFont="1" applyBorder="1" applyAlignment="1">
      <alignment horizontal="center" vertical="center"/>
    </xf>
    <xf numFmtId="49" fontId="5" fillId="6" borderId="11" xfId="35" applyNumberFormat="1" applyFont="1" applyFill="1" applyBorder="1" applyAlignment="1">
      <alignment horizontal="center" vertical="top" readingOrder="2"/>
    </xf>
    <xf numFmtId="0" fontId="8" fillId="0" borderId="11" xfId="35" applyFont="1" applyBorder="1" applyAlignment="1">
      <alignment horizontal="center" vertical="center" readingOrder="1"/>
    </xf>
    <xf numFmtId="49" fontId="5" fillId="0" borderId="11" xfId="35" applyNumberFormat="1" applyFont="1" applyBorder="1" applyAlignment="1">
      <alignment horizontal="center" vertical="top" readingOrder="2"/>
    </xf>
    <xf numFmtId="49" fontId="8" fillId="6" borderId="11" xfId="35" applyNumberFormat="1" applyFont="1" applyFill="1" applyBorder="1" applyAlignment="1">
      <alignment horizontal="center" vertical="center"/>
    </xf>
    <xf numFmtId="49" fontId="8" fillId="2" borderId="41" xfId="35" applyNumberFormat="1" applyFont="1" applyFill="1" applyBorder="1" applyAlignment="1">
      <alignment horizontal="center" vertical="center"/>
    </xf>
    <xf numFmtId="0" fontId="8" fillId="2" borderId="41" xfId="35" applyFont="1" applyFill="1" applyBorder="1" applyAlignment="1">
      <alignment horizontal="center" vertical="center" readingOrder="1"/>
    </xf>
    <xf numFmtId="49" fontId="5" fillId="2" borderId="41" xfId="35" applyNumberFormat="1" applyFont="1" applyFill="1" applyBorder="1" applyAlignment="1">
      <alignment horizontal="center" vertical="top" readingOrder="2"/>
    </xf>
    <xf numFmtId="49" fontId="8" fillId="6" borderId="38" xfId="35" applyNumberFormat="1" applyFont="1" applyFill="1" applyBorder="1" applyAlignment="1">
      <alignment horizontal="center" vertical="center"/>
    </xf>
    <xf numFmtId="0" fontId="8" fillId="6" borderId="38" xfId="35" applyFont="1" applyFill="1" applyBorder="1" applyAlignment="1">
      <alignment horizontal="center" vertical="center" readingOrder="1"/>
    </xf>
    <xf numFmtId="49" fontId="5" fillId="6" borderId="38" xfId="35" applyNumberFormat="1" applyFont="1" applyFill="1" applyBorder="1" applyAlignment="1">
      <alignment horizontal="center" vertical="top" readingOrder="2"/>
    </xf>
    <xf numFmtId="49" fontId="8" fillId="6" borderId="41" xfId="35" applyNumberFormat="1" applyFont="1" applyFill="1" applyBorder="1" applyAlignment="1">
      <alignment horizontal="center" vertical="top"/>
    </xf>
    <xf numFmtId="0" fontId="9" fillId="0" borderId="17" xfId="0" applyFont="1" applyBorder="1" applyAlignment="1">
      <alignment wrapText="1"/>
    </xf>
    <xf numFmtId="0" fontId="8" fillId="6" borderId="41" xfId="35" applyFont="1" applyFill="1" applyBorder="1" applyAlignment="1">
      <alignment horizontal="center" vertical="center" wrapText="1" readingOrder="1"/>
    </xf>
    <xf numFmtId="0" fontId="8" fillId="0" borderId="17" xfId="0" applyFont="1" applyBorder="1" applyAlignment="1">
      <alignment wrapText="1"/>
    </xf>
    <xf numFmtId="49" fontId="5" fillId="6" borderId="41" xfId="35" applyNumberFormat="1" applyFont="1" applyFill="1" applyBorder="1" applyAlignment="1">
      <alignment horizontal="center" vertical="top" readingOrder="2"/>
    </xf>
    <xf numFmtId="0" fontId="48" fillId="0" borderId="0" xfId="22" applyFont="1" applyAlignment="1">
      <alignment vertical="center" wrapText="1"/>
    </xf>
    <xf numFmtId="0" fontId="17" fillId="0" borderId="0" xfId="22" applyFont="1" applyAlignment="1">
      <alignment vertical="center" wrapText="1"/>
    </xf>
    <xf numFmtId="0" fontId="6" fillId="0" borderId="0" xfId="22" applyFont="1" applyAlignment="1">
      <alignment vertical="center" wrapText="1" readingOrder="1"/>
    </xf>
    <xf numFmtId="0" fontId="11" fillId="0" borderId="0" xfId="22" applyFont="1" applyAlignment="1">
      <alignment vertical="center" wrapText="1" readingOrder="1"/>
    </xf>
    <xf numFmtId="0" fontId="17" fillId="0" borderId="0" xfId="34" applyFont="1" applyAlignment="1">
      <alignment vertical="center" wrapText="1"/>
    </xf>
    <xf numFmtId="0" fontId="17" fillId="0" borderId="0" xfId="34" applyFont="1" applyAlignment="1">
      <alignment vertical="top" wrapText="1"/>
    </xf>
    <xf numFmtId="0" fontId="62" fillId="0" borderId="0" xfId="28" applyFont="1" applyAlignment="1">
      <alignment horizontal="left" vertical="center" wrapText="1" indent="11" readingOrder="2"/>
    </xf>
    <xf numFmtId="0" fontId="63" fillId="0" borderId="0" xfId="28" applyFont="1" applyAlignment="1">
      <alignment horizontal="left" vertical="center" wrapText="1" readingOrder="2"/>
    </xf>
    <xf numFmtId="0" fontId="63" fillId="0" borderId="0" xfId="28" applyFont="1" applyAlignment="1">
      <alignment horizontal="left" vertical="center" readingOrder="2"/>
    </xf>
    <xf numFmtId="0" fontId="57" fillId="0" borderId="0" xfId="22" applyFont="1" applyAlignment="1">
      <alignment horizontal="center" vertical="center" wrapText="1"/>
    </xf>
    <xf numFmtId="0" fontId="31" fillId="0" borderId="0" xfId="22" applyFont="1" applyAlignment="1">
      <alignment vertical="center" wrapText="1"/>
    </xf>
    <xf numFmtId="0" fontId="23" fillId="0" borderId="0" xfId="22" applyFont="1" applyAlignment="1">
      <alignment vertical="center" wrapText="1"/>
    </xf>
    <xf numFmtId="0" fontId="32" fillId="0" borderId="0" xfId="22" applyFont="1" applyAlignment="1">
      <alignment vertical="center" wrapText="1"/>
    </xf>
    <xf numFmtId="0" fontId="1" fillId="0" borderId="0" xfId="22" applyFont="1" applyAlignment="1">
      <alignment vertical="center" wrapText="1"/>
    </xf>
    <xf numFmtId="0" fontId="33" fillId="0" borderId="0" xfId="22" applyFont="1" applyAlignment="1">
      <alignment vertical="center" wrapText="1"/>
    </xf>
    <xf numFmtId="0" fontId="54" fillId="0" borderId="0" xfId="28" applyAlignment="1">
      <alignment vertical="center"/>
    </xf>
    <xf numFmtId="0" fontId="31" fillId="0" borderId="0" xfId="28" applyFont="1" applyAlignment="1">
      <alignment vertical="center"/>
    </xf>
    <xf numFmtId="0" fontId="1" fillId="0" borderId="0" xfId="28" applyFont="1" applyAlignment="1">
      <alignment vertical="center"/>
    </xf>
    <xf numFmtId="49" fontId="10" fillId="2" borderId="7" xfId="22" applyNumberFormat="1" applyFont="1" applyFill="1" applyBorder="1" applyAlignment="1">
      <alignment horizontal="center" vertical="top" wrapText="1"/>
    </xf>
    <xf numFmtId="0" fontId="12" fillId="2" borderId="19" xfId="28" applyFont="1" applyFill="1" applyBorder="1" applyAlignment="1">
      <alignment horizontal="right" vertical="center" wrapText="1"/>
    </xf>
    <xf numFmtId="0" fontId="81" fillId="0" borderId="0" xfId="58" applyFont="1" applyAlignment="1">
      <alignment vertical="center"/>
    </xf>
    <xf numFmtId="0" fontId="81" fillId="0" borderId="0" xfId="58" applyFont="1" applyAlignment="1">
      <alignment vertical="center" wrapText="1"/>
    </xf>
    <xf numFmtId="0" fontId="83" fillId="0" borderId="0" xfId="58" applyFont="1" applyAlignment="1">
      <alignment horizontal="center" vertical="center" wrapText="1"/>
    </xf>
    <xf numFmtId="0" fontId="81" fillId="0" borderId="0" xfId="58" applyFont="1" applyAlignment="1">
      <alignment horizontal="right" vertical="center" wrapText="1"/>
    </xf>
    <xf numFmtId="0" fontId="90" fillId="2" borderId="31" xfId="58" applyFont="1" applyFill="1" applyBorder="1" applyAlignment="1">
      <alignment horizontal="center" vertical="center" wrapText="1"/>
    </xf>
    <xf numFmtId="0" fontId="83" fillId="2" borderId="14" xfId="58" applyFont="1" applyFill="1" applyBorder="1" applyAlignment="1">
      <alignment horizontal="center" vertical="center" wrapText="1"/>
    </xf>
    <xf numFmtId="0" fontId="91" fillId="0" borderId="0" xfId="58" applyFont="1" applyAlignment="1">
      <alignment vertical="center" wrapText="1"/>
    </xf>
    <xf numFmtId="0" fontId="91" fillId="6" borderId="0" xfId="58" applyFont="1" applyFill="1" applyAlignment="1">
      <alignment vertical="center" wrapText="1"/>
    </xf>
    <xf numFmtId="0" fontId="81" fillId="6" borderId="0" xfId="58" applyFont="1" applyFill="1" applyAlignment="1">
      <alignment vertical="center" wrapText="1"/>
    </xf>
    <xf numFmtId="0" fontId="81" fillId="0" borderId="0" xfId="0" applyFont="1" applyAlignment="1">
      <alignment vertical="center"/>
    </xf>
    <xf numFmtId="0" fontId="96" fillId="0" borderId="0" xfId="0" applyFont="1" applyAlignment="1">
      <alignment vertical="center"/>
    </xf>
    <xf numFmtId="49" fontId="90" fillId="2" borderId="10" xfId="0" applyNumberFormat="1" applyFont="1" applyFill="1" applyBorder="1" applyAlignment="1">
      <alignment horizontal="center" vertical="center"/>
    </xf>
    <xf numFmtId="49" fontId="87" fillId="2" borderId="14" xfId="0" applyNumberFormat="1" applyFont="1" applyFill="1" applyBorder="1" applyAlignment="1">
      <alignment horizontal="center" vertical="center"/>
    </xf>
    <xf numFmtId="49" fontId="83" fillId="2" borderId="14" xfId="0" applyNumberFormat="1" applyFont="1" applyFill="1" applyBorder="1" applyAlignment="1">
      <alignment horizontal="center" vertical="center"/>
    </xf>
    <xf numFmtId="0" fontId="96" fillId="4" borderId="0" xfId="0" applyFont="1" applyFill="1" applyAlignment="1">
      <alignment vertical="center"/>
    </xf>
    <xf numFmtId="0" fontId="83" fillId="0" borderId="0" xfId="0" applyFont="1" applyAlignment="1">
      <alignment horizontal="center" vertical="center"/>
    </xf>
    <xf numFmtId="0" fontId="93" fillId="0" borderId="0" xfId="0" applyFont="1" applyAlignment="1">
      <alignment vertical="center"/>
    </xf>
    <xf numFmtId="0" fontId="97" fillId="0" borderId="0" xfId="0" applyFont="1" applyAlignment="1">
      <alignment vertical="center"/>
    </xf>
    <xf numFmtId="49" fontId="90" fillId="0" borderId="0" xfId="0" applyNumberFormat="1" applyFont="1" applyAlignment="1">
      <alignment horizontal="center" vertical="center"/>
    </xf>
    <xf numFmtId="49" fontId="90" fillId="0" borderId="0" xfId="0" applyNumberFormat="1" applyFont="1" applyAlignment="1">
      <alignment vertical="center"/>
    </xf>
    <xf numFmtId="0" fontId="89" fillId="0" borderId="0" xfId="0" applyFont="1" applyAlignment="1">
      <alignment horizontal="center" vertical="center"/>
    </xf>
    <xf numFmtId="49" fontId="89" fillId="0" borderId="0" xfId="0" applyNumberFormat="1" applyFont="1" applyAlignment="1">
      <alignment horizontal="right" vertical="center"/>
    </xf>
    <xf numFmtId="0" fontId="87" fillId="2" borderId="26" xfId="0" applyFont="1" applyFill="1" applyBorder="1" applyAlignment="1">
      <alignment horizontal="center" vertical="center" wrapText="1"/>
    </xf>
    <xf numFmtId="49" fontId="87" fillId="2" borderId="26" xfId="0" applyNumberFormat="1" applyFont="1" applyFill="1" applyBorder="1" applyAlignment="1">
      <alignment horizontal="center" vertical="center"/>
    </xf>
    <xf numFmtId="0" fontId="92" fillId="5" borderId="33" xfId="0" applyFont="1" applyFill="1" applyBorder="1" applyAlignment="1">
      <alignment horizontal="center" vertical="center" wrapText="1" readingOrder="2"/>
    </xf>
    <xf numFmtId="0" fontId="92" fillId="5" borderId="36" xfId="0" applyFont="1" applyFill="1" applyBorder="1" applyAlignment="1">
      <alignment horizontal="center" vertical="center" wrapText="1" readingOrder="2"/>
    </xf>
    <xf numFmtId="0" fontId="92" fillId="5" borderId="37" xfId="0" applyFont="1" applyFill="1" applyBorder="1" applyAlignment="1">
      <alignment horizontal="center" vertical="center" wrapText="1" readingOrder="2"/>
    </xf>
    <xf numFmtId="0" fontId="89" fillId="0" borderId="0" xfId="0" applyFont="1" applyAlignment="1">
      <alignment vertical="center"/>
    </xf>
    <xf numFmtId="0" fontId="83" fillId="0" borderId="0" xfId="0" applyFont="1" applyAlignment="1">
      <alignment vertical="center"/>
    </xf>
    <xf numFmtId="49" fontId="98" fillId="2" borderId="26" xfId="0" applyNumberFormat="1" applyFont="1" applyFill="1" applyBorder="1" applyAlignment="1">
      <alignment horizontal="center" vertical="center" wrapText="1"/>
    </xf>
    <xf numFmtId="49" fontId="98" fillId="2" borderId="26" xfId="0" applyNumberFormat="1" applyFont="1" applyFill="1" applyBorder="1" applyAlignment="1">
      <alignment horizontal="center" vertical="center" wrapText="1" readingOrder="1"/>
    </xf>
    <xf numFmtId="49" fontId="90" fillId="2" borderId="26" xfId="0" applyNumberFormat="1" applyFont="1" applyFill="1" applyBorder="1" applyAlignment="1">
      <alignment horizontal="center" vertical="center" wrapText="1"/>
    </xf>
    <xf numFmtId="0" fontId="96" fillId="0" borderId="0" xfId="0" applyFont="1" applyAlignment="1">
      <alignment horizontal="center" vertical="center"/>
    </xf>
    <xf numFmtId="0" fontId="82" fillId="0" borderId="0" xfId="0" applyFont="1" applyAlignment="1">
      <alignment vertical="center" wrapText="1" readingOrder="1"/>
    </xf>
    <xf numFmtId="166" fontId="96" fillId="0" borderId="0" xfId="0" applyNumberFormat="1" applyFont="1" applyAlignment="1">
      <alignment horizontal="right" vertical="center"/>
    </xf>
    <xf numFmtId="49" fontId="90" fillId="2" borderId="10" xfId="0" applyNumberFormat="1" applyFont="1" applyFill="1" applyBorder="1" applyAlignment="1">
      <alignment horizontal="center" wrapText="1"/>
    </xf>
    <xf numFmtId="49" fontId="99" fillId="2" borderId="14" xfId="0" applyNumberFormat="1" applyFont="1" applyFill="1" applyBorder="1" applyAlignment="1">
      <alignment horizontal="center" vertical="top" wrapText="1"/>
    </xf>
    <xf numFmtId="49" fontId="98" fillId="2" borderId="14" xfId="0" applyNumberFormat="1" applyFont="1" applyFill="1" applyBorder="1" applyAlignment="1">
      <alignment horizontal="center" vertical="top" wrapText="1"/>
    </xf>
    <xf numFmtId="168" fontId="89" fillId="0" borderId="0" xfId="61" applyNumberFormat="1" applyFont="1" applyAlignment="1">
      <alignment vertical="center"/>
    </xf>
    <xf numFmtId="0" fontId="100" fillId="0" borderId="0" xfId="0" applyFont="1" applyAlignment="1">
      <alignment vertical="center"/>
    </xf>
    <xf numFmtId="49" fontId="89" fillId="0" borderId="0" xfId="62" applyNumberFormat="1" applyFont="1" applyAlignment="1">
      <alignment horizontal="right" vertical="center"/>
    </xf>
    <xf numFmtId="49" fontId="90" fillId="2" borderId="4" xfId="62" applyNumberFormat="1" applyFont="1" applyFill="1" applyBorder="1" applyAlignment="1">
      <alignment horizontal="center"/>
    </xf>
    <xf numFmtId="49" fontId="98" fillId="2" borderId="7" xfId="62" applyNumberFormat="1" applyFont="1" applyFill="1" applyBorder="1" applyAlignment="1">
      <alignment horizontal="center" vertical="top" wrapText="1"/>
    </xf>
    <xf numFmtId="0" fontId="101" fillId="0" borderId="0" xfId="0" applyFont="1" applyAlignment="1">
      <alignment vertical="center"/>
    </xf>
    <xf numFmtId="0" fontId="100" fillId="0" borderId="0" xfId="0" applyFont="1" applyAlignment="1">
      <alignment horizontal="center" vertical="center"/>
    </xf>
    <xf numFmtId="0" fontId="100" fillId="0" borderId="0" xfId="0" applyFont="1" applyAlignment="1">
      <alignment horizontal="left" vertical="center"/>
    </xf>
    <xf numFmtId="0" fontId="3" fillId="0" borderId="0" xfId="22" applyFont="1" applyAlignment="1">
      <alignment vertical="center"/>
    </xf>
    <xf numFmtId="166" fontId="1" fillId="4" borderId="1" xfId="22" applyNumberFormat="1" applyFont="1" applyFill="1" applyBorder="1" applyAlignment="1">
      <alignment horizontal="right" vertical="center"/>
    </xf>
    <xf numFmtId="0" fontId="18" fillId="0" borderId="0" xfId="22"/>
    <xf numFmtId="166" fontId="1" fillId="2" borderId="10" xfId="22" applyNumberFormat="1" applyFont="1" applyFill="1" applyBorder="1" applyAlignment="1">
      <alignment horizontal="right" vertical="center"/>
    </xf>
    <xf numFmtId="166" fontId="1" fillId="4" borderId="10" xfId="22" applyNumberFormat="1" applyFont="1" applyFill="1" applyBorder="1" applyAlignment="1">
      <alignment horizontal="right" vertical="center"/>
    </xf>
    <xf numFmtId="166" fontId="1" fillId="4" borderId="4" xfId="22" applyNumberFormat="1" applyFont="1" applyFill="1" applyBorder="1" applyAlignment="1">
      <alignment horizontal="right" vertical="center"/>
    </xf>
    <xf numFmtId="166" fontId="1" fillId="2" borderId="4" xfId="22" applyNumberFormat="1" applyFont="1" applyFill="1" applyBorder="1" applyAlignment="1">
      <alignment horizontal="right" vertical="center"/>
    </xf>
    <xf numFmtId="166" fontId="1" fillId="2" borderId="0" xfId="22" applyNumberFormat="1" applyFont="1" applyFill="1" applyAlignment="1">
      <alignment horizontal="right" vertical="center"/>
    </xf>
    <xf numFmtId="0" fontId="18" fillId="0" borderId="0" xfId="22" applyAlignment="1">
      <alignment horizontal="center"/>
    </xf>
    <xf numFmtId="167" fontId="18" fillId="0" borderId="0" xfId="22" applyNumberFormat="1"/>
    <xf numFmtId="49" fontId="5" fillId="0" borderId="0" xfId="62" applyNumberFormat="1" applyFont="1" applyAlignment="1">
      <alignment horizontal="right" vertical="center"/>
    </xf>
    <xf numFmtId="166" fontId="8" fillId="4" borderId="49" xfId="0" applyNumberFormat="1" applyFont="1" applyFill="1" applyBorder="1" applyAlignment="1">
      <alignment horizontal="right" vertical="center"/>
    </xf>
    <xf numFmtId="0" fontId="6" fillId="0" borderId="0" xfId="35" applyFont="1" applyAlignment="1">
      <alignment vertical="center" wrapText="1" readingOrder="1"/>
    </xf>
    <xf numFmtId="49" fontId="8" fillId="6" borderId="39" xfId="35" applyNumberFormat="1" applyFont="1" applyFill="1" applyBorder="1" applyAlignment="1">
      <alignment horizontal="center" vertical="center"/>
    </xf>
    <xf numFmtId="0" fontId="8" fillId="6" borderId="39" xfId="35" applyFont="1" applyFill="1" applyBorder="1" applyAlignment="1">
      <alignment horizontal="center" vertical="center" readingOrder="1"/>
    </xf>
    <xf numFmtId="49" fontId="5" fillId="6" borderId="39" xfId="35" applyNumberFormat="1" applyFont="1" applyFill="1" applyBorder="1" applyAlignment="1">
      <alignment horizontal="center" vertical="top" readingOrder="2"/>
    </xf>
    <xf numFmtId="49" fontId="8" fillId="2" borderId="10" xfId="35" applyNumberFormat="1" applyFont="1" applyFill="1" applyBorder="1" applyAlignment="1">
      <alignment horizontal="center" vertical="center"/>
    </xf>
    <xf numFmtId="0" fontId="8" fillId="2" borderId="10" xfId="35" applyFont="1" applyFill="1" applyBorder="1" applyAlignment="1">
      <alignment horizontal="center" vertical="center" readingOrder="1"/>
    </xf>
    <xf numFmtId="49" fontId="5" fillId="2" borderId="10" xfId="35" applyNumberFormat="1" applyFont="1" applyFill="1" applyBorder="1" applyAlignment="1">
      <alignment horizontal="center" vertical="top" readingOrder="2"/>
    </xf>
    <xf numFmtId="0" fontId="5" fillId="0" borderId="0" xfId="0" applyFont="1" applyAlignment="1">
      <alignment horizontal="center" wrapText="1"/>
    </xf>
    <xf numFmtId="0" fontId="6" fillId="0" borderId="0" xfId="28" applyFont="1" applyAlignment="1">
      <alignment vertical="center" wrapText="1" readingOrder="1"/>
    </xf>
    <xf numFmtId="0" fontId="82" fillId="0" borderId="0" xfId="0" applyFont="1" applyAlignment="1">
      <alignment vertical="center" readingOrder="1"/>
    </xf>
    <xf numFmtId="1" fontId="1" fillId="2" borderId="10" xfId="58" applyNumberFormat="1" applyFont="1" applyFill="1" applyBorder="1" applyAlignment="1">
      <alignment horizontal="right" vertical="center" wrapText="1" readingOrder="1"/>
    </xf>
    <xf numFmtId="1" fontId="1" fillId="6" borderId="10" xfId="58" applyNumberFormat="1" applyFont="1" applyFill="1" applyBorder="1" applyAlignment="1">
      <alignment horizontal="right" vertical="center" wrapText="1" readingOrder="1"/>
    </xf>
    <xf numFmtId="1" fontId="1" fillId="4" borderId="10" xfId="58" applyNumberFormat="1" applyFont="1" applyFill="1" applyBorder="1" applyAlignment="1">
      <alignment horizontal="right" vertical="center" wrapText="1" readingOrder="1"/>
    </xf>
    <xf numFmtId="0" fontId="4" fillId="4" borderId="9" xfId="0" applyFont="1" applyFill="1" applyBorder="1" applyAlignment="1">
      <alignment horizontal="left" vertical="center" wrapText="1" readingOrder="1"/>
    </xf>
    <xf numFmtId="49" fontId="4" fillId="4" borderId="8" xfId="0" applyNumberFormat="1" applyFont="1" applyFill="1" applyBorder="1" applyAlignment="1">
      <alignment horizontal="center" vertical="center" wrapText="1" readingOrder="1"/>
    </xf>
    <xf numFmtId="1" fontId="1" fillId="4" borderId="31" xfId="58" applyNumberFormat="1" applyFont="1" applyFill="1" applyBorder="1" applyAlignment="1">
      <alignment horizontal="right" vertical="center" wrapText="1" readingOrder="1"/>
    </xf>
    <xf numFmtId="0" fontId="22" fillId="3" borderId="53" xfId="0" applyFont="1" applyFill="1" applyBorder="1" applyAlignment="1">
      <alignment horizontal="left" vertical="center" wrapText="1" readingOrder="1"/>
    </xf>
    <xf numFmtId="0" fontId="22" fillId="3" borderId="52" xfId="0" applyFont="1" applyFill="1" applyBorder="1" applyAlignment="1">
      <alignment horizontal="center" vertical="center" wrapText="1" readingOrder="1"/>
    </xf>
    <xf numFmtId="166" fontId="90" fillId="4" borderId="49" xfId="0" applyNumberFormat="1" applyFont="1" applyFill="1" applyBorder="1" applyAlignment="1">
      <alignment horizontal="right" vertical="center"/>
    </xf>
    <xf numFmtId="0" fontId="22" fillId="2" borderId="8" xfId="0" applyFont="1" applyFill="1" applyBorder="1" applyAlignment="1">
      <alignment horizontal="center" vertical="center" wrapText="1" readingOrder="1"/>
    </xf>
    <xf numFmtId="0" fontId="22" fillId="2" borderId="9" xfId="0" applyFont="1" applyFill="1" applyBorder="1" applyAlignment="1">
      <alignment horizontal="left" vertical="center" wrapText="1" readingOrder="1"/>
    </xf>
    <xf numFmtId="0" fontId="4" fillId="4" borderId="8" xfId="0" applyFont="1" applyFill="1" applyBorder="1" applyAlignment="1">
      <alignment horizontal="center" vertical="center" wrapText="1" readingOrder="1"/>
    </xf>
    <xf numFmtId="0" fontId="82" fillId="0" borderId="0" xfId="62" applyFont="1" applyAlignment="1">
      <alignment vertical="center" wrapText="1" readingOrder="1"/>
    </xf>
    <xf numFmtId="2" fontId="8" fillId="4" borderId="4" xfId="0" applyNumberFormat="1" applyFont="1" applyFill="1" applyBorder="1" applyAlignment="1">
      <alignment horizontal="right" vertical="center"/>
    </xf>
    <xf numFmtId="2" fontId="8" fillId="2" borderId="4" xfId="0" applyNumberFormat="1" applyFont="1" applyFill="1" applyBorder="1" applyAlignment="1">
      <alignment horizontal="right" vertical="center"/>
    </xf>
    <xf numFmtId="2" fontId="1" fillId="4" borderId="4" xfId="0" applyNumberFormat="1" applyFont="1" applyFill="1" applyBorder="1" applyAlignment="1">
      <alignment horizontal="right" vertical="center"/>
    </xf>
    <xf numFmtId="2" fontId="1" fillId="2" borderId="4" xfId="0" applyNumberFormat="1" applyFont="1" applyFill="1" applyBorder="1" applyAlignment="1">
      <alignment horizontal="right" vertical="center"/>
    </xf>
    <xf numFmtId="166" fontId="1" fillId="4" borderId="61" xfId="0" applyNumberFormat="1" applyFont="1" applyFill="1" applyBorder="1" applyAlignment="1">
      <alignment horizontal="right" vertical="center"/>
    </xf>
    <xf numFmtId="2" fontId="1" fillId="4" borderId="61" xfId="0" applyNumberFormat="1" applyFont="1" applyFill="1" applyBorder="1" applyAlignment="1">
      <alignment horizontal="right" vertical="center"/>
    </xf>
    <xf numFmtId="166" fontId="1" fillId="2" borderId="61" xfId="0" applyNumberFormat="1" applyFont="1" applyFill="1" applyBorder="1" applyAlignment="1">
      <alignment horizontal="right" vertical="center"/>
    </xf>
    <xf numFmtId="2" fontId="1" fillId="2" borderId="61" xfId="0" applyNumberFormat="1" applyFont="1" applyFill="1" applyBorder="1" applyAlignment="1">
      <alignment horizontal="right" vertical="center"/>
    </xf>
    <xf numFmtId="49" fontId="9" fillId="4" borderId="10" xfId="28" applyNumberFormat="1" applyFont="1" applyFill="1" applyBorder="1" applyAlignment="1">
      <alignment horizontal="center" vertical="center" wrapText="1"/>
    </xf>
    <xf numFmtId="0" fontId="9" fillId="4" borderId="8" xfId="0" applyFont="1" applyFill="1" applyBorder="1" applyAlignment="1">
      <alignment horizontal="left" vertical="center" wrapText="1" readingOrder="1"/>
    </xf>
    <xf numFmtId="49" fontId="22" fillId="2" borderId="10" xfId="28" applyNumberFormat="1" applyFont="1" applyFill="1" applyBorder="1" applyAlignment="1">
      <alignment horizontal="center" vertical="center" wrapText="1"/>
    </xf>
    <xf numFmtId="0" fontId="22" fillId="2" borderId="8" xfId="0" applyFont="1" applyFill="1" applyBorder="1" applyAlignment="1">
      <alignment horizontal="left" vertical="center" wrapText="1" readingOrder="1"/>
    </xf>
    <xf numFmtId="166" fontId="1" fillId="2" borderId="44" xfId="0" applyNumberFormat="1" applyFont="1" applyFill="1" applyBorder="1" applyAlignment="1">
      <alignment horizontal="right" vertical="center"/>
    </xf>
    <xf numFmtId="49" fontId="22" fillId="2" borderId="38" xfId="28" applyNumberFormat="1" applyFont="1" applyFill="1" applyBorder="1" applyAlignment="1">
      <alignment horizontal="center" vertical="center" wrapText="1"/>
    </xf>
    <xf numFmtId="0" fontId="22" fillId="2" borderId="43" xfId="0" applyFont="1" applyFill="1" applyBorder="1" applyAlignment="1">
      <alignment horizontal="left" vertical="center" wrapText="1" readingOrder="1"/>
    </xf>
    <xf numFmtId="49" fontId="4" fillId="0" borderId="62" xfId="28" applyNumberFormat="1" applyFont="1" applyBorder="1" applyAlignment="1">
      <alignment horizontal="center" vertical="center" wrapText="1"/>
    </xf>
    <xf numFmtId="164" fontId="8" fillId="2" borderId="45" xfId="1" applyFont="1" applyFill="1" applyBorder="1" applyAlignment="1">
      <alignment horizontal="right" vertical="center"/>
    </xf>
    <xf numFmtId="0" fontId="8" fillId="4" borderId="67" xfId="28" applyFont="1" applyFill="1" applyBorder="1" applyAlignment="1">
      <alignment horizontal="center" vertical="center" wrapText="1"/>
    </xf>
    <xf numFmtId="0" fontId="8" fillId="3" borderId="68" xfId="0" applyFont="1" applyFill="1" applyBorder="1" applyAlignment="1">
      <alignment horizontal="left" vertical="center" wrapText="1" readingOrder="1"/>
    </xf>
    <xf numFmtId="166" fontId="1" fillId="4" borderId="69" xfId="0" applyNumberFormat="1" applyFont="1" applyFill="1" applyBorder="1" applyAlignment="1">
      <alignment horizontal="right" vertical="center"/>
    </xf>
    <xf numFmtId="164" fontId="1" fillId="4" borderId="69" xfId="1" applyFont="1" applyFill="1" applyBorder="1" applyAlignment="1">
      <alignment horizontal="right" vertical="center"/>
    </xf>
    <xf numFmtId="49" fontId="9" fillId="2" borderId="72" xfId="28" applyNumberFormat="1" applyFont="1" applyFill="1" applyBorder="1" applyAlignment="1">
      <alignment horizontal="center" vertical="center" wrapText="1"/>
    </xf>
    <xf numFmtId="0" fontId="9" fillId="5" borderId="73" xfId="0" applyFont="1" applyFill="1" applyBorder="1" applyAlignment="1">
      <alignment horizontal="left" vertical="center" wrapText="1" readingOrder="1"/>
    </xf>
    <xf numFmtId="166" fontId="1" fillId="2" borderId="74" xfId="0" applyNumberFormat="1" applyFont="1" applyFill="1" applyBorder="1" applyAlignment="1">
      <alignment horizontal="right" vertical="center"/>
    </xf>
    <xf numFmtId="164" fontId="1" fillId="2" borderId="74" xfId="1" applyFont="1" applyFill="1" applyBorder="1" applyAlignment="1">
      <alignment horizontal="right" vertical="center"/>
    </xf>
    <xf numFmtId="49" fontId="4" fillId="0" borderId="72" xfId="28" applyNumberFormat="1" applyFont="1" applyBorder="1" applyAlignment="1">
      <alignment horizontal="center" vertical="center" wrapText="1"/>
    </xf>
    <xf numFmtId="0" fontId="4" fillId="0" borderId="73" xfId="0" applyFont="1" applyBorder="1" applyAlignment="1">
      <alignment horizontal="left" vertical="center" wrapText="1" readingOrder="1"/>
    </xf>
    <xf numFmtId="166" fontId="1" fillId="4" borderId="74" xfId="0" applyNumberFormat="1" applyFont="1" applyFill="1" applyBorder="1" applyAlignment="1">
      <alignment horizontal="right" vertical="center"/>
    </xf>
    <xf numFmtId="164" fontId="1" fillId="4" borderId="74" xfId="1" applyFont="1" applyFill="1" applyBorder="1" applyAlignment="1">
      <alignment horizontal="right" vertical="center"/>
    </xf>
    <xf numFmtId="49" fontId="4" fillId="2" borderId="72" xfId="28" applyNumberFormat="1" applyFont="1" applyFill="1" applyBorder="1" applyAlignment="1">
      <alignment horizontal="center" vertical="center" wrapText="1"/>
    </xf>
    <xf numFmtId="0" fontId="4" fillId="5" borderId="73" xfId="0" applyFont="1" applyFill="1" applyBorder="1" applyAlignment="1">
      <alignment horizontal="left" vertical="center" wrapText="1" readingOrder="1"/>
    </xf>
    <xf numFmtId="49" fontId="9" fillId="4" borderId="72" xfId="28" applyNumberFormat="1" applyFont="1" applyFill="1" applyBorder="1" applyAlignment="1">
      <alignment horizontal="center" vertical="center" wrapText="1"/>
    </xf>
    <xf numFmtId="0" fontId="9" fillId="4" borderId="73" xfId="0" applyFont="1" applyFill="1" applyBorder="1" applyAlignment="1">
      <alignment horizontal="left" vertical="center" wrapText="1" readingOrder="1"/>
    </xf>
    <xf numFmtId="49" fontId="22" fillId="0" borderId="72" xfId="28" applyNumberFormat="1" applyFont="1" applyBorder="1" applyAlignment="1">
      <alignment horizontal="center" vertical="center" wrapText="1"/>
    </xf>
    <xf numFmtId="0" fontId="22" fillId="0" borderId="73" xfId="0" applyFont="1" applyBorder="1" applyAlignment="1">
      <alignment horizontal="left" vertical="center" wrapText="1" readingOrder="1"/>
    </xf>
    <xf numFmtId="49" fontId="22" fillId="2" borderId="72" xfId="28" applyNumberFormat="1" applyFont="1" applyFill="1" applyBorder="1" applyAlignment="1">
      <alignment horizontal="center" vertical="center" wrapText="1"/>
    </xf>
    <xf numFmtId="0" fontId="22" fillId="2" borderId="73" xfId="0" applyFont="1" applyFill="1" applyBorder="1" applyAlignment="1">
      <alignment horizontal="left" vertical="center" wrapText="1" readingOrder="1"/>
    </xf>
    <xf numFmtId="166" fontId="1" fillId="2" borderId="77" xfId="0" applyNumberFormat="1" applyFont="1" applyFill="1" applyBorder="1" applyAlignment="1">
      <alignment horizontal="right" vertical="center"/>
    </xf>
    <xf numFmtId="0" fontId="8" fillId="4" borderId="83" xfId="28" applyFont="1" applyFill="1" applyBorder="1" applyAlignment="1">
      <alignment horizontal="center" vertical="center" wrapText="1"/>
    </xf>
    <xf numFmtId="0" fontId="8" fillId="3" borderId="84" xfId="0" applyFont="1" applyFill="1" applyBorder="1" applyAlignment="1">
      <alignment horizontal="left" vertical="center" wrapText="1" readingOrder="1"/>
    </xf>
    <xf numFmtId="166" fontId="8" fillId="4" borderId="85" xfId="0" applyNumberFormat="1" applyFont="1" applyFill="1" applyBorder="1" applyAlignment="1">
      <alignment horizontal="right" vertical="center"/>
    </xf>
    <xf numFmtId="166" fontId="1" fillId="4" borderId="85" xfId="0" applyNumberFormat="1" applyFont="1" applyFill="1" applyBorder="1" applyAlignment="1">
      <alignment horizontal="right" vertical="center"/>
    </xf>
    <xf numFmtId="166" fontId="8" fillId="2" borderId="74" xfId="0" applyNumberFormat="1" applyFont="1" applyFill="1" applyBorder="1" applyAlignment="1">
      <alignment horizontal="right" vertical="center"/>
    </xf>
    <xf numFmtId="166" fontId="8" fillId="4" borderId="74" xfId="0" applyNumberFormat="1" applyFont="1" applyFill="1" applyBorder="1" applyAlignment="1">
      <alignment horizontal="right" vertical="center"/>
    </xf>
    <xf numFmtId="0" fontId="8" fillId="4" borderId="72" xfId="28" applyFont="1" applyFill="1" applyBorder="1" applyAlignment="1">
      <alignment horizontal="center" vertical="center" wrapText="1"/>
    </xf>
    <xf numFmtId="49" fontId="4" fillId="2" borderId="88" xfId="28" applyNumberFormat="1" applyFont="1" applyFill="1" applyBorder="1" applyAlignment="1">
      <alignment horizontal="center" vertical="center" wrapText="1"/>
    </xf>
    <xf numFmtId="166" fontId="8" fillId="4" borderId="80" xfId="0" applyNumberFormat="1" applyFont="1" applyFill="1" applyBorder="1" applyAlignment="1">
      <alignment horizontal="right" vertical="center"/>
    </xf>
    <xf numFmtId="49" fontId="4" fillId="0" borderId="93" xfId="28" applyNumberFormat="1" applyFont="1" applyBorder="1" applyAlignment="1">
      <alignment horizontal="center" vertical="center" wrapText="1"/>
    </xf>
    <xf numFmtId="49" fontId="4" fillId="2" borderId="92" xfId="28" applyNumberFormat="1" applyFont="1" applyFill="1" applyBorder="1" applyAlignment="1">
      <alignment horizontal="center" vertical="center" wrapText="1"/>
    </xf>
    <xf numFmtId="166" fontId="1" fillId="2" borderId="98" xfId="0" applyNumberFormat="1" applyFont="1" applyFill="1" applyBorder="1" applyAlignment="1">
      <alignment horizontal="right" vertical="center"/>
    </xf>
    <xf numFmtId="166" fontId="8" fillId="6" borderId="11" xfId="0" applyNumberFormat="1" applyFont="1" applyFill="1" applyBorder="1" applyAlignment="1">
      <alignment horizontal="right" vertical="center"/>
    </xf>
    <xf numFmtId="166" fontId="8" fillId="2" borderId="11" xfId="0" applyNumberFormat="1" applyFont="1" applyFill="1" applyBorder="1" applyAlignment="1">
      <alignment horizontal="right" vertical="center"/>
    </xf>
    <xf numFmtId="166" fontId="8" fillId="2" borderId="41" xfId="0" applyNumberFormat="1" applyFont="1" applyFill="1" applyBorder="1" applyAlignment="1">
      <alignment horizontal="right" vertical="center"/>
    </xf>
    <xf numFmtId="166" fontId="1" fillId="6" borderId="38" xfId="0" applyNumberFormat="1" applyFont="1" applyFill="1" applyBorder="1" applyAlignment="1">
      <alignment horizontal="right" vertical="center"/>
    </xf>
    <xf numFmtId="166" fontId="1" fillId="6" borderId="11" xfId="0" applyNumberFormat="1" applyFont="1" applyFill="1" applyBorder="1" applyAlignment="1">
      <alignment horizontal="right" vertical="center"/>
    </xf>
    <xf numFmtId="166" fontId="1" fillId="2" borderId="11" xfId="0" applyNumberFormat="1" applyFont="1" applyFill="1" applyBorder="1" applyAlignment="1">
      <alignment horizontal="right" vertical="center"/>
    </xf>
    <xf numFmtId="166" fontId="8" fillId="6" borderId="41" xfId="0" applyNumberFormat="1" applyFont="1" applyFill="1" applyBorder="1" applyAlignment="1">
      <alignment horizontal="right" vertical="center"/>
    </xf>
    <xf numFmtId="166" fontId="8" fillId="4" borderId="99" xfId="0" applyNumberFormat="1" applyFont="1" applyFill="1" applyBorder="1" applyAlignment="1">
      <alignment horizontal="right" vertical="center"/>
    </xf>
    <xf numFmtId="166" fontId="1" fillId="4" borderId="99" xfId="0" applyNumberFormat="1" applyFont="1" applyFill="1" applyBorder="1" applyAlignment="1">
      <alignment horizontal="right" vertical="center"/>
    </xf>
    <xf numFmtId="166" fontId="8" fillId="2" borderId="100" xfId="0" applyNumberFormat="1" applyFont="1" applyFill="1" applyBorder="1" applyAlignment="1">
      <alignment horizontal="right" vertical="center"/>
    </xf>
    <xf numFmtId="166" fontId="1" fillId="2" borderId="100" xfId="0" applyNumberFormat="1" applyFont="1" applyFill="1" applyBorder="1" applyAlignment="1">
      <alignment horizontal="right" vertical="center"/>
    </xf>
    <xf numFmtId="166" fontId="8" fillId="4" borderId="100" xfId="0" applyNumberFormat="1" applyFont="1" applyFill="1" applyBorder="1" applyAlignment="1">
      <alignment horizontal="right" vertical="center"/>
    </xf>
    <xf numFmtId="166" fontId="1" fillId="4" borderId="100" xfId="0" applyNumberFormat="1" applyFont="1" applyFill="1" applyBorder="1" applyAlignment="1">
      <alignment horizontal="right" vertical="center"/>
    </xf>
    <xf numFmtId="166" fontId="8" fillId="4" borderId="101" xfId="0" applyNumberFormat="1" applyFont="1" applyFill="1" applyBorder="1" applyAlignment="1">
      <alignment horizontal="right" vertical="center"/>
    </xf>
    <xf numFmtId="49" fontId="9" fillId="2" borderId="102" xfId="28" applyNumberFormat="1" applyFont="1" applyFill="1" applyBorder="1" applyAlignment="1">
      <alignment horizontal="center" vertical="center" wrapText="1"/>
    </xf>
    <xf numFmtId="49" fontId="4" fillId="0" borderId="102" xfId="28" applyNumberFormat="1" applyFont="1" applyBorder="1" applyAlignment="1">
      <alignment horizontal="center" vertical="center" wrapText="1"/>
    </xf>
    <xf numFmtId="49" fontId="4" fillId="2" borderId="106" xfId="28" applyNumberFormat="1" applyFont="1" applyFill="1" applyBorder="1" applyAlignment="1">
      <alignment horizontal="center" vertical="center" wrapText="1"/>
    </xf>
    <xf numFmtId="166" fontId="8" fillId="2" borderId="108" xfId="0" applyNumberFormat="1" applyFont="1" applyFill="1" applyBorder="1" applyAlignment="1">
      <alignment horizontal="right" vertical="center"/>
    </xf>
    <xf numFmtId="49" fontId="9" fillId="2" borderId="92" xfId="28" applyNumberFormat="1" applyFont="1" applyFill="1" applyBorder="1" applyAlignment="1">
      <alignment horizontal="center" vertical="center" wrapText="1"/>
    </xf>
    <xf numFmtId="49" fontId="4" fillId="2" borderId="102" xfId="28" applyNumberFormat="1" applyFont="1" applyFill="1" applyBorder="1" applyAlignment="1">
      <alignment horizontal="center" vertical="center" wrapText="1"/>
    </xf>
    <xf numFmtId="166" fontId="1" fillId="4" borderId="111" xfId="22" applyNumberFormat="1" applyFont="1" applyFill="1" applyBorder="1" applyAlignment="1">
      <alignment horizontal="right" vertical="center"/>
    </xf>
    <xf numFmtId="164" fontId="1" fillId="4" borderId="111" xfId="1" applyFont="1" applyFill="1" applyBorder="1" applyAlignment="1">
      <alignment horizontal="right" vertical="center"/>
    </xf>
    <xf numFmtId="49" fontId="9" fillId="2" borderId="106" xfId="28" applyNumberFormat="1" applyFont="1" applyFill="1" applyBorder="1" applyAlignment="1">
      <alignment horizontal="center" vertical="center" wrapText="1"/>
    </xf>
    <xf numFmtId="166" fontId="1" fillId="2" borderId="92" xfId="22" applyNumberFormat="1" applyFont="1" applyFill="1" applyBorder="1" applyAlignment="1">
      <alignment horizontal="right" vertical="center"/>
    </xf>
    <xf numFmtId="164" fontId="1" fillId="2" borderId="92" xfId="1" applyFont="1" applyFill="1" applyBorder="1" applyAlignment="1">
      <alignment horizontal="right" vertical="center"/>
    </xf>
    <xf numFmtId="0" fontId="53" fillId="4" borderId="0" xfId="22" applyFont="1" applyFill="1" applyAlignment="1">
      <alignment vertical="center" wrapText="1"/>
    </xf>
    <xf numFmtId="0" fontId="9" fillId="5" borderId="0" xfId="0" applyFont="1" applyFill="1" applyAlignment="1">
      <alignment horizontal="left" vertical="center" wrapText="1" readingOrder="1"/>
    </xf>
    <xf numFmtId="166" fontId="8"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1" fontId="1" fillId="4" borderId="23" xfId="58" applyNumberFormat="1" applyFont="1" applyFill="1" applyBorder="1" applyAlignment="1">
      <alignment horizontal="right" vertical="center" wrapText="1" readingOrder="1"/>
    </xf>
    <xf numFmtId="1" fontId="1" fillId="2" borderId="19" xfId="58" applyNumberFormat="1" applyFont="1" applyFill="1" applyBorder="1" applyAlignment="1">
      <alignment horizontal="right" vertical="center" wrapText="1" readingOrder="1"/>
    </xf>
    <xf numFmtId="1" fontId="1" fillId="6" borderId="19" xfId="58" applyNumberFormat="1" applyFont="1" applyFill="1" applyBorder="1" applyAlignment="1">
      <alignment horizontal="right" vertical="center" wrapText="1" readingOrder="1"/>
    </xf>
    <xf numFmtId="1" fontId="1" fillId="4" borderId="19" xfId="58" applyNumberFormat="1" applyFont="1" applyFill="1" applyBorder="1" applyAlignment="1">
      <alignment horizontal="right" vertical="center" wrapText="1" readingOrder="1"/>
    </xf>
    <xf numFmtId="0" fontId="83" fillId="2" borderId="10" xfId="58" applyFont="1" applyFill="1" applyBorder="1" applyAlignment="1">
      <alignment horizontal="center" vertical="center" wrapText="1"/>
    </xf>
    <xf numFmtId="1" fontId="8" fillId="4" borderId="0" xfId="58" applyNumberFormat="1" applyFont="1" applyFill="1" applyAlignment="1">
      <alignment horizontal="right" vertical="center" wrapText="1" readingOrder="1"/>
    </xf>
    <xf numFmtId="1" fontId="8" fillId="4" borderId="15" xfId="58" applyNumberFormat="1" applyFont="1" applyFill="1" applyBorder="1" applyAlignment="1">
      <alignment horizontal="right" vertical="center" wrapText="1" readingOrder="1"/>
    </xf>
    <xf numFmtId="0" fontId="22" fillId="3" borderId="15" xfId="0" applyFont="1" applyFill="1" applyBorder="1" applyAlignment="1">
      <alignment horizontal="left" vertical="center" wrapText="1" readingOrder="1"/>
    </xf>
    <xf numFmtId="0" fontId="9" fillId="0" borderId="0" xfId="0" applyFont="1" applyAlignment="1">
      <alignment horizontal="left" vertical="center" wrapText="1" readingOrder="1"/>
    </xf>
    <xf numFmtId="0" fontId="4" fillId="5" borderId="0" xfId="0" applyFont="1" applyFill="1" applyAlignment="1">
      <alignment horizontal="left" vertical="center" wrapText="1" readingOrder="1"/>
    </xf>
    <xf numFmtId="0" fontId="22" fillId="3" borderId="0" xfId="0" applyFont="1" applyFill="1" applyAlignment="1">
      <alignment horizontal="left" vertical="center" wrapText="1" readingOrder="1"/>
    </xf>
    <xf numFmtId="0" fontId="4" fillId="0" borderId="0" xfId="0" applyFont="1" applyAlignment="1">
      <alignment horizontal="left" vertical="center" wrapText="1" readingOrder="1"/>
    </xf>
    <xf numFmtId="0" fontId="9" fillId="2" borderId="0" xfId="0" applyFont="1" applyFill="1" applyAlignment="1">
      <alignment horizontal="left" vertical="center" wrapText="1" readingOrder="1"/>
    </xf>
    <xf numFmtId="166" fontId="1" fillId="0" borderId="4" xfId="0" applyNumberFormat="1" applyFont="1" applyBorder="1" applyAlignment="1">
      <alignment horizontal="right" vertical="center"/>
    </xf>
    <xf numFmtId="166" fontId="1" fillId="4" borderId="112" xfId="0" applyNumberFormat="1" applyFont="1" applyFill="1" applyBorder="1" applyAlignment="1">
      <alignment horizontal="right" vertical="center"/>
    </xf>
    <xf numFmtId="166" fontId="1" fillId="2" borderId="113" xfId="0" applyNumberFormat="1" applyFont="1" applyFill="1" applyBorder="1" applyAlignment="1">
      <alignment horizontal="right" vertical="center"/>
    </xf>
    <xf numFmtId="166" fontId="1" fillId="4" borderId="113" xfId="0" applyNumberFormat="1" applyFont="1" applyFill="1" applyBorder="1" applyAlignment="1">
      <alignment horizontal="right" vertical="center"/>
    </xf>
    <xf numFmtId="166" fontId="1" fillId="2" borderId="116" xfId="0" applyNumberFormat="1" applyFont="1" applyFill="1" applyBorder="1" applyAlignment="1">
      <alignment horizontal="right" vertical="center"/>
    </xf>
    <xf numFmtId="166" fontId="1" fillId="4" borderId="117" xfId="0" applyNumberFormat="1" applyFont="1" applyFill="1" applyBorder="1" applyAlignment="1">
      <alignment horizontal="right" vertical="center"/>
    </xf>
    <xf numFmtId="166" fontId="1" fillId="2" borderId="118" xfId="0" applyNumberFormat="1" applyFont="1" applyFill="1" applyBorder="1" applyAlignment="1">
      <alignment horizontal="right" vertical="center"/>
    </xf>
    <xf numFmtId="166" fontId="1" fillId="4" borderId="118" xfId="0" applyNumberFormat="1" applyFont="1" applyFill="1" applyBorder="1" applyAlignment="1">
      <alignment horizontal="right" vertical="center"/>
    </xf>
    <xf numFmtId="166" fontId="1" fillId="2" borderId="122" xfId="0" applyNumberFormat="1" applyFont="1" applyFill="1" applyBorder="1" applyAlignment="1">
      <alignment horizontal="right" vertical="center"/>
    </xf>
    <xf numFmtId="49" fontId="20" fillId="2" borderId="10" xfId="0" applyNumberFormat="1" applyFont="1" applyFill="1" applyBorder="1" applyAlignment="1">
      <alignment horizontal="center" vertical="top" wrapText="1"/>
    </xf>
    <xf numFmtId="166" fontId="8" fillId="4" borderId="0" xfId="0" applyNumberFormat="1" applyFont="1" applyFill="1" applyAlignment="1">
      <alignment horizontal="right" vertical="center"/>
    </xf>
    <xf numFmtId="166" fontId="8" fillId="4" borderId="82" xfId="0" applyNumberFormat="1" applyFont="1" applyFill="1" applyBorder="1" applyAlignment="1">
      <alignment horizontal="right" vertical="center"/>
    </xf>
    <xf numFmtId="49" fontId="9" fillId="0" borderId="10" xfId="28" applyNumberFormat="1" applyFont="1" applyBorder="1" applyAlignment="1">
      <alignment horizontal="center" vertical="center" wrapText="1"/>
    </xf>
    <xf numFmtId="0" fontId="9" fillId="0" borderId="8" xfId="0" applyFont="1" applyBorder="1" applyAlignment="1">
      <alignment horizontal="left" vertical="center" wrapText="1" readingOrder="1"/>
    </xf>
    <xf numFmtId="49" fontId="90" fillId="2" borderId="4" xfId="6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0" fontId="12" fillId="2" borderId="75" xfId="28" applyFont="1" applyFill="1" applyBorder="1" applyAlignment="1">
      <alignment vertical="center" wrapText="1"/>
    </xf>
    <xf numFmtId="0" fontId="12" fillId="2" borderId="76" xfId="28" applyFont="1" applyFill="1" applyBorder="1" applyAlignment="1">
      <alignment vertical="center" wrapText="1"/>
    </xf>
    <xf numFmtId="1" fontId="8" fillId="2" borderId="0" xfId="58" applyNumberFormat="1" applyFont="1" applyFill="1" applyAlignment="1">
      <alignment horizontal="right" vertical="center" wrapText="1" readingOrder="1"/>
    </xf>
    <xf numFmtId="0" fontId="8" fillId="3" borderId="128" xfId="0" applyFont="1" applyFill="1" applyBorder="1" applyAlignment="1">
      <alignment horizontal="left" vertical="center" wrapText="1" readingOrder="1"/>
    </xf>
    <xf numFmtId="0" fontId="9" fillId="5" borderId="129" xfId="0" applyFont="1" applyFill="1" applyBorder="1" applyAlignment="1">
      <alignment horizontal="left" vertical="center" wrapText="1" readingOrder="1"/>
    </xf>
    <xf numFmtId="0" fontId="9" fillId="4" borderId="129" xfId="0" applyFont="1" applyFill="1" applyBorder="1" applyAlignment="1">
      <alignment horizontal="left" vertical="center" wrapText="1" readingOrder="1"/>
    </xf>
    <xf numFmtId="0" fontId="4" fillId="5" borderId="129" xfId="0" applyFont="1" applyFill="1" applyBorder="1" applyAlignment="1">
      <alignment horizontal="left" vertical="center" wrapText="1" readingOrder="1"/>
    </xf>
    <xf numFmtId="0" fontId="22" fillId="0" borderId="129" xfId="0" applyFont="1" applyBorder="1" applyAlignment="1">
      <alignment horizontal="left" vertical="center" wrapText="1" readingOrder="1"/>
    </xf>
    <xf numFmtId="0" fontId="4" fillId="0" borderId="129" xfId="0" applyFont="1" applyBorder="1" applyAlignment="1">
      <alignment horizontal="left" vertical="center" wrapText="1" readingOrder="1"/>
    </xf>
    <xf numFmtId="0" fontId="22" fillId="5" borderId="130" xfId="0" applyFont="1" applyFill="1" applyBorder="1" applyAlignment="1">
      <alignment horizontal="center" vertical="center" wrapText="1" readingOrder="2"/>
    </xf>
    <xf numFmtId="166" fontId="90" fillId="0" borderId="49" xfId="0" applyNumberFormat="1" applyFont="1" applyBorder="1" applyAlignment="1">
      <alignment horizontal="right" vertical="center"/>
    </xf>
    <xf numFmtId="166" fontId="8" fillId="0" borderId="49" xfId="0" applyNumberFormat="1" applyFont="1" applyBorder="1" applyAlignment="1">
      <alignment horizontal="right" vertical="center"/>
    </xf>
    <xf numFmtId="0" fontId="9" fillId="0" borderId="8" xfId="0" applyFont="1" applyBorder="1" applyAlignment="1">
      <alignment horizontal="center" vertical="center" wrapText="1" readingOrder="1"/>
    </xf>
    <xf numFmtId="0" fontId="9" fillId="0" borderId="9" xfId="0" applyFont="1" applyBorder="1" applyAlignment="1">
      <alignment horizontal="left" vertical="center" wrapText="1" readingOrder="1"/>
    </xf>
    <xf numFmtId="0" fontId="4" fillId="2" borderId="8" xfId="0" applyFont="1" applyFill="1" applyBorder="1" applyAlignment="1">
      <alignment horizontal="center" vertical="center" wrapText="1" readingOrder="1"/>
    </xf>
    <xf numFmtId="0" fontId="4" fillId="2" borderId="9" xfId="0" applyFont="1" applyFill="1" applyBorder="1" applyAlignment="1">
      <alignment horizontal="left" vertical="center" wrapText="1" readingOrder="1"/>
    </xf>
    <xf numFmtId="0" fontId="96" fillId="2" borderId="0" xfId="0" applyFont="1" applyFill="1" applyAlignment="1">
      <alignment vertical="center"/>
    </xf>
    <xf numFmtId="0" fontId="89" fillId="2" borderId="0" xfId="0" applyFont="1" applyFill="1" applyAlignment="1">
      <alignment vertical="center"/>
    </xf>
    <xf numFmtId="0" fontId="18" fillId="2" borderId="0" xfId="0" applyFont="1" applyFill="1" applyAlignment="1">
      <alignment vertical="center"/>
    </xf>
    <xf numFmtId="0" fontId="4" fillId="2" borderId="8"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49" fontId="4" fillId="0" borderId="39" xfId="28" applyNumberFormat="1" applyFont="1" applyBorder="1" applyAlignment="1">
      <alignment horizontal="center" vertical="center" wrapText="1"/>
    </xf>
    <xf numFmtId="0" fontId="4" fillId="0" borderId="50" xfId="0" applyFont="1" applyBorder="1" applyAlignment="1">
      <alignment horizontal="left" vertical="center" wrapText="1" readingOrder="1"/>
    </xf>
    <xf numFmtId="49" fontId="9" fillId="2" borderId="0" xfId="28" applyNumberFormat="1" applyFont="1" applyFill="1" applyAlignment="1">
      <alignment horizontal="center" vertical="center" wrapText="1"/>
    </xf>
    <xf numFmtId="0" fontId="96" fillId="0" borderId="15" xfId="0" applyFont="1" applyBorder="1" applyAlignment="1">
      <alignment vertical="center"/>
    </xf>
    <xf numFmtId="0" fontId="8" fillId="3" borderId="138" xfId="0" applyFont="1" applyFill="1" applyBorder="1" applyAlignment="1">
      <alignment horizontal="left" vertical="center" wrapText="1" readingOrder="1"/>
    </xf>
    <xf numFmtId="0" fontId="9" fillId="5" borderId="139" xfId="0" applyFont="1" applyFill="1" applyBorder="1" applyAlignment="1">
      <alignment horizontal="left" vertical="center" wrapText="1" readingOrder="1"/>
    </xf>
    <xf numFmtId="0" fontId="9" fillId="4" borderId="139" xfId="0" applyFont="1" applyFill="1" applyBorder="1" applyAlignment="1">
      <alignment horizontal="left" vertical="center" wrapText="1" readingOrder="1"/>
    </xf>
    <xf numFmtId="0" fontId="4" fillId="5" borderId="139" xfId="0" applyFont="1" applyFill="1" applyBorder="1" applyAlignment="1">
      <alignment horizontal="left" vertical="center" wrapText="1" readingOrder="1"/>
    </xf>
    <xf numFmtId="0" fontId="22" fillId="0" borderId="139" xfId="0" applyFont="1" applyBorder="1" applyAlignment="1">
      <alignment horizontal="left" vertical="center" wrapText="1" readingOrder="1"/>
    </xf>
    <xf numFmtId="0" fontId="4" fillId="0" borderId="139" xfId="0" applyFont="1" applyBorder="1" applyAlignment="1">
      <alignment horizontal="left" vertical="center" wrapText="1" readingOrder="1"/>
    </xf>
    <xf numFmtId="166" fontId="1" fillId="4" borderId="142" xfId="0" applyNumberFormat="1" applyFont="1" applyFill="1" applyBorder="1" applyAlignment="1">
      <alignment horizontal="right" vertical="center"/>
    </xf>
    <xf numFmtId="166" fontId="1" fillId="2" borderId="143" xfId="0" applyNumberFormat="1" applyFont="1" applyFill="1" applyBorder="1" applyAlignment="1">
      <alignment horizontal="right" vertical="center"/>
    </xf>
    <xf numFmtId="166" fontId="1" fillId="4" borderId="143" xfId="0" applyNumberFormat="1" applyFont="1" applyFill="1" applyBorder="1" applyAlignment="1">
      <alignment horizontal="right" vertical="center"/>
    </xf>
    <xf numFmtId="166" fontId="1" fillId="2" borderId="144" xfId="0" applyNumberFormat="1" applyFont="1" applyFill="1" applyBorder="1" applyAlignment="1">
      <alignment horizontal="right" vertical="center"/>
    </xf>
    <xf numFmtId="166" fontId="1" fillId="2" borderId="146" xfId="0" applyNumberFormat="1" applyFont="1" applyFill="1" applyBorder="1" applyAlignment="1">
      <alignment horizontal="right" vertical="center"/>
    </xf>
    <xf numFmtId="166" fontId="1" fillId="4" borderId="146" xfId="0" applyNumberFormat="1" applyFont="1" applyFill="1" applyBorder="1" applyAlignment="1">
      <alignment horizontal="right" vertical="center"/>
    </xf>
    <xf numFmtId="166" fontId="1" fillId="2" borderId="147" xfId="0" applyNumberFormat="1" applyFont="1" applyFill="1" applyBorder="1" applyAlignment="1">
      <alignment horizontal="right" vertical="center"/>
    </xf>
    <xf numFmtId="166" fontId="1" fillId="2" borderId="149" xfId="0" applyNumberFormat="1" applyFont="1" applyFill="1" applyBorder="1" applyAlignment="1">
      <alignment horizontal="right" vertical="center"/>
    </xf>
    <xf numFmtId="49" fontId="9" fillId="2" borderId="10" xfId="0" applyNumberFormat="1" applyFont="1" applyFill="1" applyBorder="1" applyAlignment="1">
      <alignment horizontal="center" vertical="top"/>
    </xf>
    <xf numFmtId="166" fontId="8" fillId="4" borderId="151" xfId="0" applyNumberFormat="1" applyFont="1" applyFill="1" applyBorder="1" applyAlignment="1">
      <alignment horizontal="right" vertical="center"/>
    </xf>
    <xf numFmtId="0" fontId="8" fillId="3" borderId="152" xfId="0" applyFont="1" applyFill="1" applyBorder="1" applyAlignment="1">
      <alignment horizontal="left" vertical="center" wrapText="1" readingOrder="1"/>
    </xf>
    <xf numFmtId="0" fontId="9" fillId="4" borderId="153" xfId="0" applyFont="1" applyFill="1" applyBorder="1" applyAlignment="1">
      <alignment horizontal="left" vertical="center" wrapText="1" readingOrder="1"/>
    </xf>
    <xf numFmtId="0" fontId="22" fillId="0" borderId="153" xfId="0" applyFont="1" applyBorder="1" applyAlignment="1">
      <alignment horizontal="left" vertical="center" wrapText="1" readingOrder="1"/>
    </xf>
    <xf numFmtId="0" fontId="4" fillId="0" borderId="153" xfId="0" applyFont="1" applyBorder="1" applyAlignment="1">
      <alignment horizontal="left" vertical="center" wrapText="1" readingOrder="1"/>
    </xf>
    <xf numFmtId="49" fontId="4" fillId="2" borderId="10" xfId="0" applyNumberFormat="1" applyFont="1" applyFill="1" applyBorder="1" applyAlignment="1">
      <alignment horizontal="center" vertical="top"/>
    </xf>
    <xf numFmtId="166" fontId="1" fillId="4" borderId="0" xfId="0" applyNumberFormat="1" applyFont="1" applyFill="1" applyAlignment="1">
      <alignment horizontal="right" vertical="center"/>
    </xf>
    <xf numFmtId="0" fontId="9" fillId="2" borderId="153" xfId="0" applyFont="1" applyFill="1" applyBorder="1" applyAlignment="1">
      <alignment horizontal="left" vertical="center" wrapText="1" readingOrder="1"/>
    </xf>
    <xf numFmtId="0" fontId="5" fillId="2" borderId="0" xfId="0" applyFont="1" applyFill="1" applyAlignment="1">
      <alignment vertical="center"/>
    </xf>
    <xf numFmtId="0" fontId="4" fillId="2" borderId="153" xfId="0" applyFont="1" applyFill="1" applyBorder="1" applyAlignment="1">
      <alignment horizontal="left" vertical="center" wrapText="1" readingOrder="1"/>
    </xf>
    <xf numFmtId="0" fontId="4" fillId="2" borderId="154" xfId="0" applyFont="1" applyFill="1" applyBorder="1" applyAlignment="1">
      <alignment horizontal="left" vertical="center" wrapText="1" readingOrder="1"/>
    </xf>
    <xf numFmtId="166" fontId="8" fillId="4" borderId="157" xfId="0" applyNumberFormat="1" applyFont="1" applyFill="1" applyBorder="1" applyAlignment="1">
      <alignment horizontal="right" vertical="center"/>
    </xf>
    <xf numFmtId="166" fontId="1" fillId="4" borderId="157" xfId="0" applyNumberFormat="1" applyFont="1" applyFill="1" applyBorder="1" applyAlignment="1">
      <alignment horizontal="right" vertical="center"/>
    </xf>
    <xf numFmtId="166" fontId="8" fillId="4" borderId="15" xfId="0" applyNumberFormat="1" applyFont="1" applyFill="1" applyBorder="1" applyAlignment="1">
      <alignment horizontal="right" vertical="center"/>
    </xf>
    <xf numFmtId="166" fontId="8" fillId="0" borderId="0" xfId="0" applyNumberFormat="1" applyFont="1" applyAlignment="1">
      <alignment horizontal="right" vertical="center"/>
    </xf>
    <xf numFmtId="1" fontId="1" fillId="2" borderId="163" xfId="58" applyNumberFormat="1" applyFont="1" applyFill="1" applyBorder="1" applyAlignment="1">
      <alignment horizontal="right" vertical="center" wrapText="1" readingOrder="1"/>
    </xf>
    <xf numFmtId="1" fontId="1" fillId="2" borderId="32" xfId="58" applyNumberFormat="1" applyFont="1" applyFill="1" applyBorder="1" applyAlignment="1">
      <alignment horizontal="right" vertical="center" wrapText="1" readingOrder="1"/>
    </xf>
    <xf numFmtId="1" fontId="1" fillId="2" borderId="167" xfId="58" applyNumberFormat="1" applyFont="1" applyFill="1" applyBorder="1" applyAlignment="1">
      <alignment horizontal="right" vertical="center" wrapText="1" readingOrder="1"/>
    </xf>
    <xf numFmtId="1" fontId="1" fillId="2" borderId="168" xfId="58" applyNumberFormat="1" applyFont="1" applyFill="1" applyBorder="1" applyAlignment="1">
      <alignment horizontal="right" vertical="center" wrapText="1" readingOrder="1"/>
    </xf>
    <xf numFmtId="166" fontId="8" fillId="2" borderId="7" xfId="0" applyNumberFormat="1" applyFont="1" applyFill="1" applyBorder="1" applyAlignment="1">
      <alignment horizontal="right" vertical="center"/>
    </xf>
    <xf numFmtId="166" fontId="8" fillId="2" borderId="44" xfId="0" applyNumberFormat="1" applyFont="1" applyFill="1" applyBorder="1" applyAlignment="1">
      <alignment horizontal="right" vertical="center"/>
    </xf>
    <xf numFmtId="166" fontId="8" fillId="2" borderId="80" xfId="0" applyNumberFormat="1" applyFont="1" applyFill="1" applyBorder="1" applyAlignment="1">
      <alignment horizontal="right" vertical="center"/>
    </xf>
    <xf numFmtId="49" fontId="4" fillId="0" borderId="41" xfId="28" applyNumberFormat="1" applyFont="1" applyBorder="1" applyAlignment="1">
      <alignment horizontal="center" vertical="center" wrapText="1"/>
    </xf>
    <xf numFmtId="49" fontId="4" fillId="0" borderId="14" xfId="28" applyNumberFormat="1" applyFont="1" applyBorder="1" applyAlignment="1">
      <alignment horizontal="center" vertical="center" wrapText="1"/>
    </xf>
    <xf numFmtId="49" fontId="22" fillId="2" borderId="11" xfId="28" applyNumberFormat="1" applyFont="1" applyFill="1" applyBorder="1" applyAlignment="1">
      <alignment horizontal="center" vertical="center" wrapText="1"/>
    </xf>
    <xf numFmtId="0" fontId="22" fillId="2" borderId="12" xfId="0" applyFont="1" applyFill="1" applyBorder="1" applyAlignment="1">
      <alignment horizontal="left" vertical="center" wrapText="1" readingOrder="1"/>
    </xf>
    <xf numFmtId="49" fontId="4" fillId="2" borderId="14" xfId="28" applyNumberFormat="1" applyFont="1" applyFill="1" applyBorder="1" applyAlignment="1">
      <alignment horizontal="center" vertical="center" wrapText="1"/>
    </xf>
    <xf numFmtId="49" fontId="9" fillId="2" borderId="93" xfId="28" applyNumberFormat="1" applyFont="1" applyFill="1" applyBorder="1" applyAlignment="1">
      <alignment horizontal="center" vertical="center" wrapText="1"/>
    </xf>
    <xf numFmtId="166" fontId="1" fillId="2" borderId="95" xfId="0" applyNumberFormat="1" applyFont="1" applyFill="1" applyBorder="1" applyAlignment="1">
      <alignment horizontal="right" vertical="center"/>
    </xf>
    <xf numFmtId="164" fontId="1" fillId="2" borderId="95" xfId="1" applyFont="1" applyFill="1" applyBorder="1" applyAlignment="1">
      <alignment horizontal="right" vertical="center"/>
    </xf>
    <xf numFmtId="49" fontId="4" fillId="0" borderId="92" xfId="28" applyNumberFormat="1" applyFont="1" applyBorder="1" applyAlignment="1">
      <alignment horizontal="center" vertical="center" wrapText="1"/>
    </xf>
    <xf numFmtId="0" fontId="4" fillId="2" borderId="183" xfId="0" applyFont="1" applyFill="1" applyBorder="1" applyAlignment="1">
      <alignment horizontal="left" vertical="center" wrapText="1" readingOrder="1"/>
    </xf>
    <xf numFmtId="166" fontId="8" fillId="2" borderId="184" xfId="0" applyNumberFormat="1" applyFont="1" applyFill="1" applyBorder="1" applyAlignment="1">
      <alignment horizontal="right" vertical="center"/>
    </xf>
    <xf numFmtId="166" fontId="1" fillId="2" borderId="184" xfId="0" applyNumberFormat="1" applyFont="1" applyFill="1" applyBorder="1" applyAlignment="1">
      <alignment horizontal="right" vertical="center"/>
    </xf>
    <xf numFmtId="166" fontId="1" fillId="2" borderId="185" xfId="0" applyNumberFormat="1" applyFont="1" applyFill="1" applyBorder="1" applyAlignment="1">
      <alignment horizontal="right" vertical="center"/>
    </xf>
    <xf numFmtId="166" fontId="1" fillId="2" borderId="186" xfId="0" applyNumberFormat="1" applyFont="1" applyFill="1" applyBorder="1" applyAlignment="1">
      <alignment horizontal="right" vertical="center"/>
    </xf>
    <xf numFmtId="49" fontId="4" fillId="0" borderId="176" xfId="28" applyNumberFormat="1" applyFont="1" applyBorder="1" applyAlignment="1">
      <alignment horizontal="center" vertical="center" wrapText="1"/>
    </xf>
    <xf numFmtId="49" fontId="9" fillId="2" borderId="176" xfId="28" applyNumberFormat="1" applyFont="1" applyFill="1" applyBorder="1" applyAlignment="1">
      <alignment horizontal="center" vertical="center" wrapText="1"/>
    </xf>
    <xf numFmtId="0" fontId="9" fillId="2" borderId="177" xfId="0" applyFont="1" applyFill="1" applyBorder="1" applyAlignment="1">
      <alignment horizontal="left" vertical="center" wrapText="1" readingOrder="1"/>
    </xf>
    <xf numFmtId="166" fontId="1" fillId="2" borderId="178" xfId="0" applyNumberFormat="1" applyFont="1" applyFill="1" applyBorder="1" applyAlignment="1">
      <alignment horizontal="right" vertical="center"/>
    </xf>
    <xf numFmtId="166" fontId="1" fillId="2" borderId="179" xfId="0" applyNumberFormat="1" applyFont="1" applyFill="1" applyBorder="1" applyAlignment="1">
      <alignment horizontal="right" vertical="center"/>
    </xf>
    <xf numFmtId="166" fontId="1" fillId="2" borderId="180" xfId="0" applyNumberFormat="1" applyFont="1" applyFill="1" applyBorder="1" applyAlignment="1">
      <alignment horizontal="right" vertical="center"/>
    </xf>
    <xf numFmtId="0" fontId="9" fillId="2" borderId="155" xfId="0" applyFont="1" applyFill="1" applyBorder="1" applyAlignment="1">
      <alignment horizontal="left" vertical="center" wrapText="1" readingOrder="1"/>
    </xf>
    <xf numFmtId="166" fontId="1" fillId="2" borderId="150" xfId="0" applyNumberFormat="1" applyFont="1" applyFill="1" applyBorder="1" applyAlignment="1">
      <alignment horizontal="right" vertical="center"/>
    </xf>
    <xf numFmtId="166" fontId="1" fillId="2" borderId="148" xfId="0" applyNumberFormat="1" applyFont="1" applyFill="1" applyBorder="1" applyAlignment="1">
      <alignment horizontal="right" vertical="center"/>
    </xf>
    <xf numFmtId="0" fontId="4" fillId="2" borderId="140" xfId="0" applyFont="1" applyFill="1" applyBorder="1" applyAlignment="1">
      <alignment horizontal="left" vertical="center" wrapText="1" readingOrder="1"/>
    </xf>
    <xf numFmtId="166" fontId="8" fillId="2" borderId="17" xfId="0" applyNumberFormat="1" applyFont="1" applyFill="1" applyBorder="1" applyAlignment="1">
      <alignment horizontal="right" vertical="center"/>
    </xf>
    <xf numFmtId="166" fontId="1" fillId="2" borderId="191" xfId="0" applyNumberFormat="1" applyFont="1" applyFill="1" applyBorder="1" applyAlignment="1">
      <alignment horizontal="right" vertical="center"/>
    </xf>
    <xf numFmtId="166" fontId="1" fillId="2" borderId="192" xfId="0" applyNumberFormat="1" applyFont="1" applyFill="1" applyBorder="1" applyAlignment="1">
      <alignment horizontal="right" vertical="center"/>
    </xf>
    <xf numFmtId="166" fontId="1" fillId="2" borderId="193" xfId="0" applyNumberFormat="1" applyFont="1" applyFill="1" applyBorder="1" applyAlignment="1">
      <alignment horizontal="right" vertical="center"/>
    </xf>
    <xf numFmtId="166" fontId="8" fillId="2" borderId="193" xfId="0" applyNumberFormat="1" applyFont="1" applyFill="1" applyBorder="1" applyAlignment="1">
      <alignment horizontal="right" vertical="center"/>
    </xf>
    <xf numFmtId="49" fontId="4" fillId="2" borderId="196" xfId="28" applyNumberFormat="1" applyFont="1" applyFill="1" applyBorder="1" applyAlignment="1">
      <alignment horizontal="center" vertical="center" wrapText="1"/>
    </xf>
    <xf numFmtId="166" fontId="8" fillId="2" borderId="198" xfId="0" applyNumberFormat="1" applyFont="1" applyFill="1" applyBorder="1" applyAlignment="1">
      <alignment horizontal="right" vertical="center"/>
    </xf>
    <xf numFmtId="166" fontId="1" fillId="2" borderId="198" xfId="0" applyNumberFormat="1" applyFont="1" applyFill="1" applyBorder="1" applyAlignment="1">
      <alignment horizontal="right" vertical="center"/>
    </xf>
    <xf numFmtId="166" fontId="8" fillId="2" borderId="95" xfId="0" applyNumberFormat="1" applyFont="1" applyFill="1" applyBorder="1" applyAlignment="1">
      <alignment horizontal="right" vertical="center"/>
    </xf>
    <xf numFmtId="0" fontId="20" fillId="2" borderId="202" xfId="0" applyFont="1" applyFill="1" applyBorder="1" applyAlignment="1">
      <alignment horizontal="center" vertical="center" wrapText="1"/>
    </xf>
    <xf numFmtId="166" fontId="8" fillId="2" borderId="202" xfId="0" applyNumberFormat="1" applyFont="1" applyFill="1" applyBorder="1" applyAlignment="1">
      <alignment horizontal="right" vertical="center"/>
    </xf>
    <xf numFmtId="166" fontId="8" fillId="2" borderId="204" xfId="0" applyNumberFormat="1" applyFont="1" applyFill="1" applyBorder="1" applyAlignment="1">
      <alignment horizontal="right" vertical="center"/>
    </xf>
    <xf numFmtId="166" fontId="1" fillId="2" borderId="205" xfId="0" applyNumberFormat="1" applyFont="1" applyFill="1" applyBorder="1" applyAlignment="1">
      <alignment horizontal="right" vertical="center"/>
    </xf>
    <xf numFmtId="49" fontId="4" fillId="2" borderId="93" xfId="28" applyNumberFormat="1" applyFont="1" applyFill="1" applyBorder="1" applyAlignment="1">
      <alignment horizontal="center" vertical="center" wrapText="1"/>
    </xf>
    <xf numFmtId="166" fontId="8" fillId="2" borderId="207" xfId="0" applyNumberFormat="1" applyFont="1" applyFill="1" applyBorder="1" applyAlignment="1">
      <alignment horizontal="right" vertical="center"/>
    </xf>
    <xf numFmtId="49" fontId="4" fillId="0" borderId="223" xfId="28" applyNumberFormat="1" applyFont="1" applyBorder="1" applyAlignment="1">
      <alignment horizontal="center" vertical="center" wrapText="1"/>
    </xf>
    <xf numFmtId="49" fontId="4" fillId="2" borderId="223" xfId="28" applyNumberFormat="1" applyFont="1" applyFill="1" applyBorder="1" applyAlignment="1">
      <alignment horizontal="center" vertical="center" wrapText="1"/>
    </xf>
    <xf numFmtId="166" fontId="1" fillId="2" borderId="225" xfId="0" applyNumberFormat="1" applyFont="1" applyFill="1" applyBorder="1" applyAlignment="1">
      <alignment horizontal="right" vertical="center"/>
    </xf>
    <xf numFmtId="49" fontId="4" fillId="2" borderId="38" xfId="28" applyNumberFormat="1" applyFont="1" applyFill="1" applyBorder="1" applyAlignment="1">
      <alignment horizontal="center" vertical="center" wrapText="1"/>
    </xf>
    <xf numFmtId="49" fontId="4" fillId="0" borderId="233" xfId="28" applyNumberFormat="1" applyFont="1" applyBorder="1" applyAlignment="1">
      <alignment horizontal="center" vertical="center" wrapText="1"/>
    </xf>
    <xf numFmtId="0" fontId="15" fillId="2" borderId="126" xfId="28" applyFont="1" applyFill="1" applyBorder="1" applyAlignment="1">
      <alignment horizontal="right" vertical="center" wrapText="1" indent="1"/>
    </xf>
    <xf numFmtId="0" fontId="15" fillId="2" borderId="127" xfId="28" applyFont="1" applyFill="1" applyBorder="1" applyAlignment="1">
      <alignment horizontal="right" vertical="center" wrapText="1" indent="1"/>
    </xf>
    <xf numFmtId="166" fontId="8" fillId="0" borderId="4" xfId="0" applyNumberFormat="1" applyFont="1" applyBorder="1" applyAlignment="1">
      <alignment horizontal="right" vertical="center"/>
    </xf>
    <xf numFmtId="166" fontId="1" fillId="0" borderId="44" xfId="0" applyNumberFormat="1" applyFont="1" applyBorder="1" applyAlignment="1">
      <alignment horizontal="right" vertical="center"/>
    </xf>
    <xf numFmtId="49" fontId="9" fillId="0" borderId="11" xfId="28" applyNumberFormat="1" applyFont="1" applyBorder="1" applyAlignment="1">
      <alignment horizontal="center" vertical="center" wrapText="1"/>
    </xf>
    <xf numFmtId="0" fontId="9" fillId="0" borderId="12" xfId="0" applyFont="1" applyBorder="1" applyAlignment="1">
      <alignment horizontal="left" vertical="center" wrapText="1" readingOrder="1"/>
    </xf>
    <xf numFmtId="166" fontId="1" fillId="0" borderId="45" xfId="0" applyNumberFormat="1" applyFont="1" applyBorder="1" applyAlignment="1">
      <alignment horizontal="right" vertical="center"/>
    </xf>
    <xf numFmtId="166" fontId="8" fillId="0" borderId="44" xfId="0" applyNumberFormat="1" applyFont="1" applyBorder="1" applyAlignment="1">
      <alignment horizontal="right" vertical="center"/>
    </xf>
    <xf numFmtId="49" fontId="9" fillId="2" borderId="11" xfId="28" applyNumberFormat="1" applyFont="1" applyFill="1" applyBorder="1" applyAlignment="1">
      <alignment horizontal="center" vertical="center" wrapText="1"/>
    </xf>
    <xf numFmtId="0" fontId="9" fillId="2" borderId="12" xfId="0" applyFont="1" applyFill="1" applyBorder="1" applyAlignment="1">
      <alignment horizontal="left" vertical="center" wrapText="1" readingOrder="1"/>
    </xf>
    <xf numFmtId="0" fontId="18" fillId="2" borderId="0" xfId="22" applyFill="1" applyAlignment="1">
      <alignment vertical="center"/>
    </xf>
    <xf numFmtId="166" fontId="8" fillId="2" borderId="240" xfId="0" applyNumberFormat="1" applyFont="1" applyFill="1" applyBorder="1" applyAlignment="1">
      <alignment horizontal="right" vertical="center"/>
    </xf>
    <xf numFmtId="0" fontId="4" fillId="0" borderId="12" xfId="0" applyFont="1" applyBorder="1" applyAlignment="1">
      <alignment horizontal="left" vertical="center" wrapText="1" readingOrder="1"/>
    </xf>
    <xf numFmtId="0" fontId="4" fillId="0" borderId="13" xfId="0" applyFont="1" applyBorder="1" applyAlignment="1">
      <alignment horizontal="left" vertical="center" wrapText="1" readingOrder="1"/>
    </xf>
    <xf numFmtId="166" fontId="8" fillId="0" borderId="7" xfId="0" applyNumberFormat="1" applyFont="1" applyBorder="1" applyAlignment="1">
      <alignment horizontal="right" vertical="center"/>
    </xf>
    <xf numFmtId="166" fontId="1" fillId="0" borderId="7" xfId="0" applyNumberFormat="1" applyFont="1" applyBorder="1" applyAlignment="1">
      <alignment horizontal="right" vertical="center"/>
    </xf>
    <xf numFmtId="49" fontId="4" fillId="2" borderId="242" xfId="28" applyNumberFormat="1" applyFont="1" applyFill="1" applyBorder="1" applyAlignment="1">
      <alignment horizontal="center" vertical="center" wrapText="1"/>
    </xf>
    <xf numFmtId="166" fontId="1" fillId="2" borderId="244" xfId="0" applyNumberFormat="1" applyFont="1" applyFill="1" applyBorder="1" applyAlignment="1">
      <alignment horizontal="right" vertical="center"/>
    </xf>
    <xf numFmtId="49" fontId="9" fillId="0" borderId="38" xfId="28" applyNumberFormat="1" applyFont="1" applyBorder="1" applyAlignment="1">
      <alignment horizontal="center" vertical="center" wrapText="1"/>
    </xf>
    <xf numFmtId="0" fontId="9" fillId="0" borderId="43" xfId="0" applyFont="1" applyBorder="1" applyAlignment="1">
      <alignment horizontal="left" vertical="center" wrapText="1" readingOrder="1"/>
    </xf>
    <xf numFmtId="49" fontId="4" fillId="2" borderId="39" xfId="28" applyNumberFormat="1" applyFont="1" applyFill="1" applyBorder="1" applyAlignment="1">
      <alignment horizontal="center" vertical="center" wrapText="1"/>
    </xf>
    <xf numFmtId="0" fontId="4" fillId="2" borderId="50" xfId="0" applyFont="1" applyFill="1" applyBorder="1" applyAlignment="1">
      <alignment horizontal="left" vertical="center" wrapText="1" readingOrder="1"/>
    </xf>
    <xf numFmtId="49" fontId="4" fillId="2" borderId="41" xfId="28" applyNumberFormat="1" applyFont="1" applyFill="1" applyBorder="1" applyAlignment="1">
      <alignment horizontal="center" vertical="center" wrapText="1"/>
    </xf>
    <xf numFmtId="0" fontId="4" fillId="2" borderId="42" xfId="0" applyFont="1" applyFill="1" applyBorder="1" applyAlignment="1">
      <alignment horizontal="left" vertical="center" wrapText="1" readingOrder="1"/>
    </xf>
    <xf numFmtId="0" fontId="4" fillId="2" borderId="12" xfId="0" applyFont="1" applyFill="1" applyBorder="1" applyAlignment="1">
      <alignment horizontal="left" vertical="center" wrapText="1" readingOrder="1"/>
    </xf>
    <xf numFmtId="166" fontId="1" fillId="2" borderId="246" xfId="0" applyNumberFormat="1" applyFont="1" applyFill="1" applyBorder="1" applyAlignment="1">
      <alignment horizontal="right" vertical="center"/>
    </xf>
    <xf numFmtId="166" fontId="1" fillId="0" borderId="143" xfId="0" applyNumberFormat="1" applyFont="1" applyBorder="1" applyAlignment="1">
      <alignment horizontal="right" vertical="center"/>
    </xf>
    <xf numFmtId="166" fontId="1" fillId="0" borderId="100" xfId="0" applyNumberFormat="1" applyFont="1" applyBorder="1" applyAlignment="1">
      <alignment horizontal="right" vertical="center"/>
    </xf>
    <xf numFmtId="49" fontId="9" fillId="0" borderId="72" xfId="28" applyNumberFormat="1" applyFont="1" applyBorder="1" applyAlignment="1">
      <alignment horizontal="center" vertical="center" wrapText="1"/>
    </xf>
    <xf numFmtId="0" fontId="9" fillId="0" borderId="139" xfId="0" applyFont="1" applyBorder="1" applyAlignment="1">
      <alignment horizontal="left" vertical="center" wrapText="1" readingOrder="1"/>
    </xf>
    <xf numFmtId="166" fontId="8" fillId="0" borderId="17" xfId="0" applyNumberFormat="1" applyFont="1" applyBorder="1" applyAlignment="1">
      <alignment horizontal="right" vertical="center"/>
    </xf>
    <xf numFmtId="0" fontId="4" fillId="0" borderId="230" xfId="0" applyFont="1" applyBorder="1" applyAlignment="1">
      <alignment horizontal="left" vertical="center" wrapText="1" readingOrder="1"/>
    </xf>
    <xf numFmtId="166" fontId="8" fillId="0" borderId="231" xfId="0" applyNumberFormat="1" applyFont="1" applyBorder="1" applyAlignment="1">
      <alignment horizontal="right" vertical="center"/>
    </xf>
    <xf numFmtId="166" fontId="1" fillId="0" borderId="232" xfId="0" applyNumberFormat="1" applyFont="1" applyBorder="1" applyAlignment="1">
      <alignment horizontal="right" vertical="center"/>
    </xf>
    <xf numFmtId="166" fontId="1" fillId="0" borderId="225" xfId="0" applyNumberFormat="1" applyFont="1" applyBorder="1" applyAlignment="1">
      <alignment horizontal="right" vertical="center"/>
    </xf>
    <xf numFmtId="0" fontId="4" fillId="0" borderId="141" xfId="0" applyFont="1" applyBorder="1" applyAlignment="1">
      <alignment horizontal="left" vertical="center" wrapText="1" readingOrder="1"/>
    </xf>
    <xf numFmtId="166" fontId="1" fillId="0" borderId="145" xfId="0" applyNumberFormat="1" applyFont="1" applyBorder="1" applyAlignment="1">
      <alignment horizontal="right" vertical="center"/>
    </xf>
    <xf numFmtId="166" fontId="1" fillId="0" borderId="95" xfId="0" applyNumberFormat="1" applyFont="1" applyBorder="1" applyAlignment="1">
      <alignment horizontal="right" vertical="center"/>
    </xf>
    <xf numFmtId="0" fontId="4" fillId="0" borderId="154" xfId="0" applyFont="1" applyBorder="1" applyAlignment="1">
      <alignment horizontal="left" vertical="center" wrapText="1" readingOrder="1"/>
    </xf>
    <xf numFmtId="166" fontId="1" fillId="0" borderId="191" xfId="0" applyNumberFormat="1" applyFont="1" applyBorder="1" applyAlignment="1">
      <alignment horizontal="right" vertical="center"/>
    </xf>
    <xf numFmtId="166" fontId="1" fillId="0" borderId="193" xfId="0" applyNumberFormat="1" applyFont="1" applyBorder="1" applyAlignment="1">
      <alignment horizontal="right" vertical="center"/>
    </xf>
    <xf numFmtId="0" fontId="8" fillId="0" borderId="72" xfId="28" applyFont="1" applyBorder="1" applyAlignment="1">
      <alignment horizontal="center" vertical="center" wrapText="1"/>
    </xf>
    <xf numFmtId="49" fontId="4" fillId="2" borderId="123" xfId="28" applyNumberFormat="1" applyFont="1" applyFill="1" applyBorder="1" applyAlignment="1">
      <alignment horizontal="center" vertical="center" wrapText="1"/>
    </xf>
    <xf numFmtId="0" fontId="4" fillId="2" borderId="139" xfId="0" applyFont="1" applyFill="1" applyBorder="1" applyAlignment="1">
      <alignment horizontal="left" vertical="center" wrapText="1" readingOrder="1"/>
    </xf>
    <xf numFmtId="166" fontId="1" fillId="2" borderId="125" xfId="0" applyNumberFormat="1" applyFont="1" applyFill="1" applyBorder="1" applyAlignment="1">
      <alignment horizontal="right" vertical="center"/>
    </xf>
    <xf numFmtId="0" fontId="9" fillId="2" borderId="139" xfId="0" applyFont="1" applyFill="1" applyBorder="1" applyAlignment="1">
      <alignment horizontal="left" vertical="center" wrapText="1" readingOrder="1"/>
    </xf>
    <xf numFmtId="49" fontId="9" fillId="2" borderId="218" xfId="28" applyNumberFormat="1" applyFont="1" applyFill="1" applyBorder="1" applyAlignment="1">
      <alignment horizontal="center" vertical="center" wrapText="1"/>
    </xf>
    <xf numFmtId="0" fontId="9" fillId="2" borderId="228" xfId="0" applyFont="1" applyFill="1" applyBorder="1" applyAlignment="1">
      <alignment horizontal="left" vertical="center" wrapText="1" readingOrder="1"/>
    </xf>
    <xf numFmtId="166" fontId="1" fillId="2" borderId="229" xfId="0" applyNumberFormat="1" applyFont="1" applyFill="1" applyBorder="1" applyAlignment="1">
      <alignment horizontal="right" vertical="center"/>
    </xf>
    <xf numFmtId="166" fontId="1" fillId="2" borderId="220" xfId="0" applyNumberFormat="1" applyFont="1" applyFill="1" applyBorder="1" applyAlignment="1">
      <alignment horizontal="right" vertical="center"/>
    </xf>
    <xf numFmtId="0" fontId="4" fillId="2" borderId="141" xfId="0" applyFont="1" applyFill="1" applyBorder="1" applyAlignment="1">
      <alignment horizontal="left" vertical="center" wrapText="1" readingOrder="1"/>
    </xf>
    <xf numFmtId="166" fontId="1" fillId="2" borderId="145" xfId="0" applyNumberFormat="1" applyFont="1" applyFill="1" applyBorder="1" applyAlignment="1">
      <alignment horizontal="right" vertical="center"/>
    </xf>
    <xf numFmtId="0" fontId="4" fillId="2" borderId="203" xfId="0" applyFont="1" applyFill="1" applyBorder="1" applyAlignment="1">
      <alignment horizontal="left" vertical="center" wrapText="1" readingOrder="1"/>
    </xf>
    <xf numFmtId="0" fontId="4" fillId="2" borderId="155" xfId="0" applyFont="1" applyFill="1" applyBorder="1" applyAlignment="1">
      <alignment horizontal="left" vertical="center" wrapText="1" readingOrder="1"/>
    </xf>
    <xf numFmtId="0" fontId="4" fillId="2" borderId="245" xfId="0" applyFont="1" applyFill="1" applyBorder="1" applyAlignment="1">
      <alignment horizontal="left" vertical="center" wrapText="1" readingOrder="1"/>
    </xf>
    <xf numFmtId="49" fontId="9" fillId="0" borderId="0" xfId="28" applyNumberFormat="1" applyFont="1" applyAlignment="1">
      <alignment horizontal="center" vertical="center" wrapText="1"/>
    </xf>
    <xf numFmtId="166" fontId="1" fillId="0" borderId="0" xfId="0" applyNumberFormat="1" applyFont="1" applyAlignment="1">
      <alignment horizontal="right" vertical="center"/>
    </xf>
    <xf numFmtId="166" fontId="8" fillId="0" borderId="135" xfId="0" applyNumberFormat="1" applyFont="1" applyBorder="1" applyAlignment="1">
      <alignment horizontal="right" vertical="center"/>
    </xf>
    <xf numFmtId="0" fontId="4" fillId="0" borderId="63" xfId="0" applyFont="1" applyBorder="1" applyAlignment="1">
      <alignment horizontal="left" vertical="center" wrapText="1" readingOrder="1"/>
    </xf>
    <xf numFmtId="166" fontId="1" fillId="0" borderId="64" xfId="0" applyNumberFormat="1" applyFont="1" applyBorder="1" applyAlignment="1">
      <alignment horizontal="right" vertical="center"/>
    </xf>
    <xf numFmtId="49" fontId="9" fillId="0" borderId="208" xfId="28" applyNumberFormat="1" applyFont="1" applyBorder="1" applyAlignment="1">
      <alignment horizontal="center" vertical="center" wrapText="1"/>
    </xf>
    <xf numFmtId="0" fontId="9" fillId="0" borderId="209" xfId="0" applyFont="1" applyBorder="1" applyAlignment="1">
      <alignment horizontal="left" vertical="center" wrapText="1" readingOrder="1"/>
    </xf>
    <xf numFmtId="166" fontId="8" fillId="0" borderId="210" xfId="0" applyNumberFormat="1" applyFont="1" applyBorder="1" applyAlignment="1">
      <alignment horizontal="right" vertical="center"/>
    </xf>
    <xf numFmtId="166" fontId="1" fillId="0" borderId="210" xfId="0" applyNumberFormat="1" applyFont="1" applyBorder="1" applyAlignment="1">
      <alignment horizontal="right" vertical="center"/>
    </xf>
    <xf numFmtId="49" fontId="9" fillId="0" borderId="62" xfId="28" applyNumberFormat="1" applyFont="1" applyBorder="1" applyAlignment="1">
      <alignment horizontal="center" vertical="center" wrapText="1"/>
    </xf>
    <xf numFmtId="0" fontId="9" fillId="0" borderId="63" xfId="0" applyFont="1" applyBorder="1" applyAlignment="1">
      <alignment horizontal="left" vertical="center" wrapText="1" readingOrder="1"/>
    </xf>
    <xf numFmtId="166" fontId="8" fillId="2" borderId="135" xfId="0" applyNumberFormat="1" applyFont="1" applyFill="1" applyBorder="1" applyAlignment="1">
      <alignment horizontal="right" vertical="center"/>
    </xf>
    <xf numFmtId="0" fontId="4" fillId="2" borderId="13" xfId="0" applyFont="1" applyFill="1" applyBorder="1" applyAlignment="1">
      <alignment horizontal="left" vertical="center" wrapText="1" readingOrder="1"/>
    </xf>
    <xf numFmtId="166" fontId="1" fillId="2" borderId="247" xfId="0" applyNumberFormat="1" applyFont="1" applyFill="1" applyBorder="1" applyAlignment="1">
      <alignment horizontal="right" vertical="center"/>
    </xf>
    <xf numFmtId="0" fontId="15" fillId="2" borderId="248" xfId="28" applyFont="1" applyFill="1" applyBorder="1" applyAlignment="1">
      <alignment horizontal="right" vertical="center" wrapText="1" indent="1"/>
    </xf>
    <xf numFmtId="0" fontId="15" fillId="2" borderId="249" xfId="28" applyFont="1" applyFill="1" applyBorder="1" applyAlignment="1">
      <alignment horizontal="right" vertical="center" wrapText="1" indent="1"/>
    </xf>
    <xf numFmtId="164" fontId="1" fillId="2" borderId="244" xfId="1" applyFont="1" applyFill="1" applyBorder="1" applyAlignment="1">
      <alignment horizontal="right" vertical="center"/>
    </xf>
    <xf numFmtId="166" fontId="1" fillId="0" borderId="74" xfId="0" applyNumberFormat="1" applyFont="1" applyBorder="1" applyAlignment="1">
      <alignment horizontal="right" vertical="center"/>
    </xf>
    <xf numFmtId="164" fontId="1" fillId="0" borderId="74" xfId="1" applyFont="1" applyFill="1" applyBorder="1" applyAlignment="1">
      <alignment horizontal="right" vertical="center"/>
    </xf>
    <xf numFmtId="0" fontId="9" fillId="0" borderId="73" xfId="0" applyFont="1" applyBorder="1" applyAlignment="1">
      <alignment horizontal="left" vertical="center" wrapText="1" readingOrder="1"/>
    </xf>
    <xf numFmtId="49" fontId="9" fillId="0" borderId="218" xfId="28" applyNumberFormat="1" applyFont="1" applyBorder="1" applyAlignment="1">
      <alignment horizontal="center" vertical="center" wrapText="1"/>
    </xf>
    <xf numFmtId="0" fontId="9" fillId="0" borderId="219" xfId="0" applyFont="1" applyBorder="1" applyAlignment="1">
      <alignment horizontal="left" vertical="center" wrapText="1" readingOrder="1"/>
    </xf>
    <xf numFmtId="166" fontId="1" fillId="0" borderId="220" xfId="0" applyNumberFormat="1" applyFont="1" applyBorder="1" applyAlignment="1">
      <alignment horizontal="right" vertical="center"/>
    </xf>
    <xf numFmtId="164" fontId="1" fillId="0" borderId="220" xfId="1" applyFont="1" applyFill="1" applyBorder="1" applyAlignment="1">
      <alignment horizontal="right" vertical="center"/>
    </xf>
    <xf numFmtId="0" fontId="4" fillId="0" borderId="94" xfId="0" applyFont="1" applyBorder="1" applyAlignment="1">
      <alignment horizontal="left" vertical="center" wrapText="1" readingOrder="1"/>
    </xf>
    <xf numFmtId="164" fontId="1" fillId="0" borderId="95" xfId="1" applyFont="1" applyFill="1" applyBorder="1" applyAlignment="1">
      <alignment horizontal="right" vertical="center"/>
    </xf>
    <xf numFmtId="49" fontId="9" fillId="0" borderId="213" xfId="28" applyNumberFormat="1" applyFont="1" applyBorder="1" applyAlignment="1">
      <alignment horizontal="center" vertical="center" wrapText="1"/>
    </xf>
    <xf numFmtId="0" fontId="9" fillId="0" borderId="214" xfId="0" applyFont="1" applyBorder="1" applyAlignment="1">
      <alignment horizontal="left" vertical="center" wrapText="1" readingOrder="1"/>
    </xf>
    <xf numFmtId="166" fontId="1" fillId="0" borderId="215" xfId="0" applyNumberFormat="1" applyFont="1" applyBorder="1" applyAlignment="1">
      <alignment horizontal="right" vertical="center"/>
    </xf>
    <xf numFmtId="164" fontId="1" fillId="0" borderId="215" xfId="1" applyFont="1" applyFill="1" applyBorder="1" applyAlignment="1">
      <alignment horizontal="right" vertical="center"/>
    </xf>
    <xf numFmtId="0" fontId="4" fillId="0" borderId="224" xfId="0" applyFont="1" applyBorder="1" applyAlignment="1">
      <alignment horizontal="left" vertical="center" wrapText="1" readingOrder="1"/>
    </xf>
    <xf numFmtId="49" fontId="9" fillId="0" borderId="93" xfId="28" applyNumberFormat="1" applyFont="1" applyBorder="1" applyAlignment="1">
      <alignment horizontal="center" vertical="center" wrapText="1"/>
    </xf>
    <xf numFmtId="0" fontId="9" fillId="0" borderId="94" xfId="0" applyFont="1" applyBorder="1" applyAlignment="1">
      <alignment horizontal="left" vertical="center" wrapText="1" readingOrder="1"/>
    </xf>
    <xf numFmtId="164" fontId="1" fillId="0" borderId="64" xfId="1" applyFont="1" applyFill="1" applyBorder="1" applyAlignment="1">
      <alignment horizontal="right" vertical="center"/>
    </xf>
    <xf numFmtId="0" fontId="4" fillId="2" borderId="124" xfId="0" applyFont="1" applyFill="1" applyBorder="1" applyAlignment="1">
      <alignment horizontal="left" vertical="center" wrapText="1" readingOrder="1"/>
    </xf>
    <xf numFmtId="164" fontId="1" fillId="2" borderId="125" xfId="1" applyFont="1" applyFill="1" applyBorder="1" applyAlignment="1">
      <alignment horizontal="right" vertical="center"/>
    </xf>
    <xf numFmtId="0" fontId="18" fillId="2" borderId="0" xfId="22" applyFill="1"/>
    <xf numFmtId="0" fontId="4" fillId="2" borderId="73" xfId="0" applyFont="1" applyFill="1" applyBorder="1" applyAlignment="1">
      <alignment horizontal="left" vertical="center" wrapText="1" readingOrder="1"/>
    </xf>
    <xf numFmtId="0" fontId="9" fillId="2" borderId="73" xfId="0" applyFont="1" applyFill="1" applyBorder="1" applyAlignment="1">
      <alignment horizontal="left" vertical="center" wrapText="1" readingOrder="1"/>
    </xf>
    <xf numFmtId="0" fontId="9" fillId="2" borderId="219" xfId="0" applyFont="1" applyFill="1" applyBorder="1" applyAlignment="1">
      <alignment horizontal="left" vertical="center" wrapText="1" readingOrder="1"/>
    </xf>
    <xf numFmtId="164" fontId="1" fillId="2" borderId="220" xfId="1" applyFont="1" applyFill="1" applyBorder="1" applyAlignment="1">
      <alignment horizontal="right" vertical="center"/>
    </xf>
    <xf numFmtId="0" fontId="4" fillId="2" borderId="94" xfId="0" applyFont="1" applyFill="1" applyBorder="1" applyAlignment="1">
      <alignment horizontal="left" vertical="center" wrapText="1" readingOrder="1"/>
    </xf>
    <xf numFmtId="0" fontId="4" fillId="2" borderId="224" xfId="0" applyFont="1" applyFill="1" applyBorder="1" applyAlignment="1">
      <alignment horizontal="left" vertical="center" wrapText="1" readingOrder="1"/>
    </xf>
    <xf numFmtId="164" fontId="1" fillId="2" borderId="225" xfId="1" applyFont="1" applyFill="1" applyBorder="1" applyAlignment="1">
      <alignment horizontal="right" vertical="center"/>
    </xf>
    <xf numFmtId="0" fontId="4" fillId="2" borderId="243" xfId="0" applyFont="1" applyFill="1" applyBorder="1" applyAlignment="1">
      <alignment horizontal="left" vertical="center" wrapText="1" readingOrder="1"/>
    </xf>
    <xf numFmtId="166" fontId="8" fillId="0" borderId="100" xfId="0" applyNumberFormat="1" applyFont="1" applyBorder="1" applyAlignment="1">
      <alignment horizontal="right" vertical="center"/>
    </xf>
    <xf numFmtId="166" fontId="1" fillId="0" borderId="113" xfId="0" applyNumberFormat="1" applyFont="1" applyBorder="1" applyAlignment="1">
      <alignment horizontal="right" vertical="center"/>
    </xf>
    <xf numFmtId="166" fontId="1" fillId="0" borderId="118" xfId="0" applyNumberFormat="1" applyFont="1" applyBorder="1" applyAlignment="1">
      <alignment horizontal="right" vertical="center"/>
    </xf>
    <xf numFmtId="0" fontId="4" fillId="0" borderId="103" xfId="0" applyFont="1" applyBorder="1" applyAlignment="1">
      <alignment horizontal="left" vertical="center" wrapText="1" readingOrder="1"/>
    </xf>
    <xf numFmtId="166" fontId="1" fillId="0" borderId="192" xfId="0" applyNumberFormat="1" applyFont="1" applyBorder="1" applyAlignment="1">
      <alignment horizontal="right" vertical="center"/>
    </xf>
    <xf numFmtId="166" fontId="8" fillId="0" borderId="95" xfId="0" applyNumberFormat="1" applyFont="1" applyBorder="1" applyAlignment="1">
      <alignment horizontal="right" vertical="center"/>
    </xf>
    <xf numFmtId="166" fontId="1" fillId="0" borderId="115" xfId="0" applyNumberFormat="1" applyFont="1" applyBorder="1" applyAlignment="1">
      <alignment horizontal="right" vertical="center"/>
    </xf>
    <xf numFmtId="166" fontId="1" fillId="0" borderId="121" xfId="0" applyNumberFormat="1" applyFont="1" applyBorder="1" applyAlignment="1">
      <alignment horizontal="right" vertical="center"/>
    </xf>
    <xf numFmtId="0" fontId="4" fillId="2" borderId="103" xfId="0" applyFont="1" applyFill="1" applyBorder="1" applyAlignment="1">
      <alignment horizontal="left" vertical="center" wrapText="1" readingOrder="1"/>
    </xf>
    <xf numFmtId="166" fontId="1" fillId="2" borderId="115" xfId="0" applyNumberFormat="1" applyFont="1" applyFill="1" applyBorder="1" applyAlignment="1">
      <alignment horizontal="right" vertical="center"/>
    </xf>
    <xf numFmtId="166" fontId="1" fillId="2" borderId="121" xfId="0" applyNumberFormat="1" applyFont="1" applyFill="1" applyBorder="1" applyAlignment="1">
      <alignment horizontal="right" vertical="center"/>
    </xf>
    <xf numFmtId="49" fontId="4" fillId="0" borderId="106" xfId="28" applyNumberFormat="1" applyFont="1" applyBorder="1" applyAlignment="1">
      <alignment horizontal="center" vertical="center" wrapText="1"/>
    </xf>
    <xf numFmtId="0" fontId="4" fillId="0" borderId="107" xfId="0" applyFont="1" applyBorder="1" applyAlignment="1">
      <alignment horizontal="left" vertical="center" wrapText="1" readingOrder="1"/>
    </xf>
    <xf numFmtId="166" fontId="8" fillId="0" borderId="108" xfId="0" applyNumberFormat="1" applyFont="1" applyBorder="1" applyAlignment="1">
      <alignment horizontal="right" vertical="center"/>
    </xf>
    <xf numFmtId="166" fontId="1" fillId="0" borderId="108" xfId="0" applyNumberFormat="1" applyFont="1" applyBorder="1" applyAlignment="1">
      <alignment horizontal="right" vertical="center"/>
    </xf>
    <xf numFmtId="166" fontId="1" fillId="0" borderId="114" xfId="0" applyNumberFormat="1" applyFont="1" applyBorder="1" applyAlignment="1">
      <alignment horizontal="right" vertical="center"/>
    </xf>
    <xf numFmtId="166" fontId="1" fillId="0" borderId="119" xfId="0" applyNumberFormat="1" applyFont="1" applyBorder="1" applyAlignment="1">
      <alignment horizontal="right" vertical="center"/>
    </xf>
    <xf numFmtId="166" fontId="1" fillId="0" borderId="120" xfId="0" applyNumberFormat="1" applyFont="1" applyBorder="1" applyAlignment="1">
      <alignment horizontal="right" vertical="center"/>
    </xf>
    <xf numFmtId="49" fontId="9" fillId="0" borderId="14" xfId="28" applyNumberFormat="1" applyFont="1" applyBorder="1" applyAlignment="1">
      <alignment horizontal="center" vertical="center" wrapText="1"/>
    </xf>
    <xf numFmtId="0" fontId="9" fillId="0" borderId="13" xfId="0" applyFont="1" applyBorder="1" applyAlignment="1">
      <alignment horizontal="left" vertical="center" wrapText="1" readingOrder="1"/>
    </xf>
    <xf numFmtId="166" fontId="1" fillId="0" borderId="5" xfId="0" applyNumberFormat="1" applyFont="1" applyBorder="1" applyAlignment="1">
      <alignment horizontal="right" vertical="center"/>
    </xf>
    <xf numFmtId="166" fontId="1" fillId="0" borderId="6" xfId="0" applyNumberFormat="1" applyFont="1" applyBorder="1" applyAlignment="1">
      <alignment horizontal="right" vertical="center"/>
    </xf>
    <xf numFmtId="166" fontId="1" fillId="2" borderId="16" xfId="0" applyNumberFormat="1" applyFont="1" applyFill="1" applyBorder="1" applyAlignment="1">
      <alignment horizontal="right" vertical="center"/>
    </xf>
    <xf numFmtId="166" fontId="1" fillId="2" borderId="120" xfId="0" applyNumberFormat="1" applyFont="1" applyFill="1" applyBorder="1" applyAlignment="1">
      <alignment horizontal="right" vertical="center"/>
    </xf>
    <xf numFmtId="0" fontId="9" fillId="2" borderId="94" xfId="0" applyFont="1" applyFill="1" applyBorder="1" applyAlignment="1">
      <alignment horizontal="left" vertical="center" wrapText="1" readingOrder="1"/>
    </xf>
    <xf numFmtId="0" fontId="9" fillId="2" borderId="103" xfId="0" applyFont="1" applyFill="1" applyBorder="1" applyAlignment="1">
      <alignment horizontal="left" vertical="center" wrapText="1" readingOrder="1"/>
    </xf>
    <xf numFmtId="0" fontId="9" fillId="2" borderId="201" xfId="0" applyFont="1" applyFill="1" applyBorder="1" applyAlignment="1">
      <alignment horizontal="left" vertical="center" wrapText="1" readingOrder="1"/>
    </xf>
    <xf numFmtId="0" fontId="1" fillId="2" borderId="0" xfId="0" applyFont="1" applyFill="1" applyAlignment="1">
      <alignment vertical="center"/>
    </xf>
    <xf numFmtId="0" fontId="4" fillId="2" borderId="89" xfId="0" applyFont="1" applyFill="1" applyBorder="1" applyAlignment="1">
      <alignment horizontal="left" vertical="center" wrapText="1" readingOrder="1"/>
    </xf>
    <xf numFmtId="166" fontId="8" fillId="0" borderId="204" xfId="0" applyNumberFormat="1" applyFont="1" applyBorder="1" applyAlignment="1">
      <alignment horizontal="right" vertical="center"/>
    </xf>
    <xf numFmtId="49" fontId="4" fillId="0" borderId="196" xfId="28" applyNumberFormat="1" applyFont="1" applyBorder="1" applyAlignment="1">
      <alignment horizontal="center" vertical="center" wrapText="1"/>
    </xf>
    <xf numFmtId="0" fontId="4" fillId="0" borderId="197" xfId="0" applyFont="1" applyBorder="1" applyAlignment="1">
      <alignment horizontal="left" vertical="center" wrapText="1" readingOrder="1"/>
    </xf>
    <xf numFmtId="166" fontId="1" fillId="0" borderId="198" xfId="0" applyNumberFormat="1" applyFont="1" applyBorder="1" applyAlignment="1">
      <alignment horizontal="right" vertical="center"/>
    </xf>
    <xf numFmtId="0" fontId="4" fillId="0" borderId="42" xfId="0" applyFont="1" applyBorder="1" applyAlignment="1">
      <alignment horizontal="left" vertical="center" wrapText="1" readingOrder="1"/>
    </xf>
    <xf numFmtId="166" fontId="8" fillId="0" borderId="188" xfId="0" applyNumberFormat="1" applyFont="1" applyBorder="1" applyAlignment="1">
      <alignment horizontal="right" vertical="center"/>
    </xf>
    <xf numFmtId="166" fontId="1" fillId="0" borderId="48" xfId="0" applyNumberFormat="1" applyFont="1" applyBorder="1" applyAlignment="1">
      <alignment horizontal="right" vertical="center"/>
    </xf>
    <xf numFmtId="0" fontId="4" fillId="0" borderId="234" xfId="0" applyFont="1" applyBorder="1" applyAlignment="1">
      <alignment horizontal="left" vertical="top" wrapText="1" readingOrder="1"/>
    </xf>
    <xf numFmtId="166" fontId="1" fillId="0" borderId="235" xfId="0" applyNumberFormat="1" applyFont="1" applyBorder="1" applyAlignment="1">
      <alignment horizontal="right" vertical="center"/>
    </xf>
    <xf numFmtId="49" fontId="4" fillId="2" borderId="218" xfId="28" applyNumberFormat="1" applyFont="1" applyFill="1" applyBorder="1" applyAlignment="1">
      <alignment horizontal="center" vertical="center" wrapText="1"/>
    </xf>
    <xf numFmtId="0" fontId="4" fillId="2" borderId="219" xfId="0" applyFont="1" applyFill="1" applyBorder="1" applyAlignment="1">
      <alignment horizontal="left" vertical="center" wrapText="1" readingOrder="1"/>
    </xf>
    <xf numFmtId="0" fontId="4" fillId="2" borderId="197" xfId="0" applyFont="1" applyFill="1" applyBorder="1" applyAlignment="1">
      <alignment horizontal="left" vertical="center" wrapText="1" readingOrder="1"/>
    </xf>
    <xf numFmtId="49" fontId="9" fillId="0" borderId="41" xfId="28" applyNumberFormat="1" applyFont="1" applyBorder="1" applyAlignment="1">
      <alignment horizontal="center" vertical="center" wrapText="1"/>
    </xf>
    <xf numFmtId="0" fontId="9" fillId="0" borderId="42" xfId="0" applyFont="1" applyBorder="1" applyAlignment="1">
      <alignment horizontal="left" vertical="center" wrapText="1" readingOrder="1"/>
    </xf>
    <xf numFmtId="166" fontId="8" fillId="0" borderId="48" xfId="0" applyNumberFormat="1" applyFont="1" applyBorder="1" applyAlignment="1">
      <alignment horizontal="right" vertical="center"/>
    </xf>
    <xf numFmtId="166" fontId="1" fillId="2" borderId="51" xfId="0" applyNumberFormat="1" applyFont="1" applyFill="1" applyBorder="1" applyAlignment="1">
      <alignment horizontal="right" vertical="center"/>
    </xf>
    <xf numFmtId="0" fontId="4" fillId="2" borderId="43" xfId="0" applyFont="1" applyFill="1" applyBorder="1" applyAlignment="1">
      <alignment horizontal="left" vertical="center" wrapText="1" readingOrder="1"/>
    </xf>
    <xf numFmtId="166" fontId="1" fillId="0" borderId="10" xfId="22" applyNumberFormat="1" applyFont="1" applyBorder="1" applyAlignment="1">
      <alignment horizontal="right" vertical="center"/>
    </xf>
    <xf numFmtId="164" fontId="1" fillId="0" borderId="10" xfId="1" applyFont="1" applyFill="1" applyBorder="1" applyAlignment="1">
      <alignment horizontal="right" vertical="center"/>
    </xf>
    <xf numFmtId="166" fontId="1" fillId="0" borderId="0" xfId="22" applyNumberFormat="1" applyFont="1" applyAlignment="1">
      <alignment horizontal="right" vertical="center"/>
    </xf>
    <xf numFmtId="164" fontId="1" fillId="0" borderId="0" xfId="1" applyFont="1" applyFill="1" applyBorder="1" applyAlignment="1">
      <alignment horizontal="right" vertical="center"/>
    </xf>
    <xf numFmtId="0" fontId="4" fillId="0" borderId="201" xfId="0" applyFont="1" applyBorder="1" applyAlignment="1">
      <alignment horizontal="left" vertical="center" wrapText="1" readingOrder="1"/>
    </xf>
    <xf numFmtId="166" fontId="1" fillId="0" borderId="14" xfId="22" applyNumberFormat="1" applyFont="1" applyBorder="1" applyAlignment="1">
      <alignment horizontal="right" vertical="center"/>
    </xf>
    <xf numFmtId="164" fontId="1" fillId="0" borderId="14" xfId="1" applyFont="1" applyFill="1" applyBorder="1" applyAlignment="1">
      <alignment horizontal="right" vertical="center"/>
    </xf>
    <xf numFmtId="166" fontId="1" fillId="0" borderId="32" xfId="22" applyNumberFormat="1" applyFont="1" applyBorder="1" applyAlignment="1">
      <alignment horizontal="right" vertical="center"/>
    </xf>
    <xf numFmtId="164" fontId="1" fillId="0" borderId="32" xfId="1" applyFont="1" applyFill="1" applyBorder="1" applyAlignment="1">
      <alignment horizontal="right" vertical="center"/>
    </xf>
    <xf numFmtId="166" fontId="1" fillId="0" borderId="102" xfId="22" applyNumberFormat="1" applyFont="1" applyBorder="1" applyAlignment="1">
      <alignment horizontal="right" vertical="center"/>
    </xf>
    <xf numFmtId="164" fontId="1" fillId="0" borderId="102" xfId="1" applyFont="1" applyFill="1" applyBorder="1" applyAlignment="1">
      <alignment horizontal="right" vertical="center"/>
    </xf>
    <xf numFmtId="166" fontId="1" fillId="2" borderId="60" xfId="22" applyNumberFormat="1" applyFont="1" applyFill="1" applyBorder="1" applyAlignment="1">
      <alignment horizontal="right" vertical="center"/>
    </xf>
    <xf numFmtId="164" fontId="1" fillId="2" borderId="60" xfId="1" applyFont="1" applyFill="1" applyBorder="1" applyAlignment="1">
      <alignment horizontal="right" vertical="center"/>
    </xf>
    <xf numFmtId="0" fontId="4" fillId="2" borderId="0" xfId="22" applyFont="1" applyFill="1" applyAlignment="1">
      <alignment horizontal="right"/>
    </xf>
    <xf numFmtId="0" fontId="9" fillId="2" borderId="107" xfId="0" applyFont="1" applyFill="1" applyBorder="1" applyAlignment="1">
      <alignment horizontal="left" vertical="center" wrapText="1" readingOrder="1"/>
    </xf>
    <xf numFmtId="0" fontId="5" fillId="2" borderId="0" xfId="22" applyFont="1" applyFill="1" applyAlignment="1">
      <alignment vertical="center"/>
    </xf>
    <xf numFmtId="0" fontId="4" fillId="2" borderId="201" xfId="0" applyFont="1" applyFill="1" applyBorder="1" applyAlignment="1">
      <alignment horizontal="left" vertical="center" wrapText="1" readingOrder="1"/>
    </xf>
    <xf numFmtId="166" fontId="8" fillId="0" borderId="175" xfId="0" applyNumberFormat="1" applyFont="1" applyBorder="1" applyAlignment="1">
      <alignment horizontal="right" vertical="center"/>
    </xf>
    <xf numFmtId="0" fontId="4" fillId="0" borderId="158" xfId="0" applyFont="1" applyBorder="1" applyAlignment="1">
      <alignment horizontal="left" vertical="center" wrapText="1" readingOrder="1"/>
    </xf>
    <xf numFmtId="0" fontId="9" fillId="2" borderId="13" xfId="0" applyFont="1" applyFill="1" applyBorder="1" applyAlignment="1">
      <alignment horizontal="left" vertical="center" wrapText="1" readingOrder="1"/>
    </xf>
    <xf numFmtId="166" fontId="8" fillId="0" borderId="74" xfId="0" applyNumberFormat="1" applyFont="1" applyBorder="1" applyAlignment="1">
      <alignment horizontal="right" vertical="center"/>
    </xf>
    <xf numFmtId="166" fontId="8" fillId="0" borderId="225" xfId="0" applyNumberFormat="1" applyFont="1" applyBorder="1" applyAlignment="1">
      <alignment horizontal="right" vertical="center"/>
    </xf>
    <xf numFmtId="166" fontId="8" fillId="2" borderId="125" xfId="0" applyNumberFormat="1" applyFont="1" applyFill="1" applyBorder="1" applyAlignment="1">
      <alignment horizontal="right" vertical="center"/>
    </xf>
    <xf numFmtId="166" fontId="8" fillId="2" borderId="220" xfId="0" applyNumberFormat="1" applyFont="1" applyFill="1" applyBorder="1" applyAlignment="1">
      <alignment horizontal="right" vertical="center"/>
    </xf>
    <xf numFmtId="0" fontId="26" fillId="2" borderId="0" xfId="0" applyFont="1" applyFill="1" applyAlignment="1">
      <alignment vertical="center"/>
    </xf>
    <xf numFmtId="0" fontId="4" fillId="2" borderId="107" xfId="0" applyFont="1" applyFill="1" applyBorder="1" applyAlignment="1">
      <alignment horizontal="left" vertical="center" wrapText="1" readingOrder="1"/>
    </xf>
    <xf numFmtId="1" fontId="1" fillId="2" borderId="0" xfId="58" applyNumberFormat="1" applyFont="1" applyFill="1" applyAlignment="1">
      <alignment horizontal="right" vertical="center" wrapText="1" readingOrder="1"/>
    </xf>
    <xf numFmtId="1" fontId="8" fillId="0" borderId="0" xfId="58" applyNumberFormat="1" applyFont="1" applyAlignment="1">
      <alignment horizontal="right" vertical="center" wrapText="1" readingOrder="1"/>
    </xf>
    <xf numFmtId="1" fontId="1" fillId="0" borderId="19" xfId="58" applyNumberFormat="1" applyFont="1" applyBorder="1" applyAlignment="1">
      <alignment horizontal="right" vertical="center" wrapText="1" readingOrder="1"/>
    </xf>
    <xf numFmtId="1" fontId="1" fillId="0" borderId="10" xfId="58" applyNumberFormat="1" applyFont="1" applyBorder="1" applyAlignment="1">
      <alignment horizontal="right" vertical="center" wrapText="1" readingOrder="1"/>
    </xf>
    <xf numFmtId="49" fontId="4" fillId="0" borderId="8" xfId="0" applyNumberFormat="1" applyFont="1" applyBorder="1" applyAlignment="1">
      <alignment horizontal="center" vertical="center" wrapText="1" readingOrder="1"/>
    </xf>
    <xf numFmtId="0" fontId="9" fillId="0" borderId="161" xfId="0" applyFont="1" applyBorder="1" applyAlignment="1">
      <alignment horizontal="center" vertical="center" wrapText="1" readingOrder="1"/>
    </xf>
    <xf numFmtId="0" fontId="9" fillId="0" borderId="162" xfId="0" applyFont="1" applyBorder="1" applyAlignment="1">
      <alignment horizontal="left" vertical="center" wrapText="1" readingOrder="1"/>
    </xf>
    <xf numFmtId="1" fontId="1" fillId="0" borderId="163" xfId="58" applyNumberFormat="1" applyFont="1" applyBorder="1" applyAlignment="1">
      <alignment horizontal="right" vertical="center" wrapText="1" readingOrder="1"/>
    </xf>
    <xf numFmtId="1" fontId="1" fillId="0" borderId="32" xfId="58" applyNumberFormat="1" applyFont="1" applyBorder="1" applyAlignment="1">
      <alignment horizontal="right" vertical="center" wrapText="1" readingOrder="1"/>
    </xf>
    <xf numFmtId="0" fontId="9" fillId="0" borderId="13" xfId="0" applyFont="1" applyBorder="1" applyAlignment="1">
      <alignment horizontal="center" vertical="center" wrapText="1" readingOrder="1"/>
    </xf>
    <xf numFmtId="0" fontId="9" fillId="0" borderId="17" xfId="0" applyFont="1" applyBorder="1" applyAlignment="1">
      <alignment horizontal="left" vertical="center" wrapText="1" readingOrder="1"/>
    </xf>
    <xf numFmtId="1" fontId="1" fillId="0" borderId="21" xfId="58" applyNumberFormat="1" applyFont="1" applyBorder="1" applyAlignment="1">
      <alignment horizontal="right" vertical="center" wrapText="1" readingOrder="1"/>
    </xf>
    <xf numFmtId="1" fontId="1" fillId="0" borderId="14" xfId="58" applyNumberFormat="1" applyFont="1" applyBorder="1" applyAlignment="1">
      <alignment horizontal="right" vertical="center" wrapText="1" readingOrder="1"/>
    </xf>
    <xf numFmtId="49" fontId="4" fillId="0" borderId="161" xfId="0" applyNumberFormat="1" applyFont="1" applyBorder="1" applyAlignment="1">
      <alignment horizontal="center" vertical="center" wrapText="1" readingOrder="1"/>
    </xf>
    <xf numFmtId="0" fontId="4" fillId="0" borderId="162" xfId="0" applyFont="1" applyBorder="1" applyAlignment="1">
      <alignment horizontal="left" vertical="center" wrapText="1" readingOrder="1"/>
    </xf>
    <xf numFmtId="49" fontId="9" fillId="0" borderId="159" xfId="0" applyNumberFormat="1" applyFont="1" applyBorder="1" applyAlignment="1">
      <alignment horizontal="center" vertical="center" wrapText="1" readingOrder="1"/>
    </xf>
    <xf numFmtId="0" fontId="9" fillId="0" borderId="160" xfId="0" applyFont="1" applyBorder="1" applyAlignment="1">
      <alignment horizontal="left" vertical="center" wrapText="1" readingOrder="1"/>
    </xf>
    <xf numFmtId="0" fontId="4" fillId="0" borderId="170" xfId="0" applyFont="1" applyBorder="1" applyAlignment="1">
      <alignment horizontal="center" vertical="center" wrapText="1" readingOrder="1"/>
    </xf>
    <xf numFmtId="0" fontId="4" fillId="0" borderId="171" xfId="0" applyFont="1" applyBorder="1" applyAlignment="1">
      <alignment horizontal="left" vertical="center" wrapText="1" readingOrder="1"/>
    </xf>
    <xf numFmtId="1" fontId="8" fillId="0" borderId="171" xfId="58" applyNumberFormat="1" applyFont="1" applyBorder="1" applyAlignment="1">
      <alignment horizontal="right" vertical="center" wrapText="1" readingOrder="1"/>
    </xf>
    <xf numFmtId="1" fontId="1" fillId="0" borderId="172" xfId="58" applyNumberFormat="1" applyFont="1" applyBorder="1" applyAlignment="1">
      <alignment horizontal="right" vertical="center" wrapText="1" readingOrder="1"/>
    </xf>
    <xf numFmtId="1" fontId="1" fillId="0" borderId="173" xfId="58" applyNumberFormat="1" applyFont="1" applyBorder="1" applyAlignment="1">
      <alignment horizontal="right" vertical="center" wrapText="1" readingOrder="1"/>
    </xf>
    <xf numFmtId="49" fontId="9" fillId="0" borderId="161" xfId="0" applyNumberFormat="1" applyFont="1" applyBorder="1" applyAlignment="1">
      <alignment horizontal="center" vertical="center" wrapText="1" readingOrder="1"/>
    </xf>
    <xf numFmtId="1" fontId="8" fillId="0" borderId="162" xfId="58" applyNumberFormat="1" applyFont="1" applyBorder="1" applyAlignment="1">
      <alignment horizontal="right" vertical="center" wrapText="1" readingOrder="1"/>
    </xf>
    <xf numFmtId="0" fontId="17" fillId="0" borderId="0" xfId="58" applyFont="1" applyAlignment="1">
      <alignment vertical="center" wrapText="1"/>
    </xf>
    <xf numFmtId="0" fontId="22" fillId="0" borderId="8" xfId="0" applyFont="1" applyBorder="1" applyAlignment="1">
      <alignment horizontal="center" vertical="center" wrapText="1" readingOrder="1"/>
    </xf>
    <xf numFmtId="0" fontId="22" fillId="0" borderId="0" xfId="0" applyFont="1" applyAlignment="1">
      <alignment horizontal="left" vertical="center" wrapText="1" readingOrder="1"/>
    </xf>
    <xf numFmtId="0" fontId="81" fillId="2" borderId="0" xfId="58" applyFont="1" applyFill="1" applyAlignment="1">
      <alignment vertical="center" wrapText="1"/>
    </xf>
    <xf numFmtId="0" fontId="4" fillId="2" borderId="159" xfId="0" applyFont="1" applyFill="1" applyBorder="1" applyAlignment="1">
      <alignment horizontal="center" vertical="center" wrapText="1" readingOrder="1"/>
    </xf>
    <xf numFmtId="0" fontId="4" fillId="2" borderId="160" xfId="0" applyFont="1" applyFill="1" applyBorder="1" applyAlignment="1">
      <alignment horizontal="left" vertical="center" wrapText="1" readingOrder="1"/>
    </xf>
    <xf numFmtId="0" fontId="4" fillId="2" borderId="0" xfId="0" applyFont="1" applyFill="1" applyAlignment="1">
      <alignment horizontal="left" vertical="center" wrapText="1" readingOrder="1"/>
    </xf>
    <xf numFmtId="0" fontId="91" fillId="2" borderId="0" xfId="58" applyFont="1" applyFill="1" applyAlignment="1">
      <alignment vertical="center" wrapText="1"/>
    </xf>
    <xf numFmtId="49" fontId="9" fillId="2" borderId="8" xfId="0" applyNumberFormat="1" applyFont="1" applyFill="1" applyBorder="1" applyAlignment="1">
      <alignment horizontal="center" vertical="center" wrapText="1" readingOrder="1"/>
    </xf>
    <xf numFmtId="49" fontId="4" fillId="2" borderId="8" xfId="0" applyNumberFormat="1" applyFont="1" applyFill="1" applyBorder="1" applyAlignment="1">
      <alignment horizontal="center" vertical="center" wrapText="1" readingOrder="1"/>
    </xf>
    <xf numFmtId="0" fontId="81" fillId="2" borderId="17" xfId="58" applyFont="1" applyFill="1" applyBorder="1" applyAlignment="1">
      <alignment vertical="center" wrapText="1"/>
    </xf>
    <xf numFmtId="0" fontId="9" fillId="2" borderId="161" xfId="0" applyFont="1" applyFill="1" applyBorder="1" applyAlignment="1">
      <alignment horizontal="center" vertical="center" wrapText="1" readingOrder="1"/>
    </xf>
    <xf numFmtId="0" fontId="9" fillId="2" borderId="162" xfId="0" applyFont="1" applyFill="1" applyBorder="1" applyAlignment="1">
      <alignment horizontal="left" vertical="center" wrapText="1" readingOrder="1"/>
    </xf>
    <xf numFmtId="49" fontId="4" fillId="2" borderId="165" xfId="0" applyNumberFormat="1" applyFont="1" applyFill="1" applyBorder="1" applyAlignment="1">
      <alignment horizontal="center" vertical="center" wrapText="1" readingOrder="1"/>
    </xf>
    <xf numFmtId="0" fontId="4" fillId="2" borderId="166" xfId="0" applyFont="1" applyFill="1" applyBorder="1" applyAlignment="1">
      <alignment horizontal="left" vertical="center" wrapText="1" readingOrder="1"/>
    </xf>
    <xf numFmtId="49" fontId="87" fillId="2" borderId="24" xfId="58" applyNumberFormat="1" applyFont="1" applyFill="1" applyBorder="1" applyAlignment="1">
      <alignment vertical="center" wrapText="1"/>
    </xf>
    <xf numFmtId="166" fontId="1" fillId="0" borderId="146" xfId="0" applyNumberFormat="1" applyFont="1" applyBorder="1" applyAlignment="1">
      <alignment horizontal="right" vertical="center"/>
    </xf>
    <xf numFmtId="0" fontId="9" fillId="0" borderId="153" xfId="0" applyFont="1" applyBorder="1" applyAlignment="1">
      <alignment horizontal="left" vertical="center" wrapText="1" readingOrder="1"/>
    </xf>
    <xf numFmtId="0" fontId="4" fillId="0" borderId="140" xfId="0" applyFont="1" applyBorder="1" applyAlignment="1">
      <alignment horizontal="left" vertical="center" wrapText="1" readingOrder="1"/>
    </xf>
    <xf numFmtId="166" fontId="1" fillId="0" borderId="17" xfId="0" applyNumberFormat="1" applyFont="1" applyBorder="1" applyAlignment="1">
      <alignment horizontal="right" vertical="center"/>
    </xf>
    <xf numFmtId="0" fontId="4" fillId="0" borderId="183" xfId="0" applyFont="1" applyBorder="1" applyAlignment="1">
      <alignment horizontal="left" vertical="center" wrapText="1" readingOrder="1"/>
    </xf>
    <xf numFmtId="166" fontId="8" fillId="0" borderId="184" xfId="0" applyNumberFormat="1" applyFont="1" applyBorder="1" applyAlignment="1">
      <alignment horizontal="right" vertical="center"/>
    </xf>
    <xf numFmtId="166" fontId="1" fillId="0" borderId="184" xfId="0" applyNumberFormat="1" applyFont="1" applyBorder="1" applyAlignment="1">
      <alignment horizontal="right" vertical="center"/>
    </xf>
    <xf numFmtId="166" fontId="1" fillId="0" borderId="185" xfId="0" applyNumberFormat="1" applyFont="1" applyBorder="1" applyAlignment="1">
      <alignment horizontal="right" vertical="center"/>
    </xf>
    <xf numFmtId="166" fontId="1" fillId="0" borderId="186" xfId="0" applyNumberFormat="1" applyFont="1" applyBorder="1" applyAlignment="1">
      <alignment horizontal="right" vertical="center"/>
    </xf>
    <xf numFmtId="0" fontId="4" fillId="0" borderId="155" xfId="0" applyFont="1" applyBorder="1" applyAlignment="1">
      <alignment horizontal="left" vertical="center" wrapText="1" readingOrder="1"/>
    </xf>
    <xf numFmtId="166" fontId="1" fillId="0" borderId="150" xfId="0" applyNumberFormat="1" applyFont="1" applyBorder="1" applyAlignment="1">
      <alignment horizontal="right" vertical="center"/>
    </xf>
    <xf numFmtId="166" fontId="1" fillId="0" borderId="148" xfId="0" applyNumberFormat="1" applyFont="1" applyBorder="1" applyAlignment="1">
      <alignment horizontal="right" vertical="center"/>
    </xf>
    <xf numFmtId="0" fontId="8" fillId="0" borderId="0" xfId="0" applyFont="1" applyAlignment="1">
      <alignment vertical="center"/>
    </xf>
    <xf numFmtId="0" fontId="4" fillId="0" borderId="177" xfId="0" applyFont="1" applyBorder="1" applyAlignment="1">
      <alignment horizontal="left" vertical="center" wrapText="1" readingOrder="1"/>
    </xf>
    <xf numFmtId="166" fontId="1" fillId="0" borderId="178" xfId="0" applyNumberFormat="1" applyFont="1" applyBorder="1" applyAlignment="1">
      <alignment horizontal="right" vertical="center"/>
    </xf>
    <xf numFmtId="166" fontId="1" fillId="0" borderId="179" xfId="0" applyNumberFormat="1" applyFont="1" applyBorder="1" applyAlignment="1">
      <alignment horizontal="right" vertical="center"/>
    </xf>
    <xf numFmtId="166" fontId="1" fillId="0" borderId="180" xfId="0" applyNumberFormat="1" applyFont="1" applyBorder="1" applyAlignment="1">
      <alignment horizontal="right" vertical="center"/>
    </xf>
    <xf numFmtId="0" fontId="4" fillId="0" borderId="187" xfId="0" applyFont="1" applyBorder="1" applyAlignment="1">
      <alignment horizontal="left" vertical="center" wrapText="1" readingOrder="1"/>
    </xf>
    <xf numFmtId="166" fontId="1" fillId="0" borderId="188" xfId="0" applyNumberFormat="1" applyFont="1" applyBorder="1" applyAlignment="1">
      <alignment horizontal="right" vertical="center"/>
    </xf>
    <xf numFmtId="166" fontId="1" fillId="0" borderId="189" xfId="0" applyNumberFormat="1" applyFont="1" applyBorder="1" applyAlignment="1">
      <alignment horizontal="right" vertical="center"/>
    </xf>
    <xf numFmtId="166" fontId="1" fillId="0" borderId="190" xfId="0" applyNumberFormat="1" applyFont="1" applyBorder="1" applyAlignment="1">
      <alignment horizontal="right" vertical="center"/>
    </xf>
    <xf numFmtId="0" fontId="9" fillId="2" borderId="158" xfId="0" applyFont="1" applyFill="1" applyBorder="1" applyAlignment="1">
      <alignment horizontal="left" vertical="center" wrapText="1" readingOrder="1"/>
    </xf>
    <xf numFmtId="166" fontId="8" fillId="2" borderId="250" xfId="0" applyNumberFormat="1" applyFont="1" applyFill="1" applyBorder="1" applyAlignment="1">
      <alignment horizontal="center" vertical="center"/>
    </xf>
    <xf numFmtId="0" fontId="61" fillId="0" borderId="0" xfId="22" applyFont="1" applyAlignment="1">
      <alignment horizontal="center" vertical="center" wrapText="1" readingOrder="1"/>
    </xf>
    <xf numFmtId="0" fontId="27" fillId="0" borderId="0" xfId="22" applyFont="1" applyAlignment="1">
      <alignment horizontal="center" vertical="center" wrapText="1" readingOrder="1"/>
    </xf>
    <xf numFmtId="0" fontId="16" fillId="0" borderId="0" xfId="34" applyFont="1" applyAlignment="1">
      <alignment horizontal="left" vertical="top" wrapText="1" readingOrder="1"/>
    </xf>
    <xf numFmtId="0" fontId="57" fillId="0" borderId="0" xfId="34" applyFont="1" applyAlignment="1">
      <alignment horizontal="right" vertical="top" wrapText="1" readingOrder="2"/>
    </xf>
    <xf numFmtId="0" fontId="44" fillId="0" borderId="0" xfId="28" applyFont="1" applyAlignment="1">
      <alignment horizontal="left" vertical="top" wrapText="1" readingOrder="2"/>
    </xf>
    <xf numFmtId="0" fontId="41" fillId="0" borderId="0" xfId="28" applyFont="1" applyAlignment="1">
      <alignment horizontal="left" vertical="top" wrapText="1" readingOrder="2"/>
    </xf>
    <xf numFmtId="0" fontId="104" fillId="0" borderId="0" xfId="34" applyFont="1" applyAlignment="1">
      <alignment horizontal="right" vertical="top" wrapText="1" readingOrder="2"/>
    </xf>
    <xf numFmtId="0" fontId="16" fillId="0" borderId="0" xfId="34" applyFont="1" applyAlignment="1">
      <alignment horizontal="left" vertical="top" wrapText="1"/>
    </xf>
    <xf numFmtId="0" fontId="57" fillId="0" borderId="0" xfId="35" applyFont="1" applyAlignment="1">
      <alignment horizontal="center" vertical="center"/>
    </xf>
    <xf numFmtId="0" fontId="5" fillId="0" borderId="17" xfId="35" applyFont="1" applyBorder="1" applyAlignment="1">
      <alignment horizontal="center" vertical="center"/>
    </xf>
    <xf numFmtId="0" fontId="23" fillId="4" borderId="0" xfId="28" applyFont="1" applyFill="1" applyAlignment="1">
      <alignment horizontal="left" vertical="top" wrapText="1" readingOrder="1"/>
    </xf>
    <xf numFmtId="0" fontId="57" fillId="0" borderId="0" xfId="28" applyFont="1" applyAlignment="1">
      <alignment horizontal="right" vertical="top" readingOrder="2"/>
    </xf>
    <xf numFmtId="0" fontId="36" fillId="0" borderId="0" xfId="28" applyFont="1" applyAlignment="1">
      <alignment horizontal="left" vertical="top" wrapText="1" indent="3" readingOrder="1"/>
    </xf>
    <xf numFmtId="0" fontId="58" fillId="0" borderId="0" xfId="28" applyFont="1" applyAlignment="1">
      <alignment horizontal="right" vertical="top" wrapText="1" readingOrder="2"/>
    </xf>
    <xf numFmtId="0" fontId="23" fillId="0" borderId="0" xfId="28" applyFont="1" applyAlignment="1">
      <alignment horizontal="left" vertical="top" wrapText="1" readingOrder="1"/>
    </xf>
    <xf numFmtId="0" fontId="58" fillId="0" borderId="0" xfId="35" applyFont="1" applyAlignment="1">
      <alignment horizontal="right" vertical="top" wrapText="1" indent="3" readingOrder="2"/>
    </xf>
    <xf numFmtId="0" fontId="58" fillId="0" borderId="0" xfId="28" applyFont="1" applyAlignment="1">
      <alignment horizontal="right" vertical="top" wrapText="1" indent="3" readingOrder="2"/>
    </xf>
    <xf numFmtId="0" fontId="23" fillId="0" borderId="0" xfId="28" applyFont="1" applyAlignment="1">
      <alignment horizontal="distributed" vertical="center" wrapText="1" readingOrder="1"/>
    </xf>
    <xf numFmtId="0" fontId="56" fillId="0" borderId="0" xfId="28" applyFont="1" applyAlignment="1">
      <alignment horizontal="center" vertical="center" wrapText="1" readingOrder="1"/>
    </xf>
    <xf numFmtId="0" fontId="34" fillId="0" borderId="0" xfId="28" applyFont="1" applyAlignment="1">
      <alignment horizontal="left" vertical="center" wrapText="1" readingOrder="1"/>
    </xf>
    <xf numFmtId="0" fontId="57" fillId="0" borderId="0" xfId="28" applyFont="1" applyAlignment="1">
      <alignment horizontal="right" vertical="center" readingOrder="2"/>
    </xf>
    <xf numFmtId="0" fontId="17" fillId="0" borderId="0" xfId="28" applyFont="1" applyAlignment="1">
      <alignment horizontal="left" vertical="top" wrapText="1"/>
    </xf>
    <xf numFmtId="0" fontId="51" fillId="0" borderId="0" xfId="28" applyFont="1" applyAlignment="1">
      <alignment horizontal="left" vertical="top" wrapText="1"/>
    </xf>
    <xf numFmtId="0" fontId="52" fillId="0" borderId="0" xfId="28" applyFont="1" applyAlignment="1">
      <alignment horizontal="right" vertical="top" wrapText="1" readingOrder="2"/>
    </xf>
    <xf numFmtId="0" fontId="16" fillId="0" borderId="0" xfId="28" applyFont="1" applyAlignment="1">
      <alignment horizontal="left" vertical="top" wrapText="1"/>
    </xf>
    <xf numFmtId="0" fontId="50" fillId="0" borderId="0" xfId="28" applyFont="1" applyAlignment="1">
      <alignment horizontal="right" vertical="top" wrapText="1" indent="3" readingOrder="2"/>
    </xf>
    <xf numFmtId="0" fontId="17" fillId="0" borderId="0" xfId="28" applyFont="1" applyAlignment="1">
      <alignment horizontal="left" vertical="top" wrapText="1" indent="3"/>
    </xf>
    <xf numFmtId="0" fontId="50" fillId="0" borderId="0" xfId="28" applyFont="1" applyAlignment="1">
      <alignment horizontal="center" vertical="top" wrapText="1" readingOrder="2"/>
    </xf>
    <xf numFmtId="0" fontId="39" fillId="0" borderId="0" xfId="28" applyFont="1" applyAlignment="1">
      <alignment horizontal="center" vertical="top" wrapText="1"/>
    </xf>
    <xf numFmtId="0" fontId="40" fillId="0" borderId="0" xfId="28" applyFont="1" applyAlignment="1">
      <alignment horizontal="center" vertical="top" wrapText="1" readingOrder="2"/>
    </xf>
    <xf numFmtId="0" fontId="41" fillId="0" borderId="0" xfId="35" applyFont="1" applyAlignment="1">
      <alignment horizontal="left" vertical="top" wrapText="1"/>
    </xf>
    <xf numFmtId="0" fontId="42" fillId="0" borderId="0" xfId="35" applyFont="1" applyAlignment="1">
      <alignment horizontal="right" vertical="center" readingOrder="2"/>
    </xf>
    <xf numFmtId="0" fontId="37" fillId="0" borderId="0" xfId="35" applyFont="1" applyAlignment="1">
      <alignment horizontal="left" vertical="top" wrapText="1" indent="3" readingOrder="1"/>
    </xf>
    <xf numFmtId="0" fontId="43" fillId="0" borderId="0" xfId="35" applyFont="1" applyAlignment="1">
      <alignment horizontal="right" vertical="top" wrapText="1" indent="2" readingOrder="2"/>
    </xf>
    <xf numFmtId="0" fontId="44" fillId="0" borderId="0" xfId="35" applyFont="1" applyAlignment="1">
      <alignment horizontal="left" vertical="top" wrapText="1" indent="3"/>
    </xf>
    <xf numFmtId="0" fontId="42" fillId="0" borderId="0" xfId="35" applyFont="1" applyAlignment="1">
      <alignment horizontal="distributed" vertical="top" wrapText="1" indent="2" readingOrder="2"/>
    </xf>
    <xf numFmtId="0" fontId="42" fillId="0" borderId="0" xfId="35" applyFont="1" applyAlignment="1">
      <alignment horizontal="right" vertical="top" wrapText="1" readingOrder="2"/>
    </xf>
    <xf numFmtId="0" fontId="40" fillId="0" borderId="0" xfId="35" applyFont="1" applyAlignment="1">
      <alignment horizontal="distributed" vertical="top" wrapText="1" indent="2" readingOrder="2"/>
    </xf>
    <xf numFmtId="0" fontId="37" fillId="0" borderId="0" xfId="35" applyFont="1" applyAlignment="1">
      <alignment horizontal="left" vertical="top" wrapText="1" indent="3"/>
    </xf>
    <xf numFmtId="0" fontId="45" fillId="0" borderId="0" xfId="35" applyFont="1" applyAlignment="1">
      <alignment horizontal="right" vertical="top" wrapText="1" indent="2" readingOrder="2"/>
    </xf>
    <xf numFmtId="0" fontId="43" fillId="0" borderId="0" xfId="35" applyFont="1" applyAlignment="1">
      <alignment horizontal="distributed" vertical="top" wrapText="1" indent="2" readingOrder="2"/>
    </xf>
    <xf numFmtId="0" fontId="46" fillId="0" borderId="0" xfId="35" applyFont="1" applyAlignment="1">
      <alignment horizontal="right" vertical="top" wrapText="1" readingOrder="2"/>
    </xf>
    <xf numFmtId="0" fontId="40" fillId="0" borderId="0" xfId="35" applyFont="1" applyAlignment="1">
      <alignment horizontal="right" vertical="top" wrapText="1" readingOrder="2"/>
    </xf>
    <xf numFmtId="0" fontId="30" fillId="2" borderId="18" xfId="0" applyFont="1" applyFill="1" applyBorder="1" applyAlignment="1">
      <alignment horizontal="right" vertical="center" wrapText="1" indent="1" readingOrder="2"/>
    </xf>
    <xf numFmtId="0" fontId="30" fillId="2" borderId="0" xfId="0" applyFont="1" applyFill="1" applyAlignment="1">
      <alignment horizontal="right" vertical="center" wrapText="1" indent="1" readingOrder="2"/>
    </xf>
    <xf numFmtId="0" fontId="29" fillId="3" borderId="18" xfId="0" applyFont="1" applyFill="1" applyBorder="1" applyAlignment="1">
      <alignment horizontal="right" vertical="center" wrapText="1" readingOrder="2"/>
    </xf>
    <xf numFmtId="0" fontId="29" fillId="3" borderId="0" xfId="0" applyFont="1" applyFill="1" applyAlignment="1">
      <alignment horizontal="right" vertical="center" wrapText="1" readingOrder="2"/>
    </xf>
    <xf numFmtId="0" fontId="29" fillId="5" borderId="18" xfId="0" applyFont="1" applyFill="1" applyBorder="1" applyAlignment="1">
      <alignment horizontal="right" vertical="center" wrapText="1" readingOrder="2"/>
    </xf>
    <xf numFmtId="0" fontId="29" fillId="5" borderId="0" xfId="0" applyFont="1" applyFill="1" applyAlignment="1">
      <alignment horizontal="right" vertical="center" wrapText="1" readingOrder="2"/>
    </xf>
    <xf numFmtId="0" fontId="87" fillId="2" borderId="31" xfId="58" applyFont="1" applyFill="1" applyBorder="1" applyAlignment="1">
      <alignment horizontal="center" vertical="center" wrapText="1"/>
    </xf>
    <xf numFmtId="0" fontId="87" fillId="2" borderId="10" xfId="58" applyFont="1" applyFill="1" applyBorder="1" applyAlignment="1">
      <alignment horizontal="center" vertical="center" wrapText="1"/>
    </xf>
    <xf numFmtId="0" fontId="87" fillId="2" borderId="14" xfId="58" applyFont="1" applyFill="1" applyBorder="1" applyAlignment="1">
      <alignment horizontal="center" vertical="center" wrapText="1"/>
    </xf>
    <xf numFmtId="0" fontId="88" fillId="2" borderId="31" xfId="58" applyFont="1" applyFill="1" applyBorder="1" applyAlignment="1">
      <alignment horizontal="center" vertical="center" wrapText="1"/>
    </xf>
    <xf numFmtId="0" fontId="88" fillId="2" borderId="10" xfId="58" applyFont="1" applyFill="1" applyBorder="1" applyAlignment="1">
      <alignment horizontal="center" vertical="center" wrapText="1"/>
    </xf>
    <xf numFmtId="0" fontId="88" fillId="2" borderId="14" xfId="58" applyFont="1" applyFill="1" applyBorder="1" applyAlignment="1">
      <alignment horizontal="center" vertical="center" wrapText="1"/>
    </xf>
    <xf numFmtId="0" fontId="89" fillId="2" borderId="31" xfId="58" applyFont="1" applyFill="1" applyBorder="1" applyAlignment="1">
      <alignment horizontal="center" vertical="center" wrapText="1"/>
    </xf>
    <xf numFmtId="0" fontId="89" fillId="2" borderId="10" xfId="58" applyFont="1" applyFill="1" applyBorder="1" applyAlignment="1">
      <alignment horizontal="center" vertical="center" wrapText="1"/>
    </xf>
    <xf numFmtId="0" fontId="90" fillId="2" borderId="31" xfId="58" applyFont="1" applyFill="1" applyBorder="1" applyAlignment="1">
      <alignment horizontal="center" wrapText="1"/>
    </xf>
    <xf numFmtId="0" fontId="85" fillId="2" borderId="22" xfId="58" applyFont="1" applyFill="1" applyBorder="1" applyAlignment="1">
      <alignment horizontal="center" vertical="center" wrapText="1"/>
    </xf>
    <xf numFmtId="0" fontId="85" fillId="2" borderId="23" xfId="58" applyFont="1" applyFill="1" applyBorder="1" applyAlignment="1">
      <alignment horizontal="center" vertical="center" wrapText="1"/>
    </xf>
    <xf numFmtId="0" fontId="85" fillId="2" borderId="18" xfId="58" applyFont="1" applyFill="1" applyBorder="1" applyAlignment="1">
      <alignment horizontal="center" vertical="center" wrapText="1"/>
    </xf>
    <xf numFmtId="0" fontId="85" fillId="2" borderId="19" xfId="58" applyFont="1" applyFill="1" applyBorder="1" applyAlignment="1">
      <alignment horizontal="center" vertical="center" wrapText="1"/>
    </xf>
    <xf numFmtId="0" fontId="85" fillId="2" borderId="20" xfId="58" applyFont="1" applyFill="1" applyBorder="1" applyAlignment="1">
      <alignment horizontal="center" vertical="center" wrapText="1"/>
    </xf>
    <xf numFmtId="0" fontId="85" fillId="2" borderId="21" xfId="58" applyFont="1" applyFill="1" applyBorder="1" applyAlignment="1">
      <alignment horizontal="center" vertical="center" wrapText="1"/>
    </xf>
    <xf numFmtId="0" fontId="83" fillId="2" borderId="10" xfId="58" applyFont="1" applyFill="1" applyBorder="1" applyAlignment="1">
      <alignment horizontal="center" vertical="top" wrapText="1"/>
    </xf>
    <xf numFmtId="0" fontId="28" fillId="3" borderId="18" xfId="0" applyFont="1" applyFill="1" applyBorder="1" applyAlignment="1">
      <alignment horizontal="right" vertical="center" wrapText="1" readingOrder="2"/>
    </xf>
    <xf numFmtId="0" fontId="28" fillId="3" borderId="0" xfId="0" applyFont="1" applyFill="1" applyAlignment="1">
      <alignment horizontal="right" vertical="center" wrapText="1" readingOrder="2"/>
    </xf>
    <xf numFmtId="0" fontId="30" fillId="3" borderId="18" xfId="0" applyFont="1" applyFill="1" applyBorder="1" applyAlignment="1">
      <alignment horizontal="right" vertical="center" wrapText="1" indent="1" readingOrder="2"/>
    </xf>
    <xf numFmtId="0" fontId="30" fillId="3" borderId="0" xfId="0" applyFont="1" applyFill="1" applyAlignment="1">
      <alignment horizontal="right" vertical="center" wrapText="1" indent="1" readingOrder="2"/>
    </xf>
    <xf numFmtId="0" fontId="30" fillId="5" borderId="18" xfId="0" applyFont="1" applyFill="1" applyBorder="1" applyAlignment="1">
      <alignment horizontal="right" vertical="center" wrapText="1" indent="1" readingOrder="2"/>
    </xf>
    <xf numFmtId="0" fontId="30" fillId="5" borderId="0" xfId="0" applyFont="1" applyFill="1" applyAlignment="1">
      <alignment horizontal="right" vertical="center" wrapText="1" indent="1" readingOrder="2"/>
    </xf>
    <xf numFmtId="0" fontId="30" fillId="0" borderId="18" xfId="0" applyFont="1" applyBorder="1" applyAlignment="1">
      <alignment horizontal="right" vertical="center" wrapText="1" indent="1" readingOrder="2"/>
    </xf>
    <xf numFmtId="0" fontId="30" fillId="0" borderId="0" xfId="0" applyFont="1" applyAlignment="1">
      <alignment horizontal="right" vertical="center" wrapText="1" indent="1" readingOrder="2"/>
    </xf>
    <xf numFmtId="0" fontId="29" fillId="0" borderId="18" xfId="0" applyFont="1" applyBorder="1" applyAlignment="1">
      <alignment horizontal="right" vertical="center" wrapText="1" readingOrder="2"/>
    </xf>
    <xf numFmtId="0" fontId="29" fillId="0" borderId="0" xfId="0" applyFont="1" applyAlignment="1">
      <alignment horizontal="right" vertical="center" wrapText="1" readingOrder="2"/>
    </xf>
    <xf numFmtId="0" fontId="84" fillId="0" borderId="0" xfId="58" applyFont="1" applyAlignment="1">
      <alignment horizontal="center" vertical="center" wrapText="1"/>
    </xf>
    <xf numFmtId="0" fontId="85" fillId="0" borderId="0" xfId="58" applyFont="1" applyAlignment="1">
      <alignment horizontal="center" vertical="center" wrapText="1"/>
    </xf>
    <xf numFmtId="0" fontId="86" fillId="0" borderId="0" xfId="58" applyFont="1" applyAlignment="1">
      <alignment vertical="center" wrapText="1"/>
    </xf>
    <xf numFmtId="0" fontId="85" fillId="0" borderId="0" xfId="58" applyFont="1" applyAlignment="1">
      <alignment horizontal="right" vertical="center" wrapText="1"/>
    </xf>
    <xf numFmtId="0" fontId="28" fillId="3" borderId="22" xfId="0" applyFont="1" applyFill="1" applyBorder="1" applyAlignment="1">
      <alignment horizontal="right" vertical="center" wrapText="1" readingOrder="2"/>
    </xf>
    <xf numFmtId="0" fontId="28" fillId="3" borderId="15" xfId="0" applyFont="1" applyFill="1" applyBorder="1" applyAlignment="1">
      <alignment horizontal="right" vertical="center" wrapText="1" readingOrder="2"/>
    </xf>
    <xf numFmtId="0" fontId="29" fillId="2" borderId="18" xfId="0" applyFont="1" applyFill="1" applyBorder="1" applyAlignment="1">
      <alignment horizontal="right" vertical="center" wrapText="1" readingOrder="2"/>
    </xf>
    <xf numFmtId="0" fontId="29" fillId="2" borderId="0" xfId="0" applyFont="1" applyFill="1" applyAlignment="1">
      <alignment horizontal="right" vertical="center" wrapText="1" readingOrder="2"/>
    </xf>
    <xf numFmtId="0" fontId="29" fillId="0" borderId="20" xfId="0" applyFont="1" applyBorder="1" applyAlignment="1">
      <alignment horizontal="right" vertical="center" wrapText="1" readingOrder="2"/>
    </xf>
    <xf numFmtId="0" fontId="29" fillId="0" borderId="17" xfId="0" applyFont="1" applyBorder="1" applyAlignment="1">
      <alignment horizontal="right" vertical="center" wrapText="1" readingOrder="2"/>
    </xf>
    <xf numFmtId="0" fontId="29" fillId="0" borderId="164" xfId="0" applyFont="1" applyBorder="1" applyAlignment="1">
      <alignment horizontal="right" vertical="center" wrapText="1" readingOrder="2"/>
    </xf>
    <xf numFmtId="0" fontId="29" fillId="0" borderId="162" xfId="0" applyFont="1" applyBorder="1" applyAlignment="1">
      <alignment horizontal="right" vertical="center" wrapText="1" readingOrder="2"/>
    </xf>
    <xf numFmtId="0" fontId="29" fillId="2" borderId="164" xfId="0" applyFont="1" applyFill="1" applyBorder="1" applyAlignment="1">
      <alignment horizontal="right" vertical="center" wrapText="1" readingOrder="2"/>
    </xf>
    <xf numFmtId="0" fontId="29" fillId="2" borderId="162" xfId="0" applyFont="1" applyFill="1" applyBorder="1" applyAlignment="1">
      <alignment horizontal="right" vertical="center" wrapText="1" readingOrder="2"/>
    </xf>
    <xf numFmtId="0" fontId="30" fillId="0" borderId="164" xfId="0" applyFont="1" applyBorder="1" applyAlignment="1">
      <alignment horizontal="right" vertical="center" wrapText="1" indent="1" readingOrder="2"/>
    </xf>
    <xf numFmtId="0" fontId="30" fillId="0" borderId="162" xfId="0" applyFont="1" applyBorder="1" applyAlignment="1">
      <alignment horizontal="right" vertical="center" wrapText="1" indent="1" readingOrder="2"/>
    </xf>
    <xf numFmtId="0" fontId="30" fillId="0" borderId="174" xfId="0" applyFont="1" applyBorder="1" applyAlignment="1">
      <alignment horizontal="right" vertical="center" wrapText="1" indent="1" readingOrder="2"/>
    </xf>
    <xf numFmtId="0" fontId="30" fillId="0" borderId="171" xfId="0" applyFont="1" applyBorder="1" applyAlignment="1">
      <alignment horizontal="right" vertical="center" wrapText="1" indent="1" readingOrder="2"/>
    </xf>
    <xf numFmtId="0" fontId="30" fillId="2" borderId="169" xfId="0" applyFont="1" applyFill="1" applyBorder="1" applyAlignment="1">
      <alignment horizontal="right" vertical="center" wrapText="1" indent="1" readingOrder="2"/>
    </xf>
    <xf numFmtId="0" fontId="30" fillId="2" borderId="166" xfId="0" applyFont="1" applyFill="1" applyBorder="1" applyAlignment="1">
      <alignment horizontal="right" vertical="center" wrapText="1" indent="1" readingOrder="2"/>
    </xf>
    <xf numFmtId="0" fontId="30" fillId="2" borderId="131" xfId="0" applyFont="1" applyFill="1" applyBorder="1" applyAlignment="1">
      <alignment horizontal="right" vertical="center" wrapText="1" indent="1" readingOrder="2"/>
    </xf>
    <xf numFmtId="0" fontId="30" fillId="2" borderId="17" xfId="0" applyFont="1" applyFill="1" applyBorder="1" applyAlignment="1">
      <alignment horizontal="right" vertical="center" wrapText="1" indent="1" readingOrder="2"/>
    </xf>
    <xf numFmtId="49" fontId="90" fillId="4" borderId="132" xfId="58" applyNumberFormat="1" applyFont="1" applyFill="1" applyBorder="1" applyAlignment="1">
      <alignment horizontal="center" vertical="center" wrapText="1"/>
    </xf>
    <xf numFmtId="49" fontId="90" fillId="4" borderId="134" xfId="58" applyNumberFormat="1" applyFont="1" applyFill="1" applyBorder="1" applyAlignment="1">
      <alignment horizontal="center" vertical="center" wrapText="1"/>
    </xf>
    <xf numFmtId="1" fontId="90" fillId="4" borderId="132" xfId="58" applyNumberFormat="1" applyFont="1" applyFill="1" applyBorder="1" applyAlignment="1">
      <alignment horizontal="center" vertical="center" wrapText="1" readingOrder="1"/>
    </xf>
    <xf numFmtId="1" fontId="90" fillId="4" borderId="133" xfId="58" applyNumberFormat="1" applyFont="1" applyFill="1" applyBorder="1" applyAlignment="1">
      <alignment horizontal="center" vertical="center" wrapText="1" readingOrder="1"/>
    </xf>
    <xf numFmtId="0" fontId="28" fillId="0" borderId="18" xfId="0" applyFont="1" applyBorder="1" applyAlignment="1">
      <alignment horizontal="right" vertical="center" wrapText="1" readingOrder="2"/>
    </xf>
    <xf numFmtId="0" fontId="28" fillId="0" borderId="0" xfId="0" applyFont="1" applyAlignment="1">
      <alignment horizontal="right" vertical="center" wrapText="1" readingOrder="2"/>
    </xf>
    <xf numFmtId="49" fontId="90" fillId="0" borderId="0" xfId="0" applyNumberFormat="1" applyFont="1" applyAlignment="1">
      <alignment vertical="center"/>
    </xf>
    <xf numFmtId="0" fontId="89" fillId="0" borderId="0" xfId="0" applyFont="1" applyAlignment="1">
      <alignment horizontal="center" vertical="center"/>
    </xf>
    <xf numFmtId="49" fontId="89" fillId="0" borderId="0" xfId="0" applyNumberFormat="1" applyFont="1" applyAlignment="1">
      <alignment horizontal="right" vertical="center"/>
    </xf>
    <xf numFmtId="49" fontId="95" fillId="0" borderId="0" xfId="0" applyNumberFormat="1" applyFont="1" applyAlignment="1">
      <alignment horizontal="center" vertical="center"/>
    </xf>
    <xf numFmtId="49" fontId="89" fillId="0" borderId="0" xfId="0" applyNumberFormat="1" applyFont="1" applyAlignment="1">
      <alignment horizontal="center" vertical="center" wrapText="1"/>
    </xf>
    <xf numFmtId="0" fontId="28" fillId="2" borderId="18" xfId="0" applyFont="1" applyFill="1" applyBorder="1" applyAlignment="1">
      <alignment horizontal="right" vertical="center" wrapText="1" readingOrder="2"/>
    </xf>
    <xf numFmtId="0" fontId="28" fillId="2" borderId="0" xfId="0" applyFont="1" applyFill="1" applyAlignment="1">
      <alignment horizontal="right" vertical="center" wrapText="1" readingOrder="2"/>
    </xf>
    <xf numFmtId="0" fontId="87" fillId="2" borderId="22" xfId="58" applyFont="1" applyFill="1" applyBorder="1" applyAlignment="1">
      <alignment horizontal="center" vertical="center" wrapText="1"/>
    </xf>
    <xf numFmtId="0" fontId="87" fillId="2" borderId="18" xfId="58" applyFont="1" applyFill="1" applyBorder="1" applyAlignment="1">
      <alignment horizontal="center" vertical="center" wrapText="1"/>
    </xf>
    <xf numFmtId="0" fontId="87" fillId="2" borderId="20" xfId="58" applyFont="1" applyFill="1" applyBorder="1" applyAlignment="1">
      <alignment horizontal="center" vertical="center" wrapText="1"/>
    </xf>
    <xf numFmtId="49" fontId="90" fillId="2" borderId="31" xfId="0" applyNumberFormat="1" applyFont="1" applyFill="1" applyBorder="1" applyAlignment="1">
      <alignment horizontal="center" vertical="center"/>
    </xf>
    <xf numFmtId="49" fontId="90" fillId="2" borderId="10" xfId="0" applyNumberFormat="1" applyFont="1" applyFill="1" applyBorder="1" applyAlignment="1">
      <alignment horizontal="center" vertical="center"/>
    </xf>
    <xf numFmtId="49" fontId="90" fillId="2" borderId="14" xfId="0" applyNumberFormat="1" applyFont="1" applyFill="1" applyBorder="1" applyAlignment="1">
      <alignment horizontal="center" vertical="center"/>
    </xf>
    <xf numFmtId="49" fontId="87" fillId="2" borderId="14" xfId="0" applyNumberFormat="1" applyFont="1" applyFill="1" applyBorder="1" applyAlignment="1">
      <alignment horizontal="center" vertical="center"/>
    </xf>
    <xf numFmtId="0" fontId="30" fillId="4" borderId="18" xfId="0" applyFont="1" applyFill="1" applyBorder="1" applyAlignment="1">
      <alignment horizontal="right" vertical="center" wrapText="1" indent="1" readingOrder="2"/>
    </xf>
    <xf numFmtId="0" fontId="30" fillId="4" borderId="0" xfId="0" applyFont="1" applyFill="1" applyAlignment="1">
      <alignment horizontal="right" vertical="center" wrapText="1" indent="1" readingOrder="2"/>
    </xf>
    <xf numFmtId="0" fontId="29" fillId="4" borderId="18" xfId="0" applyFont="1" applyFill="1" applyBorder="1" applyAlignment="1">
      <alignment horizontal="right" vertical="center" wrapText="1" readingOrder="2"/>
    </xf>
    <xf numFmtId="0" fontId="29" fillId="4" borderId="0" xfId="0" applyFont="1" applyFill="1" applyAlignment="1">
      <alignment horizontal="right" vertical="center" wrapText="1" readingOrder="2"/>
    </xf>
    <xf numFmtId="49" fontId="90" fillId="4" borderId="24" xfId="58" applyNumberFormat="1" applyFont="1" applyFill="1" applyBorder="1" applyAlignment="1">
      <alignment horizontal="center" vertical="center" wrapText="1"/>
    </xf>
    <xf numFmtId="49" fontId="90" fillId="4" borderId="25" xfId="58" applyNumberFormat="1" applyFont="1" applyFill="1" applyBorder="1" applyAlignment="1">
      <alignment horizontal="center" vertical="center" wrapText="1"/>
    </xf>
    <xf numFmtId="1" fontId="90" fillId="4" borderId="24" xfId="58" applyNumberFormat="1" applyFont="1" applyFill="1" applyBorder="1" applyAlignment="1">
      <alignment horizontal="center" vertical="center" wrapText="1" readingOrder="1"/>
    </xf>
    <xf numFmtId="1" fontId="90" fillId="4" borderId="25" xfId="58" applyNumberFormat="1" applyFont="1" applyFill="1" applyBorder="1" applyAlignment="1">
      <alignment horizontal="center" vertical="center" wrapText="1" readingOrder="1"/>
    </xf>
    <xf numFmtId="49" fontId="95" fillId="0" borderId="0" xfId="0" applyNumberFormat="1" applyFont="1" applyAlignment="1">
      <alignment horizontal="center" vertical="center" wrapText="1"/>
    </xf>
    <xf numFmtId="49" fontId="89" fillId="0" borderId="0" xfId="0" applyNumberFormat="1" applyFont="1" applyAlignment="1">
      <alignment horizontal="center" vertical="center"/>
    </xf>
    <xf numFmtId="49" fontId="90" fillId="2" borderId="26" xfId="0" applyNumberFormat="1" applyFont="1" applyFill="1" applyBorder="1" applyAlignment="1">
      <alignment horizontal="center" vertical="center"/>
    </xf>
    <xf numFmtId="1" fontId="90" fillId="4" borderId="136" xfId="58" applyNumberFormat="1" applyFont="1" applyFill="1" applyBorder="1" applyAlignment="1">
      <alignment horizontal="center" vertical="center" wrapText="1" readingOrder="1"/>
    </xf>
    <xf numFmtId="1" fontId="90" fillId="4" borderId="137" xfId="58" applyNumberFormat="1" applyFont="1" applyFill="1" applyBorder="1" applyAlignment="1">
      <alignment horizontal="center" vertical="center" wrapText="1" readingOrder="1"/>
    </xf>
    <xf numFmtId="49" fontId="90" fillId="4" borderId="136" xfId="58" applyNumberFormat="1" applyFont="1" applyFill="1" applyBorder="1" applyAlignment="1">
      <alignment horizontal="center" vertical="center" wrapText="1"/>
    </xf>
    <xf numFmtId="49" fontId="90" fillId="4" borderId="137" xfId="58" applyNumberFormat="1" applyFont="1" applyFill="1" applyBorder="1" applyAlignment="1">
      <alignment horizontal="center" vertical="center" wrapText="1"/>
    </xf>
    <xf numFmtId="1" fontId="90" fillId="4" borderId="134" xfId="58" applyNumberFormat="1" applyFont="1" applyFill="1" applyBorder="1" applyAlignment="1">
      <alignment horizontal="center" vertical="center" wrapText="1" readingOrder="1"/>
    </xf>
    <xf numFmtId="49" fontId="7" fillId="0" borderId="0" xfId="0" applyNumberFormat="1" applyFont="1" applyAlignment="1">
      <alignment horizontal="center" vertical="center"/>
    </xf>
    <xf numFmtId="0" fontId="86" fillId="2" borderId="31" xfId="58" applyFont="1" applyFill="1" applyBorder="1" applyAlignment="1">
      <alignment horizontal="center" vertical="center" wrapText="1"/>
    </xf>
    <xf numFmtId="0" fontId="86" fillId="2" borderId="10" xfId="58" applyFont="1" applyFill="1" applyBorder="1" applyAlignment="1">
      <alignment horizontal="center" vertical="center" wrapText="1"/>
    </xf>
    <xf numFmtId="0" fontId="86" fillId="2" borderId="14" xfId="58" applyFont="1" applyFill="1" applyBorder="1" applyAlignment="1">
      <alignment horizontal="center" vertical="center" wrapText="1"/>
    </xf>
    <xf numFmtId="49" fontId="87" fillId="2" borderId="31" xfId="0" applyNumberFormat="1" applyFont="1" applyFill="1" applyBorder="1" applyAlignment="1">
      <alignment horizontal="center" vertical="center" wrapText="1"/>
    </xf>
    <xf numFmtId="49" fontId="87" fillId="2" borderId="10" xfId="0" applyNumberFormat="1" applyFont="1" applyFill="1" applyBorder="1" applyAlignment="1">
      <alignment horizontal="center" vertical="center" wrapText="1"/>
    </xf>
    <xf numFmtId="49" fontId="87" fillId="2" borderId="14" xfId="0" applyNumberFormat="1" applyFont="1" applyFill="1" applyBorder="1" applyAlignment="1">
      <alignment horizontal="center" vertical="center" wrapText="1"/>
    </xf>
    <xf numFmtId="49" fontId="90" fillId="2" borderId="31" xfId="0" applyNumberFormat="1" applyFont="1" applyFill="1" applyBorder="1" applyAlignment="1">
      <alignment horizontal="center" wrapText="1"/>
    </xf>
    <xf numFmtId="0" fontId="93" fillId="2" borderId="31" xfId="0" applyFont="1" applyFill="1" applyBorder="1"/>
    <xf numFmtId="0" fontId="93" fillId="2" borderId="10" xfId="0" applyFont="1" applyFill="1" applyBorder="1"/>
    <xf numFmtId="0" fontId="93" fillId="2" borderId="14" xfId="0" applyFont="1" applyFill="1" applyBorder="1"/>
    <xf numFmtId="49" fontId="83" fillId="2" borderId="14" xfId="0" applyNumberFormat="1" applyFont="1" applyFill="1" applyBorder="1" applyAlignment="1">
      <alignment horizontal="center" vertical="top" wrapText="1"/>
    </xf>
    <xf numFmtId="49" fontId="8" fillId="4" borderId="24" xfId="58" applyNumberFormat="1" applyFont="1" applyFill="1" applyBorder="1" applyAlignment="1">
      <alignment horizontal="center" vertical="center" wrapText="1"/>
    </xf>
    <xf numFmtId="49" fontId="90" fillId="0" borderId="17" xfId="62" applyNumberFormat="1" applyFont="1" applyBorder="1" applyAlignment="1">
      <alignment vertical="center"/>
    </xf>
    <xf numFmtId="49" fontId="5" fillId="0" borderId="0" xfId="62" applyNumberFormat="1" applyFont="1" applyAlignment="1">
      <alignment horizontal="center" vertical="center"/>
    </xf>
    <xf numFmtId="49" fontId="89" fillId="0" borderId="0" xfId="62" applyNumberFormat="1" applyFont="1" applyAlignment="1">
      <alignment horizontal="center" vertical="center"/>
    </xf>
    <xf numFmtId="49" fontId="95" fillId="0" borderId="0" xfId="62" applyNumberFormat="1" applyFont="1" applyAlignment="1">
      <alignment horizontal="center" vertical="center"/>
    </xf>
    <xf numFmtId="49" fontId="89" fillId="0" borderId="0" xfId="62" applyNumberFormat="1" applyFont="1" applyAlignment="1">
      <alignment horizontal="center" vertical="center" wrapText="1"/>
    </xf>
    <xf numFmtId="49" fontId="5" fillId="0" borderId="0" xfId="62" applyNumberFormat="1" applyFont="1" applyAlignment="1">
      <alignment horizontal="center" vertical="center" wrapText="1"/>
    </xf>
    <xf numFmtId="0" fontId="90" fillId="2" borderId="1" xfId="62" applyFont="1" applyFill="1" applyBorder="1" applyAlignment="1">
      <alignment horizontal="center" wrapText="1"/>
    </xf>
    <xf numFmtId="0" fontId="90" fillId="2" borderId="4" xfId="62" applyFont="1" applyFill="1" applyBorder="1" applyAlignment="1">
      <alignment horizontal="center" wrapText="1"/>
    </xf>
    <xf numFmtId="49" fontId="87" fillId="2" borderId="1" xfId="62" applyNumberFormat="1" applyFont="1" applyFill="1" applyBorder="1" applyAlignment="1">
      <alignment horizontal="center" vertical="center"/>
    </xf>
    <xf numFmtId="49" fontId="87" fillId="2" borderId="4" xfId="62" applyNumberFormat="1" applyFont="1" applyFill="1" applyBorder="1" applyAlignment="1">
      <alignment horizontal="center" vertical="center"/>
    </xf>
    <xf numFmtId="49" fontId="87" fillId="2" borderId="7" xfId="62" applyNumberFormat="1" applyFont="1" applyFill="1" applyBorder="1" applyAlignment="1">
      <alignment horizontal="center" vertical="center"/>
    </xf>
    <xf numFmtId="49" fontId="90" fillId="2" borderId="2" xfId="62" applyNumberFormat="1" applyFont="1" applyFill="1" applyBorder="1" applyAlignment="1">
      <alignment horizontal="center" wrapText="1"/>
    </xf>
    <xf numFmtId="49" fontId="90" fillId="2" borderId="3" xfId="62" applyNumberFormat="1" applyFont="1" applyFill="1" applyBorder="1" applyAlignment="1">
      <alignment horizontal="center" wrapText="1"/>
    </xf>
    <xf numFmtId="49" fontId="90" fillId="2" borderId="1" xfId="62" applyNumberFormat="1" applyFont="1" applyFill="1" applyBorder="1" applyAlignment="1">
      <alignment horizontal="center" wrapText="1"/>
    </xf>
    <xf numFmtId="49" fontId="90" fillId="2" borderId="4" xfId="62" applyNumberFormat="1" applyFont="1" applyFill="1" applyBorder="1" applyAlignment="1">
      <alignment horizontal="center" wrapText="1"/>
    </xf>
    <xf numFmtId="49" fontId="83" fillId="2" borderId="4" xfId="62" applyNumberFormat="1" applyFont="1" applyFill="1" applyBorder="1" applyAlignment="1">
      <alignment horizontal="center" vertical="top" wrapText="1"/>
    </xf>
    <xf numFmtId="49" fontId="83" fillId="2" borderId="7" xfId="62" applyNumberFormat="1" applyFont="1" applyFill="1" applyBorder="1" applyAlignment="1">
      <alignment horizontal="center" vertical="top" wrapText="1"/>
    </xf>
    <xf numFmtId="49" fontId="98" fillId="2" borderId="4" xfId="62" applyNumberFormat="1" applyFont="1" applyFill="1" applyBorder="1" applyAlignment="1">
      <alignment horizontal="center" vertical="top" wrapText="1"/>
    </xf>
    <xf numFmtId="49" fontId="98" fillId="2" borderId="7" xfId="62" applyNumberFormat="1" applyFont="1" applyFill="1" applyBorder="1" applyAlignment="1">
      <alignment horizontal="center" vertical="top" wrapText="1"/>
    </xf>
    <xf numFmtId="49" fontId="98" fillId="2" borderId="5" xfId="62" applyNumberFormat="1" applyFont="1" applyFill="1" applyBorder="1" applyAlignment="1">
      <alignment horizontal="center" vertical="top" wrapText="1"/>
    </xf>
    <xf numFmtId="49" fontId="98" fillId="2" borderId="6" xfId="62" applyNumberFormat="1" applyFont="1" applyFill="1" applyBorder="1" applyAlignment="1">
      <alignment horizontal="center" vertical="top" wrapText="1"/>
    </xf>
    <xf numFmtId="49" fontId="90" fillId="2" borderId="2" xfId="62" applyNumberFormat="1" applyFont="1" applyFill="1" applyBorder="1" applyAlignment="1">
      <alignment horizontal="center" vertical="center"/>
    </xf>
    <xf numFmtId="49" fontId="90" fillId="2" borderId="15" xfId="62" applyNumberFormat="1" applyFont="1" applyFill="1" applyBorder="1" applyAlignment="1">
      <alignment horizontal="center" vertical="center"/>
    </xf>
    <xf numFmtId="49" fontId="90" fillId="2" borderId="16" xfId="62" applyNumberFormat="1" applyFont="1" applyFill="1" applyBorder="1" applyAlignment="1">
      <alignment horizontal="center" vertical="center"/>
    </xf>
    <xf numFmtId="49" fontId="90" fillId="2" borderId="0" xfId="62" applyNumberFormat="1" applyFont="1" applyFill="1" applyAlignment="1">
      <alignment horizontal="center" vertical="center"/>
    </xf>
    <xf numFmtId="49" fontId="90" fillId="2" borderId="5" xfId="62" applyNumberFormat="1" applyFont="1" applyFill="1" applyBorder="1" applyAlignment="1">
      <alignment horizontal="center" vertical="center"/>
    </xf>
    <xf numFmtId="49" fontId="90" fillId="2" borderId="17" xfId="62" applyNumberFormat="1" applyFont="1" applyFill="1" applyBorder="1" applyAlignment="1">
      <alignment horizontal="center" vertical="center"/>
    </xf>
    <xf numFmtId="0" fontId="15" fillId="2" borderId="18" xfId="28" applyFont="1" applyFill="1" applyBorder="1" applyAlignment="1">
      <alignment horizontal="right" vertical="center" wrapText="1" indent="1"/>
    </xf>
    <xf numFmtId="0" fontId="15" fillId="2" borderId="19" xfId="28" applyFont="1" applyFill="1" applyBorder="1" applyAlignment="1">
      <alignment horizontal="right" vertical="center" wrapText="1" indent="1"/>
    </xf>
    <xf numFmtId="0" fontId="12" fillId="2" borderId="18" xfId="28" applyFont="1" applyFill="1" applyBorder="1" applyAlignment="1">
      <alignment vertical="center" wrapText="1"/>
    </xf>
    <xf numFmtId="0" fontId="12" fillId="2" borderId="19" xfId="28" applyFont="1" applyFill="1" applyBorder="1" applyAlignment="1">
      <alignment vertical="center" wrapText="1"/>
    </xf>
    <xf numFmtId="0" fontId="15" fillId="0" borderId="18" xfId="28" applyFont="1" applyBorder="1" applyAlignment="1">
      <alignment horizontal="right" vertical="center" wrapText="1" indent="1"/>
    </xf>
    <xf numFmtId="0" fontId="15" fillId="0" borderId="19" xfId="28" applyFont="1" applyBorder="1" applyAlignment="1">
      <alignment horizontal="right" vertical="center" wrapText="1" indent="1"/>
    </xf>
    <xf numFmtId="0" fontId="9" fillId="2" borderId="31" xfId="28" applyFont="1" applyFill="1" applyBorder="1" applyAlignment="1">
      <alignment horizontal="center" vertical="center" wrapText="1"/>
    </xf>
    <xf numFmtId="0" fontId="9" fillId="2" borderId="10" xfId="28" applyFont="1" applyFill="1" applyBorder="1" applyAlignment="1">
      <alignment horizontal="center" vertical="center" wrapText="1"/>
    </xf>
    <xf numFmtId="0" fontId="9" fillId="2" borderId="14" xfId="28" applyFont="1" applyFill="1" applyBorder="1" applyAlignment="1">
      <alignment horizontal="center" vertical="center" wrapText="1"/>
    </xf>
    <xf numFmtId="49" fontId="8" fillId="2" borderId="22" xfId="0" applyNumberFormat="1" applyFont="1" applyFill="1" applyBorder="1" applyAlignment="1">
      <alignment horizontal="center" vertical="center"/>
    </xf>
    <xf numFmtId="49" fontId="8" fillId="2" borderId="23" xfId="0" applyNumberFormat="1" applyFont="1" applyFill="1" applyBorder="1" applyAlignment="1">
      <alignment horizontal="center" vertical="center"/>
    </xf>
    <xf numFmtId="49" fontId="8" fillId="2" borderId="18"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xf>
    <xf numFmtId="49" fontId="8" fillId="2" borderId="20" xfId="0" applyNumberFormat="1" applyFont="1" applyFill="1" applyBorder="1" applyAlignment="1">
      <alignment horizontal="center" vertical="center"/>
    </xf>
    <xf numFmtId="49" fontId="8" fillId="2" borderId="21" xfId="0" applyNumberFormat="1" applyFont="1" applyFill="1" applyBorder="1" applyAlignment="1">
      <alignment horizontal="center" vertical="center"/>
    </xf>
    <xf numFmtId="0" fontId="12" fillId="0" borderId="18" xfId="28" applyFont="1" applyBorder="1" applyAlignment="1">
      <alignment vertical="center" wrapText="1"/>
    </xf>
    <xf numFmtId="0" fontId="12" fillId="0" borderId="19" xfId="28" applyFont="1" applyBorder="1" applyAlignment="1">
      <alignment vertical="center" wrapText="1"/>
    </xf>
    <xf numFmtId="0" fontId="12" fillId="2" borderId="20" xfId="28" applyFont="1" applyFill="1" applyBorder="1" applyAlignment="1">
      <alignment vertical="center" wrapText="1"/>
    </xf>
    <xf numFmtId="0" fontId="12" fillId="2" borderId="21" xfId="28" applyFont="1" applyFill="1" applyBorder="1" applyAlignment="1">
      <alignment vertical="center" wrapText="1"/>
    </xf>
    <xf numFmtId="0" fontId="12" fillId="0" borderId="0" xfId="28" applyFont="1" applyAlignment="1">
      <alignment vertical="center" wrapText="1"/>
    </xf>
    <xf numFmtId="0" fontId="12" fillId="0" borderId="20" xfId="28" applyFont="1" applyBorder="1" applyAlignment="1">
      <alignment vertical="center" wrapText="1"/>
    </xf>
    <xf numFmtId="0" fontId="12" fillId="0" borderId="21" xfId="28" applyFont="1" applyBorder="1" applyAlignment="1">
      <alignment vertical="center" wrapText="1"/>
    </xf>
    <xf numFmtId="0" fontId="11" fillId="0" borderId="18" xfId="28" applyFont="1" applyBorder="1" applyAlignment="1">
      <alignment horizontal="right" vertical="center" wrapText="1"/>
    </xf>
    <xf numFmtId="0" fontId="11" fillId="0" borderId="19" xfId="28" applyFont="1" applyBorder="1" applyAlignment="1">
      <alignment horizontal="right" vertical="center" wrapText="1"/>
    </xf>
    <xf numFmtId="0" fontId="15" fillId="6" borderId="18" xfId="28" applyFont="1" applyFill="1" applyBorder="1" applyAlignment="1">
      <alignment horizontal="right" vertical="center" wrapText="1" indent="1"/>
    </xf>
    <xf numFmtId="0" fontId="15" fillId="6" borderId="19" xfId="28" applyFont="1" applyFill="1" applyBorder="1" applyAlignment="1">
      <alignment horizontal="right" vertical="center" wrapText="1" indent="1"/>
    </xf>
    <xf numFmtId="49" fontId="9" fillId="2" borderId="20" xfId="0" applyNumberFormat="1" applyFont="1" applyFill="1" applyBorder="1" applyAlignment="1">
      <alignment horizontal="center" vertical="top"/>
    </xf>
    <xf numFmtId="49" fontId="9" fillId="2" borderId="17" xfId="0" applyNumberFormat="1" applyFont="1" applyFill="1" applyBorder="1" applyAlignment="1">
      <alignment horizontal="center" vertical="top"/>
    </xf>
    <xf numFmtId="49" fontId="9" fillId="2" borderId="21" xfId="0" applyNumberFormat="1" applyFont="1" applyFill="1" applyBorder="1" applyAlignment="1">
      <alignment horizontal="center" vertical="top"/>
    </xf>
    <xf numFmtId="0" fontId="11" fillId="4" borderId="18" xfId="28" applyFont="1" applyFill="1" applyBorder="1" applyAlignment="1">
      <alignment horizontal="right" vertical="center" wrapText="1"/>
    </xf>
    <xf numFmtId="0" fontId="11" fillId="4" borderId="19" xfId="28" applyFont="1" applyFill="1" applyBorder="1" applyAlignment="1">
      <alignment horizontal="right" vertical="center" wrapText="1"/>
    </xf>
    <xf numFmtId="0" fontId="12" fillId="4" borderId="18" xfId="28" applyFont="1" applyFill="1" applyBorder="1" applyAlignment="1">
      <alignment vertical="center" wrapText="1"/>
    </xf>
    <xf numFmtId="0" fontId="12" fillId="4" borderId="19" xfId="28" applyFont="1" applyFill="1" applyBorder="1" applyAlignment="1">
      <alignment vertical="center" wrapText="1"/>
    </xf>
    <xf numFmtId="49" fontId="5" fillId="0" borderId="0" xfId="0" applyNumberFormat="1" applyFont="1" applyAlignment="1">
      <alignment horizontal="center" vertical="center" wrapText="1"/>
    </xf>
    <xf numFmtId="49" fontId="8" fillId="0" borderId="17" xfId="0" applyNumberFormat="1" applyFont="1" applyBorder="1" applyAlignment="1">
      <alignment vertical="center"/>
    </xf>
    <xf numFmtId="0" fontId="5" fillId="0" borderId="17" xfId="0" applyFont="1" applyBorder="1" applyAlignment="1">
      <alignment horizontal="center" vertical="center"/>
    </xf>
    <xf numFmtId="49" fontId="27" fillId="0" borderId="17" xfId="0" applyNumberFormat="1" applyFont="1" applyBorder="1" applyAlignment="1">
      <alignment horizontal="right" vertical="center"/>
    </xf>
    <xf numFmtId="49" fontId="8" fillId="2" borderId="22" xfId="0" applyNumberFormat="1" applyFont="1" applyFill="1" applyBorder="1" applyAlignment="1">
      <alignment horizontal="center"/>
    </xf>
    <xf numFmtId="49" fontId="8" fillId="2" borderId="15" xfId="0" applyNumberFormat="1" applyFont="1" applyFill="1" applyBorder="1" applyAlignment="1">
      <alignment horizontal="center"/>
    </xf>
    <xf numFmtId="49" fontId="8" fillId="2" borderId="23" xfId="0" applyNumberFormat="1" applyFont="1" applyFill="1" applyBorder="1" applyAlignment="1">
      <alignment horizontal="center"/>
    </xf>
    <xf numFmtId="49" fontId="22" fillId="2" borderId="136" xfId="28" applyNumberFormat="1" applyFont="1" applyFill="1" applyBorder="1" applyAlignment="1">
      <alignment horizontal="center" vertical="center" wrapText="1"/>
    </xf>
    <xf numFmtId="49" fontId="22" fillId="2" borderId="206" xfId="28" applyNumberFormat="1" applyFont="1" applyFill="1" applyBorder="1" applyAlignment="1">
      <alignment horizontal="center" vertical="center" wrapText="1"/>
    </xf>
    <xf numFmtId="0" fontId="16" fillId="2" borderId="136" xfId="28" applyFont="1" applyFill="1" applyBorder="1" applyAlignment="1">
      <alignment horizontal="center" vertical="center" wrapText="1"/>
    </xf>
    <xf numFmtId="0" fontId="16" fillId="2" borderId="137" xfId="28" applyFont="1" applyFill="1" applyBorder="1" applyAlignment="1">
      <alignment horizontal="center" vertical="center" wrapText="1"/>
    </xf>
    <xf numFmtId="0" fontId="16" fillId="2" borderId="34" xfId="28" applyFont="1" applyFill="1" applyBorder="1" applyAlignment="1">
      <alignment horizontal="right" vertical="center" wrapText="1"/>
    </xf>
    <xf numFmtId="0" fontId="16" fillId="2" borderId="35" xfId="28" applyFont="1" applyFill="1" applyBorder="1" applyAlignment="1">
      <alignment horizontal="right" vertical="center" wrapText="1"/>
    </xf>
    <xf numFmtId="0" fontId="16" fillId="2" borderId="18" xfId="28" applyFont="1" applyFill="1" applyBorder="1" applyAlignment="1">
      <alignment horizontal="right" vertical="center" wrapText="1"/>
    </xf>
    <xf numFmtId="0" fontId="16" fillId="2" borderId="19" xfId="28" applyFont="1" applyFill="1" applyBorder="1" applyAlignment="1">
      <alignment horizontal="right" vertical="center" wrapText="1"/>
    </xf>
    <xf numFmtId="0" fontId="15" fillId="0" borderId="20" xfId="28" applyFont="1" applyBorder="1" applyAlignment="1">
      <alignment horizontal="right" vertical="center" wrapText="1" indent="1"/>
    </xf>
    <xf numFmtId="0" fontId="15" fillId="0" borderId="21" xfId="28" applyFont="1" applyBorder="1" applyAlignment="1">
      <alignment horizontal="right" vertical="center" wrapText="1" indent="1"/>
    </xf>
    <xf numFmtId="0" fontId="15" fillId="2" borderId="27" xfId="28" applyFont="1" applyFill="1" applyBorder="1" applyAlignment="1">
      <alignment horizontal="right" vertical="center" wrapText="1" indent="1"/>
    </xf>
    <xf numFmtId="0" fontId="15" fillId="2" borderId="28" xfId="28" applyFont="1" applyFill="1" applyBorder="1" applyAlignment="1">
      <alignment horizontal="right" vertical="center" wrapText="1" indent="1"/>
    </xf>
    <xf numFmtId="0" fontId="15" fillId="0" borderId="34" xfId="28" applyFont="1" applyBorder="1" applyAlignment="1">
      <alignment horizontal="right" vertical="center" wrapText="1" indent="1"/>
    </xf>
    <xf numFmtId="0" fontId="15" fillId="0" borderId="35" xfId="28" applyFont="1" applyBorder="1" applyAlignment="1">
      <alignment horizontal="right" vertical="center" wrapText="1" indent="1"/>
    </xf>
    <xf numFmtId="0" fontId="12" fillId="0" borderId="27" xfId="28" applyFont="1" applyBorder="1" applyAlignment="1">
      <alignment vertical="center" wrapText="1"/>
    </xf>
    <xf numFmtId="0" fontId="12" fillId="0" borderId="28" xfId="28" applyFont="1" applyBorder="1" applyAlignment="1">
      <alignment vertical="center" wrapText="1"/>
    </xf>
    <xf numFmtId="0" fontId="12" fillId="0" borderId="34" xfId="28" applyFont="1" applyBorder="1" applyAlignment="1">
      <alignment vertical="center" wrapText="1"/>
    </xf>
    <xf numFmtId="0" fontId="12" fillId="0" borderId="35" xfId="28" applyFont="1" applyBorder="1" applyAlignment="1">
      <alignment vertical="center" wrapText="1"/>
    </xf>
    <xf numFmtId="0" fontId="15" fillId="2" borderId="46" xfId="28" applyFont="1" applyFill="1" applyBorder="1" applyAlignment="1">
      <alignment horizontal="right" vertical="center" wrapText="1" indent="1"/>
    </xf>
    <xf numFmtId="0" fontId="15" fillId="2" borderId="47" xfId="28" applyFont="1" applyFill="1" applyBorder="1" applyAlignment="1">
      <alignment horizontal="right" vertical="center" wrapText="1" indent="1"/>
    </xf>
    <xf numFmtId="49" fontId="7"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8" fillId="0" borderId="0" xfId="0" applyNumberFormat="1" applyFont="1" applyAlignment="1">
      <alignment vertical="center"/>
    </xf>
    <xf numFmtId="0" fontId="5" fillId="0" borderId="0" xfId="0" applyFont="1" applyAlignment="1">
      <alignment horizontal="center" vertical="center"/>
    </xf>
    <xf numFmtId="49" fontId="5" fillId="2" borderId="26" xfId="0" applyNumberFormat="1" applyFont="1" applyFill="1" applyBorder="1" applyAlignment="1">
      <alignment horizontal="center" vertical="center"/>
    </xf>
    <xf numFmtId="0" fontId="16" fillId="2" borderId="27" xfId="28" applyFont="1" applyFill="1" applyBorder="1" applyAlignment="1">
      <alignment horizontal="right" vertical="center" wrapText="1"/>
    </xf>
    <xf numFmtId="0" fontId="16" fillId="2" borderId="28" xfId="28" applyFont="1" applyFill="1" applyBorder="1" applyAlignment="1">
      <alignment horizontal="right" vertical="center" wrapText="1"/>
    </xf>
    <xf numFmtId="0" fontId="15" fillId="2" borderId="20" xfId="28" applyFont="1" applyFill="1" applyBorder="1" applyAlignment="1">
      <alignment horizontal="right" vertical="center" wrapText="1" indent="1"/>
    </xf>
    <xf numFmtId="0" fontId="15" fillId="2" borderId="21" xfId="28" applyFont="1" applyFill="1" applyBorder="1" applyAlignment="1">
      <alignment horizontal="right" vertical="center" wrapText="1" indent="1"/>
    </xf>
    <xf numFmtId="0" fontId="15" fillId="2" borderId="29" xfId="28" applyFont="1" applyFill="1" applyBorder="1" applyAlignment="1">
      <alignment horizontal="right" vertical="center" wrapText="1" indent="1"/>
    </xf>
    <xf numFmtId="0" fontId="15" fillId="2" borderId="30" xfId="28" applyFont="1" applyFill="1" applyBorder="1" applyAlignment="1">
      <alignment horizontal="right" vertical="center" wrapText="1" indent="1"/>
    </xf>
    <xf numFmtId="0" fontId="12" fillId="0" borderId="46" xfId="28" applyFont="1" applyBorder="1" applyAlignment="1">
      <alignment vertical="center" wrapText="1"/>
    </xf>
    <xf numFmtId="0" fontId="12" fillId="0" borderId="47" xfId="28" applyFont="1" applyBorder="1" applyAlignment="1">
      <alignment vertical="center" wrapText="1"/>
    </xf>
    <xf numFmtId="0" fontId="15" fillId="2" borderId="34" xfId="28" applyFont="1" applyFill="1" applyBorder="1" applyAlignment="1">
      <alignment horizontal="right" vertical="center" wrapText="1" indent="1"/>
    </xf>
    <xf numFmtId="0" fontId="15" fillId="2" borderId="35" xfId="28" applyFont="1" applyFill="1" applyBorder="1" applyAlignment="1">
      <alignment horizontal="right" vertical="center" wrapText="1" indent="1"/>
    </xf>
    <xf numFmtId="0" fontId="15" fillId="0" borderId="27" xfId="28" applyFont="1" applyBorder="1" applyAlignment="1">
      <alignment horizontal="right" vertical="center" wrapText="1" indent="1"/>
    </xf>
    <xf numFmtId="0" fontId="15" fillId="0" borderId="28" xfId="28" applyFont="1" applyBorder="1" applyAlignment="1">
      <alignment horizontal="right" vertical="center" wrapText="1" indent="1"/>
    </xf>
    <xf numFmtId="49" fontId="7" fillId="0" borderId="0" xfId="22" applyNumberFormat="1" applyFont="1" applyAlignment="1">
      <alignment horizontal="center" vertical="center"/>
    </xf>
    <xf numFmtId="49" fontId="7" fillId="0" borderId="0" xfId="22" applyNumberFormat="1" applyFont="1" applyAlignment="1">
      <alignment horizontal="center" vertical="center" wrapText="1"/>
    </xf>
    <xf numFmtId="49" fontId="5" fillId="0" borderId="0" xfId="22" applyNumberFormat="1" applyFont="1" applyAlignment="1">
      <alignment horizontal="center" vertical="center" wrapText="1"/>
    </xf>
    <xf numFmtId="49" fontId="5" fillId="0" borderId="0" xfId="22" applyNumberFormat="1" applyFont="1" applyAlignment="1">
      <alignment horizontal="center" vertical="center"/>
    </xf>
    <xf numFmtId="49" fontId="8" fillId="0" borderId="17" xfId="22" applyNumberFormat="1" applyFont="1" applyBorder="1" applyAlignment="1">
      <alignment vertical="center"/>
    </xf>
    <xf numFmtId="0" fontId="5" fillId="0" borderId="17" xfId="22" applyFont="1" applyBorder="1" applyAlignment="1">
      <alignment horizontal="center" vertical="center"/>
    </xf>
    <xf numFmtId="49" fontId="5" fillId="2" borderId="24" xfId="22" applyNumberFormat="1" applyFont="1" applyFill="1" applyBorder="1" applyAlignment="1">
      <alignment horizontal="center" vertical="center"/>
    </xf>
    <xf numFmtId="49" fontId="5" fillId="2" borderId="25" xfId="22" applyNumberFormat="1" applyFont="1" applyFill="1" applyBorder="1" applyAlignment="1">
      <alignment horizontal="center" vertical="center"/>
    </xf>
    <xf numFmtId="49" fontId="22" fillId="2" borderId="238" xfId="28" applyNumberFormat="1" applyFont="1" applyFill="1" applyBorder="1" applyAlignment="1">
      <alignment horizontal="center" vertical="center" wrapText="1"/>
    </xf>
    <xf numFmtId="49" fontId="22" fillId="2" borderId="239" xfId="28" applyNumberFormat="1" applyFont="1" applyFill="1" applyBorder="1" applyAlignment="1">
      <alignment horizontal="center" vertical="center" wrapText="1"/>
    </xf>
    <xf numFmtId="0" fontId="16" fillId="2" borderId="238" xfId="28" applyFont="1" applyFill="1" applyBorder="1" applyAlignment="1">
      <alignment horizontal="center" vertical="center" wrapText="1"/>
    </xf>
    <xf numFmtId="0" fontId="16" fillId="2" borderId="241" xfId="28" applyFont="1" applyFill="1" applyBorder="1" applyAlignment="1">
      <alignment horizontal="center" vertical="center" wrapText="1"/>
    </xf>
    <xf numFmtId="0" fontId="15" fillId="0" borderId="18" xfId="28" applyFont="1" applyBorder="1" applyAlignment="1">
      <alignment vertical="center" wrapText="1"/>
    </xf>
    <xf numFmtId="0" fontId="15" fillId="0" borderId="19" xfId="28" applyFont="1" applyBorder="1" applyAlignment="1">
      <alignment vertical="center" wrapText="1"/>
    </xf>
    <xf numFmtId="0" fontId="19" fillId="2" borderId="31" xfId="28" applyFont="1" applyFill="1" applyBorder="1" applyAlignment="1">
      <alignment horizontal="center" vertical="center" wrapText="1"/>
    </xf>
    <xf numFmtId="0" fontId="19" fillId="2" borderId="10" xfId="28" applyFont="1" applyFill="1" applyBorder="1" applyAlignment="1">
      <alignment horizontal="center" vertical="center" wrapText="1"/>
    </xf>
    <xf numFmtId="0" fontId="19" fillId="2" borderId="14" xfId="28" applyFont="1" applyFill="1" applyBorder="1" applyAlignment="1">
      <alignment horizontal="center" vertical="center" wrapText="1"/>
    </xf>
    <xf numFmtId="49" fontId="8" fillId="2" borderId="31" xfId="0" applyNumberFormat="1" applyFont="1" applyFill="1" applyBorder="1" applyAlignment="1">
      <alignment horizontal="center" wrapText="1"/>
    </xf>
    <xf numFmtId="49" fontId="8" fillId="2" borderId="10" xfId="0" applyNumberFormat="1" applyFont="1" applyFill="1" applyBorder="1" applyAlignment="1">
      <alignment horizontal="center" wrapText="1"/>
    </xf>
    <xf numFmtId="49" fontId="9" fillId="2" borderId="10"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wrapText="1"/>
    </xf>
    <xf numFmtId="49" fontId="4" fillId="2" borderId="10" xfId="0" applyNumberFormat="1" applyFont="1" applyFill="1" applyBorder="1" applyAlignment="1">
      <alignment horizontal="center" vertical="top" wrapText="1"/>
    </xf>
    <xf numFmtId="49" fontId="4" fillId="2" borderId="14" xfId="0" applyNumberFormat="1" applyFont="1" applyFill="1" applyBorder="1" applyAlignment="1">
      <alignment horizontal="center" vertical="top" wrapText="1"/>
    </xf>
    <xf numFmtId="49" fontId="8" fillId="2" borderId="31" xfId="0" applyNumberFormat="1" applyFont="1" applyFill="1" applyBorder="1" applyAlignment="1">
      <alignment horizontal="center" vertical="center"/>
    </xf>
    <xf numFmtId="0" fontId="1" fillId="2" borderId="31" xfId="0" applyFont="1" applyFill="1" applyBorder="1"/>
    <xf numFmtId="0" fontId="1" fillId="2" borderId="10" xfId="0" applyFont="1" applyFill="1" applyBorder="1"/>
    <xf numFmtId="0" fontId="1" fillId="2" borderId="14" xfId="0" applyFont="1" applyFill="1" applyBorder="1"/>
    <xf numFmtId="0" fontId="15" fillId="2" borderId="131" xfId="28" applyFont="1" applyFill="1" applyBorder="1" applyAlignment="1">
      <alignment horizontal="right" vertical="center" wrapText="1" indent="1"/>
    </xf>
    <xf numFmtId="0" fontId="12" fillId="0" borderId="211" xfId="28" applyFont="1" applyBorder="1" applyAlignment="1">
      <alignment vertical="center" wrapText="1"/>
    </xf>
    <xf numFmtId="0" fontId="12" fillId="0" borderId="212" xfId="28" applyFont="1" applyBorder="1" applyAlignment="1">
      <alignment vertical="center" wrapText="1"/>
    </xf>
    <xf numFmtId="0" fontId="15" fillId="2" borderId="18" xfId="28" applyFont="1" applyFill="1" applyBorder="1" applyAlignment="1">
      <alignment vertical="center" wrapText="1"/>
    </xf>
    <xf numFmtId="0" fontId="15" fillId="2" borderId="19" xfId="28" applyFont="1" applyFill="1" applyBorder="1" applyAlignment="1">
      <alignment vertical="center" wrapText="1"/>
    </xf>
    <xf numFmtId="0" fontId="15" fillId="0" borderId="65" xfId="28" applyFont="1" applyBorder="1" applyAlignment="1">
      <alignment horizontal="right" vertical="center" wrapText="1" indent="1"/>
    </xf>
    <xf numFmtId="0" fontId="15" fillId="0" borderId="66" xfId="28" applyFont="1" applyBorder="1" applyAlignment="1">
      <alignment horizontal="right" vertical="center" wrapText="1" indent="1"/>
    </xf>
    <xf numFmtId="0" fontId="12" fillId="2" borderId="0" xfId="28" applyFont="1" applyFill="1" applyAlignment="1">
      <alignment vertical="center" wrapText="1"/>
    </xf>
    <xf numFmtId="0" fontId="12" fillId="2" borderId="27" xfId="28" applyFont="1" applyFill="1" applyBorder="1" applyAlignment="1">
      <alignment vertical="center" wrapText="1"/>
    </xf>
    <xf numFmtId="0" fontId="12" fillId="2" borderId="28" xfId="28" applyFont="1" applyFill="1" applyBorder="1" applyAlignment="1">
      <alignment vertical="center" wrapText="1"/>
    </xf>
    <xf numFmtId="0" fontId="15" fillId="0" borderId="20" xfId="28" applyFont="1" applyBorder="1" applyAlignment="1">
      <alignment vertical="center" wrapText="1"/>
    </xf>
    <xf numFmtId="0" fontId="15" fillId="0" borderId="21" xfId="28" applyFont="1" applyBorder="1" applyAlignment="1">
      <alignment vertical="center" wrapText="1"/>
    </xf>
    <xf numFmtId="49" fontId="22" fillId="2" borderId="78" xfId="28" applyNumberFormat="1" applyFont="1" applyFill="1" applyBorder="1" applyAlignment="1">
      <alignment horizontal="center" vertical="center" wrapText="1"/>
    </xf>
    <xf numFmtId="49" fontId="22" fillId="2" borderId="79" xfId="28" applyNumberFormat="1" applyFont="1" applyFill="1" applyBorder="1" applyAlignment="1">
      <alignment horizontal="center" vertical="center" wrapText="1"/>
    </xf>
    <xf numFmtId="0" fontId="12" fillId="0" borderId="65" xfId="28" applyFont="1" applyBorder="1" applyAlignment="1">
      <alignment vertical="center" wrapText="1"/>
    </xf>
    <xf numFmtId="0" fontId="12" fillId="0" borderId="66" xfId="28" applyFont="1" applyBorder="1" applyAlignment="1">
      <alignment vertical="center" wrapText="1"/>
    </xf>
    <xf numFmtId="0" fontId="16" fillId="2" borderId="78" xfId="28" applyFont="1" applyFill="1" applyBorder="1" applyAlignment="1">
      <alignment horizontal="center" vertical="center" wrapText="1"/>
    </xf>
    <xf numFmtId="0" fontId="16" fillId="2" borderId="81" xfId="28" applyFont="1" applyFill="1" applyBorder="1" applyAlignment="1">
      <alignment horizontal="center" vertical="center" wrapText="1"/>
    </xf>
    <xf numFmtId="49" fontId="8" fillId="2" borderId="1" xfId="2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49" fontId="8" fillId="2" borderId="2" xfId="22" applyNumberFormat="1" applyFont="1" applyFill="1" applyBorder="1" applyAlignment="1">
      <alignment horizontal="center" vertical="center"/>
    </xf>
    <xf numFmtId="49" fontId="8" fillId="2" borderId="15" xfId="22" applyNumberFormat="1" applyFont="1" applyFill="1" applyBorder="1" applyAlignment="1">
      <alignment horizontal="center" vertical="center"/>
    </xf>
    <xf numFmtId="49" fontId="8" fillId="2" borderId="16" xfId="22" applyNumberFormat="1" applyFont="1" applyFill="1" applyBorder="1" applyAlignment="1">
      <alignment horizontal="center" vertical="center"/>
    </xf>
    <xf numFmtId="49" fontId="8" fillId="2" borderId="0" xfId="22" applyNumberFormat="1" applyFont="1" applyFill="1" applyAlignment="1">
      <alignment horizontal="center" vertical="center"/>
    </xf>
    <xf numFmtId="49" fontId="8" fillId="2" borderId="5" xfId="22" applyNumberFormat="1" applyFont="1" applyFill="1" applyBorder="1" applyAlignment="1">
      <alignment horizontal="center" vertical="center"/>
    </xf>
    <xf numFmtId="49" fontId="8" fillId="2" borderId="17" xfId="22" applyNumberFormat="1" applyFont="1" applyFill="1" applyBorder="1" applyAlignment="1">
      <alignment horizontal="center" vertical="center"/>
    </xf>
    <xf numFmtId="49" fontId="8" fillId="0" borderId="0" xfId="22" applyNumberFormat="1" applyFont="1" applyAlignment="1">
      <alignment vertical="center"/>
    </xf>
    <xf numFmtId="49" fontId="10" fillId="2" borderId="5" xfId="22" applyNumberFormat="1" applyFont="1" applyFill="1" applyBorder="1" applyAlignment="1">
      <alignment horizontal="center" vertical="top" wrapText="1"/>
    </xf>
    <xf numFmtId="49" fontId="10" fillId="2" borderId="6" xfId="22" applyNumberFormat="1" applyFont="1" applyFill="1" applyBorder="1" applyAlignment="1">
      <alignment horizontal="center" vertical="top" wrapText="1"/>
    </xf>
    <xf numFmtId="49" fontId="4" fillId="2" borderId="4" xfId="22" applyNumberFormat="1" applyFont="1" applyFill="1" applyBorder="1" applyAlignment="1">
      <alignment horizontal="center" vertical="top" wrapText="1"/>
    </xf>
    <xf numFmtId="49" fontId="4" fillId="2" borderId="7" xfId="22" applyNumberFormat="1" applyFont="1" applyFill="1" applyBorder="1" applyAlignment="1">
      <alignment horizontal="center" vertical="top" wrapText="1"/>
    </xf>
    <xf numFmtId="49" fontId="10" fillId="2" borderId="4" xfId="22" applyNumberFormat="1" applyFont="1" applyFill="1" applyBorder="1" applyAlignment="1">
      <alignment horizontal="center" vertical="top" wrapText="1"/>
    </xf>
    <xf numFmtId="49" fontId="10" fillId="2" borderId="7" xfId="22" applyNumberFormat="1" applyFont="1" applyFill="1" applyBorder="1" applyAlignment="1">
      <alignment horizontal="center" vertical="top" wrapText="1"/>
    </xf>
    <xf numFmtId="0" fontId="8" fillId="2" borderId="1" xfId="22" applyFont="1" applyFill="1" applyBorder="1" applyAlignment="1">
      <alignment horizontal="center" wrapText="1"/>
    </xf>
    <xf numFmtId="0" fontId="8" fillId="2" borderId="4" xfId="22" applyFont="1" applyFill="1" applyBorder="1" applyAlignment="1">
      <alignment horizontal="center" wrapText="1"/>
    </xf>
    <xf numFmtId="49" fontId="9" fillId="2" borderId="1" xfId="22" applyNumberFormat="1" applyFont="1" applyFill="1" applyBorder="1" applyAlignment="1">
      <alignment horizontal="center" vertical="center"/>
    </xf>
    <xf numFmtId="49" fontId="9" fillId="2" borderId="4" xfId="22" applyNumberFormat="1" applyFont="1" applyFill="1" applyBorder="1" applyAlignment="1">
      <alignment horizontal="center" vertical="center"/>
    </xf>
    <xf numFmtId="49" fontId="9" fillId="2" borderId="7" xfId="22" applyNumberFormat="1" applyFont="1" applyFill="1" applyBorder="1" applyAlignment="1">
      <alignment horizontal="center" vertical="center"/>
    </xf>
    <xf numFmtId="49" fontId="8" fillId="2" borderId="2" xfId="22" applyNumberFormat="1" applyFont="1" applyFill="1" applyBorder="1" applyAlignment="1">
      <alignment horizontal="center" wrapText="1"/>
    </xf>
    <xf numFmtId="49" fontId="8" fillId="2" borderId="3" xfId="22" applyNumberFormat="1" applyFont="1" applyFill="1" applyBorder="1" applyAlignment="1">
      <alignment horizontal="center" wrapText="1"/>
    </xf>
    <xf numFmtId="0" fontId="12" fillId="4" borderId="75" xfId="28" applyFont="1" applyFill="1" applyBorder="1" applyAlignment="1">
      <alignment vertical="center" wrapText="1"/>
    </xf>
    <xf numFmtId="0" fontId="12" fillId="4" borderId="76" xfId="28" applyFont="1" applyFill="1" applyBorder="1" applyAlignment="1">
      <alignment vertical="center" wrapText="1"/>
    </xf>
    <xf numFmtId="0" fontId="15" fillId="2" borderId="75" xfId="28" applyFont="1" applyFill="1" applyBorder="1" applyAlignment="1">
      <alignment horizontal="right" vertical="center" wrapText="1" indent="1"/>
    </xf>
    <xf numFmtId="0" fontId="15" fillId="2" borderId="76" xfId="28" applyFont="1" applyFill="1" applyBorder="1" applyAlignment="1">
      <alignment horizontal="right" vertical="center" wrapText="1" indent="1"/>
    </xf>
    <xf numFmtId="0" fontId="11" fillId="4" borderId="75" xfId="28" applyFont="1" applyFill="1" applyBorder="1" applyAlignment="1">
      <alignment horizontal="right" vertical="center" wrapText="1"/>
    </xf>
    <xf numFmtId="0" fontId="11" fillId="4" borderId="76" xfId="28" applyFont="1" applyFill="1" applyBorder="1" applyAlignment="1">
      <alignment horizontal="right" vertical="center" wrapText="1"/>
    </xf>
    <xf numFmtId="0" fontId="12" fillId="2" borderId="75" xfId="28" applyFont="1" applyFill="1" applyBorder="1" applyAlignment="1">
      <alignment vertical="center" wrapText="1"/>
    </xf>
    <xf numFmtId="0" fontId="12" fillId="2" borderId="76" xfId="28" applyFont="1" applyFill="1" applyBorder="1" applyAlignment="1">
      <alignment vertical="center" wrapText="1"/>
    </xf>
    <xf numFmtId="0" fontId="15" fillId="6" borderId="75" xfId="28" applyFont="1" applyFill="1" applyBorder="1" applyAlignment="1">
      <alignment horizontal="right" vertical="center" wrapText="1" indent="1"/>
    </xf>
    <xf numFmtId="0" fontId="15" fillId="6" borderId="76" xfId="28" applyFont="1" applyFill="1" applyBorder="1" applyAlignment="1">
      <alignment horizontal="right" vertical="center" wrapText="1" indent="1"/>
    </xf>
    <xf numFmtId="0" fontId="11" fillId="4" borderId="70" xfId="28" applyFont="1" applyFill="1" applyBorder="1" applyAlignment="1">
      <alignment horizontal="right" vertical="center" wrapText="1"/>
    </xf>
    <xf numFmtId="0" fontId="11" fillId="4" borderId="71" xfId="28" applyFont="1" applyFill="1" applyBorder="1" applyAlignment="1">
      <alignment horizontal="right" vertical="center" wrapText="1"/>
    </xf>
    <xf numFmtId="0" fontId="12" fillId="0" borderId="75" xfId="28" applyFont="1" applyBorder="1" applyAlignment="1">
      <alignment vertical="center" wrapText="1"/>
    </xf>
    <xf numFmtId="0" fontId="12" fillId="0" borderId="76" xfId="28" applyFont="1" applyBorder="1" applyAlignment="1">
      <alignment vertical="center" wrapText="1"/>
    </xf>
    <xf numFmtId="0" fontId="15" fillId="0" borderId="75" xfId="28" applyFont="1" applyBorder="1" applyAlignment="1">
      <alignment horizontal="right" vertical="center" wrapText="1" indent="1"/>
    </xf>
    <xf numFmtId="0" fontId="15" fillId="0" borderId="76" xfId="28" applyFont="1" applyBorder="1" applyAlignment="1">
      <alignment horizontal="right" vertical="center" wrapText="1" indent="1"/>
    </xf>
    <xf numFmtId="0" fontId="12" fillId="2" borderId="221" xfId="28" applyFont="1" applyFill="1" applyBorder="1" applyAlignment="1">
      <alignment vertical="center" wrapText="1"/>
    </xf>
    <xf numFmtId="0" fontId="12" fillId="2" borderId="222" xfId="28" applyFont="1" applyFill="1" applyBorder="1" applyAlignment="1">
      <alignment vertical="center" wrapText="1"/>
    </xf>
    <xf numFmtId="0" fontId="15" fillId="0" borderId="96" xfId="28" applyFont="1" applyBorder="1" applyAlignment="1">
      <alignment horizontal="right" vertical="center" wrapText="1" indent="1"/>
    </xf>
    <xf numFmtId="0" fontId="15" fillId="0" borderId="97" xfId="28" applyFont="1" applyBorder="1" applyAlignment="1">
      <alignment horizontal="right" vertical="center" wrapText="1" indent="1"/>
    </xf>
    <xf numFmtId="0" fontId="12" fillId="0" borderId="216" xfId="28" applyFont="1" applyBorder="1" applyAlignment="1">
      <alignment vertical="center" wrapText="1"/>
    </xf>
    <xf numFmtId="0" fontId="12" fillId="0" borderId="217" xfId="28" applyFont="1" applyBorder="1" applyAlignment="1">
      <alignment vertical="center" wrapText="1"/>
    </xf>
    <xf numFmtId="0" fontId="15" fillId="2" borderId="96" xfId="28" applyFont="1" applyFill="1" applyBorder="1" applyAlignment="1">
      <alignment horizontal="right" vertical="center" wrapText="1" indent="1"/>
    </xf>
    <xf numFmtId="0" fontId="15" fillId="2" borderId="97" xfId="28" applyFont="1" applyFill="1" applyBorder="1" applyAlignment="1">
      <alignment horizontal="right" vertical="center" wrapText="1" indent="1"/>
    </xf>
    <xf numFmtId="0" fontId="16" fillId="2" borderId="75" xfId="28" applyFont="1" applyFill="1" applyBorder="1" applyAlignment="1">
      <alignment horizontal="right" vertical="center" wrapText="1"/>
    </xf>
    <xf numFmtId="0" fontId="16" fillId="2" borderId="76" xfId="28" applyFont="1" applyFill="1" applyBorder="1" applyAlignment="1">
      <alignment horizontal="right" vertical="center" wrapText="1"/>
    </xf>
    <xf numFmtId="0" fontId="12" fillId="0" borderId="221" xfId="28" applyFont="1" applyBorder="1" applyAlignment="1">
      <alignment vertical="center" wrapText="1"/>
    </xf>
    <xf numFmtId="0" fontId="12" fillId="0" borderId="222" xfId="28" applyFont="1" applyBorder="1" applyAlignment="1">
      <alignment vertical="center" wrapText="1"/>
    </xf>
    <xf numFmtId="0" fontId="15" fillId="2" borderId="226" xfId="28" applyFont="1" applyFill="1" applyBorder="1" applyAlignment="1">
      <alignment horizontal="right" vertical="center" wrapText="1" indent="1"/>
    </xf>
    <xf numFmtId="0" fontId="15" fillId="2" borderId="227" xfId="28" applyFont="1" applyFill="1" applyBorder="1" applyAlignment="1">
      <alignment horizontal="right" vertical="center" wrapText="1" indent="1"/>
    </xf>
    <xf numFmtId="0" fontId="12" fillId="0" borderId="96" xfId="28" applyFont="1" applyBorder="1" applyAlignment="1">
      <alignment vertical="center" wrapText="1"/>
    </xf>
    <xf numFmtId="0" fontId="12" fillId="0" borderId="97" xfId="28" applyFont="1" applyBorder="1" applyAlignment="1">
      <alignment vertical="center" wrapText="1"/>
    </xf>
    <xf numFmtId="0" fontId="15" fillId="2" borderId="90" xfId="28" applyFont="1" applyFill="1" applyBorder="1" applyAlignment="1">
      <alignment horizontal="right" vertical="center" wrapText="1" indent="1"/>
    </xf>
    <xf numFmtId="0" fontId="15" fillId="2" borderId="91" xfId="28" applyFont="1" applyFill="1" applyBorder="1" applyAlignment="1">
      <alignment horizontal="right" vertical="center" wrapText="1" indent="1"/>
    </xf>
    <xf numFmtId="49" fontId="8" fillId="4" borderId="78" xfId="28" applyNumberFormat="1" applyFont="1" applyFill="1" applyBorder="1" applyAlignment="1">
      <alignment horizontal="center" vertical="center" wrapText="1"/>
    </xf>
    <xf numFmtId="49" fontId="8" fillId="4" borderId="156" xfId="28" applyNumberFormat="1" applyFont="1" applyFill="1" applyBorder="1" applyAlignment="1">
      <alignment horizontal="center" vertical="center" wrapText="1"/>
    </xf>
    <xf numFmtId="0" fontId="16" fillId="4" borderId="78" xfId="28" applyFont="1" applyFill="1" applyBorder="1" applyAlignment="1">
      <alignment horizontal="center" vertical="center" wrapText="1"/>
    </xf>
    <xf numFmtId="0" fontId="16" fillId="4" borderId="81" xfId="28" applyFont="1" applyFill="1" applyBorder="1" applyAlignment="1">
      <alignment horizontal="center" vertical="center" wrapText="1"/>
    </xf>
    <xf numFmtId="0" fontId="16" fillId="0" borderId="75" xfId="28" applyFont="1" applyBorder="1" applyAlignment="1">
      <alignment horizontal="right" vertical="center" wrapText="1"/>
    </xf>
    <xf numFmtId="0" fontId="16" fillId="0" borderId="76" xfId="28" applyFont="1" applyBorder="1" applyAlignment="1">
      <alignment horizontal="right" vertical="center" wrapText="1"/>
    </xf>
    <xf numFmtId="49" fontId="8" fillId="2" borderId="10"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0" fontId="15" fillId="0" borderId="181" xfId="28" applyFont="1" applyBorder="1" applyAlignment="1">
      <alignment horizontal="right" vertical="center" wrapText="1" indent="1"/>
    </xf>
    <xf numFmtId="0" fontId="15" fillId="0" borderId="182" xfId="28" applyFont="1" applyBorder="1" applyAlignment="1">
      <alignment horizontal="right" vertical="center" wrapText="1" indent="1"/>
    </xf>
    <xf numFmtId="0" fontId="12" fillId="2" borderId="181" xfId="28" applyFont="1" applyFill="1" applyBorder="1" applyAlignment="1">
      <alignment vertical="center" wrapText="1"/>
    </xf>
    <xf numFmtId="0" fontId="12" fillId="2" borderId="182" xfId="28" applyFont="1" applyFill="1" applyBorder="1" applyAlignment="1">
      <alignment vertical="center" wrapText="1"/>
    </xf>
    <xf numFmtId="0" fontId="15" fillId="0" borderId="46" xfId="28" applyFont="1" applyBorder="1" applyAlignment="1">
      <alignment horizontal="right" vertical="center" wrapText="1" indent="1"/>
    </xf>
    <xf numFmtId="0" fontId="15" fillId="0" borderId="47" xfId="28" applyFont="1" applyBorder="1" applyAlignment="1">
      <alignment horizontal="right" vertical="center" wrapText="1" indent="1"/>
    </xf>
    <xf numFmtId="0" fontId="12" fillId="2" borderId="96" xfId="28" applyFont="1" applyFill="1" applyBorder="1" applyAlignment="1">
      <alignment vertical="center" wrapText="1"/>
    </xf>
    <xf numFmtId="0" fontId="12" fillId="2" borderId="97" xfId="28" applyFont="1" applyFill="1" applyBorder="1" applyAlignment="1">
      <alignment vertical="center" wrapText="1"/>
    </xf>
    <xf numFmtId="0" fontId="15" fillId="0" borderId="194" xfId="28" applyFont="1" applyBorder="1" applyAlignment="1">
      <alignment horizontal="right" vertical="center" wrapText="1" indent="1"/>
    </xf>
    <xf numFmtId="0" fontId="15" fillId="0" borderId="195" xfId="28" applyFont="1" applyBorder="1" applyAlignment="1">
      <alignment horizontal="right" vertical="center" wrapText="1" indent="1"/>
    </xf>
    <xf numFmtId="0" fontId="6" fillId="0" borderId="0" xfId="0" applyFont="1" applyAlignment="1">
      <alignment horizontal="center" vertical="center" wrapText="1" readingOrder="1"/>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0" fontId="11" fillId="4" borderId="86" xfId="28" applyFont="1" applyFill="1" applyBorder="1" applyAlignment="1">
      <alignment horizontal="right" vertical="center" wrapText="1"/>
    </xf>
    <xf numFmtId="0" fontId="11" fillId="4" borderId="87" xfId="28" applyFont="1" applyFill="1" applyBorder="1" applyAlignment="1">
      <alignment horizontal="right" vertical="center" wrapText="1"/>
    </xf>
    <xf numFmtId="49" fontId="8" fillId="4" borderId="79" xfId="28" applyNumberFormat="1" applyFont="1" applyFill="1" applyBorder="1" applyAlignment="1">
      <alignment horizontal="center" vertical="center" wrapText="1"/>
    </xf>
    <xf numFmtId="0" fontId="15" fillId="2" borderId="199" xfId="28" applyFont="1" applyFill="1" applyBorder="1" applyAlignment="1">
      <alignment horizontal="right" vertical="center" wrapText="1" indent="1"/>
    </xf>
    <xf numFmtId="0" fontId="15" fillId="2" borderId="200" xfId="28" applyFont="1" applyFill="1" applyBorder="1" applyAlignment="1">
      <alignment horizontal="right" vertical="center" wrapText="1" indent="1"/>
    </xf>
    <xf numFmtId="0" fontId="15" fillId="2" borderId="194" xfId="28" applyFont="1" applyFill="1" applyBorder="1" applyAlignment="1">
      <alignment horizontal="right" vertical="center" wrapText="1" indent="1"/>
    </xf>
    <xf numFmtId="0" fontId="15" fillId="2" borderId="195" xfId="28" applyFont="1" applyFill="1" applyBorder="1" applyAlignment="1">
      <alignment horizontal="right" vertical="center" wrapText="1" indent="1"/>
    </xf>
    <xf numFmtId="0" fontId="15" fillId="0" borderId="226" xfId="28" applyFont="1" applyBorder="1" applyAlignment="1">
      <alignment horizontal="right" vertical="center" wrapText="1" indent="1"/>
    </xf>
    <xf numFmtId="0" fontId="15" fillId="0" borderId="227" xfId="28" applyFont="1" applyBorder="1" applyAlignment="1">
      <alignment horizontal="right" vertical="center" wrapText="1" indent="1"/>
    </xf>
    <xf numFmtId="49" fontId="27" fillId="0" borderId="0" xfId="0" applyNumberFormat="1" applyFont="1" applyAlignment="1">
      <alignment horizontal="right" vertical="center"/>
    </xf>
    <xf numFmtId="0" fontId="9" fillId="2" borderId="22" xfId="28" applyFont="1" applyFill="1" applyBorder="1" applyAlignment="1">
      <alignment horizontal="center" vertical="center" wrapText="1"/>
    </xf>
    <xf numFmtId="0" fontId="9" fillId="2" borderId="18" xfId="28" applyFont="1" applyFill="1" applyBorder="1" applyAlignment="1">
      <alignment horizontal="center" vertical="center" wrapText="1"/>
    </xf>
    <xf numFmtId="0" fontId="9" fillId="2" borderId="20" xfId="28" applyFont="1" applyFill="1" applyBorder="1" applyAlignment="1">
      <alignment horizontal="center" vertical="center" wrapText="1"/>
    </xf>
    <xf numFmtId="49" fontId="8" fillId="6" borderId="11" xfId="0" applyNumberFormat="1" applyFont="1" applyFill="1" applyBorder="1" applyAlignment="1">
      <alignment horizontal="right" vertical="center" wrapText="1" indent="1"/>
    </xf>
    <xf numFmtId="49" fontId="8" fillId="2" borderId="11" xfId="0" applyNumberFormat="1" applyFont="1" applyFill="1" applyBorder="1" applyAlignment="1">
      <alignment horizontal="right" vertical="center" wrapText="1" indent="1"/>
    </xf>
    <xf numFmtId="49" fontId="8" fillId="6" borderId="39" xfId="0" applyNumberFormat="1" applyFont="1" applyFill="1" applyBorder="1" applyAlignment="1">
      <alignment horizontal="right" vertical="center" wrapText="1" indent="1"/>
    </xf>
    <xf numFmtId="49" fontId="8" fillId="2" borderId="202" xfId="0" applyNumberFormat="1" applyFont="1" applyFill="1" applyBorder="1" applyAlignment="1">
      <alignment horizontal="center" vertical="center"/>
    </xf>
    <xf numFmtId="49" fontId="8" fillId="2" borderId="11" xfId="0" applyNumberFormat="1" applyFont="1" applyFill="1" applyBorder="1" applyAlignment="1">
      <alignment horizontal="center" vertical="center"/>
    </xf>
    <xf numFmtId="49" fontId="8" fillId="2" borderId="41" xfId="0" applyNumberFormat="1" applyFont="1" applyFill="1" applyBorder="1" applyAlignment="1">
      <alignment horizontal="center" vertical="center"/>
    </xf>
    <xf numFmtId="166" fontId="4" fillId="6" borderId="11" xfId="0" applyNumberFormat="1" applyFont="1" applyFill="1" applyBorder="1" applyAlignment="1">
      <alignment horizontal="left" vertical="center" wrapText="1" indent="1"/>
    </xf>
    <xf numFmtId="166" fontId="4" fillId="2" borderId="11" xfId="0" applyNumberFormat="1" applyFont="1" applyFill="1" applyBorder="1" applyAlignment="1">
      <alignment horizontal="left" vertical="center" wrapText="1" indent="1"/>
    </xf>
    <xf numFmtId="166" fontId="4" fillId="6" borderId="39" xfId="0" applyNumberFormat="1" applyFont="1" applyFill="1" applyBorder="1" applyAlignment="1">
      <alignment horizontal="left" vertical="center" wrapText="1" indent="1"/>
    </xf>
    <xf numFmtId="166" fontId="9" fillId="2" borderId="202" xfId="0" applyNumberFormat="1" applyFont="1" applyFill="1" applyBorder="1" applyAlignment="1">
      <alignment horizontal="center" vertical="center"/>
    </xf>
    <xf numFmtId="166" fontId="9" fillId="2" borderId="11" xfId="0" applyNumberFormat="1" applyFont="1" applyFill="1" applyBorder="1" applyAlignment="1">
      <alignment horizontal="center" vertical="center"/>
    </xf>
    <xf numFmtId="166" fontId="9" fillId="2" borderId="41" xfId="0" applyNumberFormat="1" applyFont="1" applyFill="1" applyBorder="1" applyAlignment="1">
      <alignment horizontal="center" vertical="center"/>
    </xf>
    <xf numFmtId="49" fontId="9" fillId="2" borderId="31" xfId="0" applyNumberFormat="1" applyFont="1" applyFill="1" applyBorder="1" applyAlignment="1">
      <alignment horizontal="center" vertical="center"/>
    </xf>
    <xf numFmtId="49" fontId="9" fillId="2" borderId="10" xfId="0" applyNumberFormat="1" applyFont="1" applyFill="1" applyBorder="1" applyAlignment="1">
      <alignment horizontal="center" vertical="center"/>
    </xf>
    <xf numFmtId="49" fontId="9" fillId="2" borderId="14" xfId="0" applyNumberFormat="1" applyFont="1" applyFill="1" applyBorder="1" applyAlignment="1">
      <alignment horizontal="center" vertical="center"/>
    </xf>
    <xf numFmtId="49" fontId="5" fillId="0" borderId="0" xfId="0" applyNumberFormat="1" applyFont="1" applyAlignment="1">
      <alignment horizontal="right" vertical="center"/>
    </xf>
    <xf numFmtId="0" fontId="9" fillId="2" borderId="31"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166" fontId="4" fillId="6" borderId="38" xfId="0" applyNumberFormat="1" applyFont="1" applyFill="1" applyBorder="1" applyAlignment="1">
      <alignment horizontal="left" vertical="center" wrapText="1" indent="1"/>
    </xf>
    <xf numFmtId="49" fontId="8" fillId="6" borderId="38" xfId="0" applyNumberFormat="1" applyFont="1" applyFill="1" applyBorder="1" applyAlignment="1">
      <alignment horizontal="right" vertical="center" wrapText="1" indent="1"/>
    </xf>
    <xf numFmtId="0" fontId="15" fillId="0" borderId="236" xfId="28" applyFont="1" applyBorder="1" applyAlignment="1">
      <alignment horizontal="right" vertical="center" wrapText="1" indent="1"/>
    </xf>
    <xf numFmtId="0" fontId="15" fillId="0" borderId="237" xfId="28" applyFont="1" applyBorder="1" applyAlignment="1">
      <alignment horizontal="right" vertical="center" wrapText="1" indent="1"/>
    </xf>
    <xf numFmtId="0" fontId="15" fillId="0" borderId="199" xfId="28" applyFont="1" applyBorder="1" applyAlignment="1">
      <alignment horizontal="right" vertical="center" wrapText="1" indent="1"/>
    </xf>
    <xf numFmtId="0" fontId="15" fillId="0" borderId="200" xfId="28" applyFont="1" applyBorder="1" applyAlignment="1">
      <alignment horizontal="right" vertical="center" wrapText="1" indent="1"/>
    </xf>
    <xf numFmtId="0" fontId="15" fillId="2" borderId="221" xfId="28" applyFont="1" applyFill="1" applyBorder="1" applyAlignment="1">
      <alignment horizontal="right" vertical="center" wrapText="1" indent="1"/>
    </xf>
    <xf numFmtId="0" fontId="15" fillId="2" borderId="222" xfId="28" applyFont="1" applyFill="1" applyBorder="1" applyAlignment="1">
      <alignment horizontal="right" vertical="center" wrapText="1" indent="1"/>
    </xf>
    <xf numFmtId="0" fontId="12" fillId="2" borderId="126" xfId="28" applyFont="1" applyFill="1" applyBorder="1" applyAlignment="1">
      <alignment vertical="center" wrapText="1"/>
    </xf>
    <xf numFmtId="0" fontId="12" fillId="2" borderId="127" xfId="28" applyFont="1" applyFill="1" applyBorder="1" applyAlignment="1">
      <alignment vertical="center" wrapText="1"/>
    </xf>
    <xf numFmtId="0" fontId="15" fillId="2" borderId="104" xfId="28" applyFont="1" applyFill="1" applyBorder="1" applyAlignment="1">
      <alignment horizontal="right" vertical="center" wrapText="1" indent="1"/>
    </xf>
    <xf numFmtId="0" fontId="15" fillId="2" borderId="105" xfId="28" applyFont="1" applyFill="1" applyBorder="1" applyAlignment="1">
      <alignment horizontal="right" vertical="center" wrapText="1" indent="1"/>
    </xf>
    <xf numFmtId="0" fontId="15" fillId="0" borderId="104" xfId="28" applyFont="1" applyBorder="1" applyAlignment="1">
      <alignment horizontal="right" vertical="center" wrapText="1" indent="1"/>
    </xf>
    <xf numFmtId="0" fontId="15" fillId="0" borderId="105" xfId="28" applyFont="1" applyBorder="1" applyAlignment="1">
      <alignment horizontal="right" vertical="center" wrapText="1" indent="1"/>
    </xf>
    <xf numFmtId="0" fontId="12" fillId="2" borderId="104" xfId="28" applyFont="1" applyFill="1" applyBorder="1" applyAlignment="1">
      <alignment vertical="center" wrapText="1"/>
    </xf>
    <xf numFmtId="0" fontId="12" fillId="2" borderId="105" xfId="28" applyFont="1" applyFill="1" applyBorder="1" applyAlignment="1">
      <alignment vertical="center" wrapText="1"/>
    </xf>
    <xf numFmtId="0" fontId="12" fillId="2" borderId="194" xfId="28" applyFont="1" applyFill="1" applyBorder="1" applyAlignment="1">
      <alignment vertical="center" wrapText="1"/>
    </xf>
    <xf numFmtId="0" fontId="12" fillId="2" borderId="195" xfId="28" applyFont="1" applyFill="1" applyBorder="1" applyAlignment="1">
      <alignment vertical="center" wrapText="1"/>
    </xf>
    <xf numFmtId="0" fontId="15" fillId="0" borderId="109" xfId="28" applyFont="1" applyBorder="1" applyAlignment="1">
      <alignment horizontal="right" vertical="center" wrapText="1" indent="1"/>
    </xf>
    <xf numFmtId="0" fontId="15" fillId="0" borderId="110" xfId="28" applyFont="1" applyBorder="1" applyAlignment="1">
      <alignment horizontal="right" vertical="center" wrapText="1" indent="1"/>
    </xf>
    <xf numFmtId="0" fontId="15" fillId="2" borderId="126" xfId="28" applyFont="1" applyFill="1" applyBorder="1" applyAlignment="1">
      <alignment horizontal="right" vertical="center" wrapText="1" indent="1"/>
    </xf>
    <xf numFmtId="0" fontId="15" fillId="2" borderId="127" xfId="28" applyFont="1" applyFill="1" applyBorder="1" applyAlignment="1">
      <alignment horizontal="right" vertical="center" wrapText="1" indent="1"/>
    </xf>
    <xf numFmtId="49" fontId="5" fillId="0" borderId="17" xfId="0" applyNumberFormat="1" applyFont="1" applyBorder="1" applyAlignment="1">
      <alignment horizontal="right" vertical="center"/>
    </xf>
    <xf numFmtId="0" fontId="8" fillId="2" borderId="31" xfId="28" applyFont="1" applyFill="1" applyBorder="1" applyAlignment="1">
      <alignment horizontal="center" vertical="center" wrapText="1"/>
    </xf>
    <xf numFmtId="0" fontId="8" fillId="2" borderId="10" xfId="28" applyFont="1" applyFill="1" applyBorder="1" applyAlignment="1">
      <alignment horizontal="center" vertical="center" wrapText="1"/>
    </xf>
    <xf numFmtId="0" fontId="8" fillId="2" borderId="14" xfId="28" applyFont="1" applyFill="1" applyBorder="1" applyAlignment="1">
      <alignment horizontal="center" vertical="center" wrapText="1"/>
    </xf>
    <xf numFmtId="0" fontId="6" fillId="0" borderId="0" xfId="22" applyFont="1" applyAlignment="1">
      <alignment horizontal="center" vertical="center" wrapText="1" readingOrder="1"/>
    </xf>
    <xf numFmtId="164" fontId="10" fillId="2" borderId="4" xfId="1" applyFont="1" applyFill="1" applyBorder="1" applyAlignment="1">
      <alignment horizontal="center" vertical="top" wrapText="1"/>
    </xf>
    <xf numFmtId="164" fontId="10" fillId="2" borderId="7" xfId="1" applyFont="1" applyFill="1" applyBorder="1" applyAlignment="1">
      <alignment horizontal="center" vertical="top" wrapText="1"/>
    </xf>
    <xf numFmtId="167" fontId="10" fillId="2" borderId="4" xfId="22" applyNumberFormat="1" applyFont="1" applyFill="1" applyBorder="1" applyAlignment="1">
      <alignment horizontal="center" vertical="top" wrapText="1"/>
    </xf>
    <xf numFmtId="167" fontId="10" fillId="2" borderId="7" xfId="22" applyNumberFormat="1" applyFont="1" applyFill="1" applyBorder="1" applyAlignment="1">
      <alignment horizontal="center" vertical="top" wrapText="1"/>
    </xf>
    <xf numFmtId="164" fontId="8" fillId="2" borderId="1" xfId="1" applyFont="1" applyFill="1" applyBorder="1" applyAlignment="1">
      <alignment horizontal="center" wrapText="1"/>
    </xf>
    <xf numFmtId="164" fontId="8" fillId="2" borderId="4" xfId="1" applyFont="1" applyFill="1" applyBorder="1" applyAlignment="1">
      <alignment horizontal="center" wrapText="1"/>
    </xf>
    <xf numFmtId="167" fontId="8" fillId="2" borderId="1" xfId="22" applyNumberFormat="1" applyFont="1" applyFill="1" applyBorder="1" applyAlignment="1">
      <alignment horizontal="center" wrapText="1"/>
    </xf>
    <xf numFmtId="167" fontId="8" fillId="2" borderId="4" xfId="22" applyNumberFormat="1" applyFont="1" applyFill="1" applyBorder="1" applyAlignment="1">
      <alignment horizontal="center" wrapText="1"/>
    </xf>
    <xf numFmtId="0" fontId="12" fillId="2" borderId="109" xfId="28" applyFont="1" applyFill="1" applyBorder="1" applyAlignment="1">
      <alignment vertical="center" wrapText="1"/>
    </xf>
    <xf numFmtId="0" fontId="12" fillId="2" borderId="110" xfId="28" applyFont="1" applyFill="1" applyBorder="1" applyAlignment="1">
      <alignment vertical="center" wrapText="1"/>
    </xf>
    <xf numFmtId="49" fontId="105" fillId="0" borderId="82" xfId="0" applyNumberFormat="1" applyFont="1" applyBorder="1" applyAlignment="1">
      <alignment horizontal="left" wrapText="1"/>
    </xf>
    <xf numFmtId="49" fontId="106" fillId="0" borderId="82" xfId="0" applyNumberFormat="1" applyFont="1" applyBorder="1" applyAlignment="1">
      <alignment horizontal="right" vertical="center" wrapText="1" readingOrder="2"/>
    </xf>
    <xf numFmtId="49" fontId="9" fillId="0" borderId="0" xfId="28" applyNumberFormat="1" applyFont="1" applyBorder="1" applyAlignment="1">
      <alignment horizontal="center" vertical="center" wrapText="1"/>
    </xf>
    <xf numFmtId="49" fontId="90" fillId="4" borderId="22" xfId="58" applyNumberFormat="1" applyFont="1" applyFill="1" applyBorder="1" applyAlignment="1">
      <alignment horizontal="center" vertical="center" wrapText="1"/>
    </xf>
    <xf numFmtId="49" fontId="90" fillId="4" borderId="23" xfId="58" applyNumberFormat="1" applyFont="1" applyFill="1" applyBorder="1" applyAlignment="1">
      <alignment horizontal="center" vertical="center" wrapText="1"/>
    </xf>
    <xf numFmtId="166" fontId="1" fillId="4" borderId="251" xfId="0" applyNumberFormat="1" applyFont="1" applyFill="1" applyBorder="1" applyAlignment="1">
      <alignment horizontal="right" vertical="center"/>
    </xf>
    <xf numFmtId="2" fontId="1" fillId="4" borderId="251" xfId="0" applyNumberFormat="1" applyFont="1" applyFill="1" applyBorder="1" applyAlignment="1">
      <alignment horizontal="right" vertical="center"/>
    </xf>
    <xf numFmtId="166" fontId="1" fillId="0" borderId="31" xfId="0" applyNumberFormat="1" applyFont="1" applyBorder="1" applyAlignment="1">
      <alignment horizontal="right" vertical="center"/>
    </xf>
    <xf numFmtId="1" fontId="90" fillId="4" borderId="22" xfId="58" applyNumberFormat="1" applyFont="1" applyFill="1" applyBorder="1" applyAlignment="1">
      <alignment horizontal="center" vertical="center" wrapText="1" readingOrder="1"/>
    </xf>
    <xf numFmtId="1" fontId="90" fillId="4" borderId="23" xfId="58" applyNumberFormat="1" applyFont="1" applyFill="1" applyBorder="1" applyAlignment="1">
      <alignment horizontal="center" vertical="center" wrapText="1" readingOrder="1"/>
    </xf>
    <xf numFmtId="49" fontId="105" fillId="0" borderId="15" xfId="0" applyNumberFormat="1" applyFont="1" applyBorder="1" applyAlignment="1">
      <alignment horizontal="left" wrapText="1"/>
    </xf>
    <xf numFmtId="49" fontId="106" fillId="0" borderId="15" xfId="0" applyNumberFormat="1" applyFont="1" applyBorder="1" applyAlignment="1">
      <alignment horizontal="right" vertical="center" wrapText="1" readingOrder="2"/>
    </xf>
    <xf numFmtId="0" fontId="18" fillId="0" borderId="15" xfId="22" applyBorder="1"/>
    <xf numFmtId="49" fontId="22" fillId="2" borderId="22" xfId="28" applyNumberFormat="1" applyFont="1" applyFill="1" applyBorder="1" applyAlignment="1">
      <alignment horizontal="center" vertical="center" wrapText="1"/>
    </xf>
    <xf numFmtId="49" fontId="22" fillId="2" borderId="53" xfId="28" applyNumberFormat="1" applyFont="1" applyFill="1" applyBorder="1" applyAlignment="1">
      <alignment horizontal="center" vertical="center" wrapText="1"/>
    </xf>
    <xf numFmtId="166" fontId="1" fillId="2" borderId="1" xfId="0" applyNumberFormat="1" applyFont="1" applyFill="1" applyBorder="1" applyAlignment="1">
      <alignment horizontal="right" vertical="center"/>
    </xf>
    <xf numFmtId="164" fontId="1" fillId="2" borderId="1" xfId="1" applyFont="1" applyFill="1" applyBorder="1" applyAlignment="1">
      <alignment horizontal="right" vertical="center"/>
    </xf>
    <xf numFmtId="0" fontId="16" fillId="2" borderId="22" xfId="28" applyFont="1" applyFill="1" applyBorder="1" applyAlignment="1">
      <alignment horizontal="center" vertical="center" wrapText="1"/>
    </xf>
  </cellXfs>
  <cellStyles count="63">
    <cellStyle name="Comma" xfId="1" builtinId="3"/>
    <cellStyle name="Comma 2" xfId="11" xr:uid="{00000000-0005-0000-0000-000001000000}"/>
    <cellStyle name="Comma 2 2" xfId="10" xr:uid="{00000000-0005-0000-0000-000002000000}"/>
    <cellStyle name="Comma 3" xfId="13" xr:uid="{00000000-0005-0000-0000-000003000000}"/>
    <cellStyle name="Comma 4" xfId="14" xr:uid="{00000000-0005-0000-0000-000004000000}"/>
    <cellStyle name="Comma 5" xfId="61" xr:uid="{00000000-0005-0000-0000-000005000000}"/>
    <cellStyle name="H1" xfId="4" xr:uid="{00000000-0005-0000-0000-000006000000}"/>
    <cellStyle name="H2" xfId="15" xr:uid="{00000000-0005-0000-0000-000007000000}"/>
    <cellStyle name="had" xfId="8" xr:uid="{00000000-0005-0000-0000-000008000000}"/>
    <cellStyle name="had0" xfId="2" xr:uid="{00000000-0005-0000-0000-000009000000}"/>
    <cellStyle name="Had1" xfId="6" xr:uid="{00000000-0005-0000-0000-00000A000000}"/>
    <cellStyle name="Had2" xfId="3" xr:uid="{00000000-0005-0000-0000-00000B000000}"/>
    <cellStyle name="Had3" xfId="16" xr:uid="{00000000-0005-0000-0000-00000C000000}"/>
    <cellStyle name="Hyperlink 2" xfId="17" xr:uid="{00000000-0005-0000-0000-00000D000000}"/>
    <cellStyle name="Hyperlink 2 2" xfId="18" xr:uid="{00000000-0005-0000-0000-00000E000000}"/>
    <cellStyle name="inxa" xfId="7" xr:uid="{00000000-0005-0000-0000-00000F000000}"/>
    <cellStyle name="inxe" xfId="19" xr:uid="{00000000-0005-0000-0000-000010000000}"/>
    <cellStyle name="Normal" xfId="0" builtinId="0"/>
    <cellStyle name="Normal 10" xfId="20" xr:uid="{00000000-0005-0000-0000-000012000000}"/>
    <cellStyle name="Normal 10 2" xfId="21" xr:uid="{00000000-0005-0000-0000-000013000000}"/>
    <cellStyle name="Normal 11" xfId="22" xr:uid="{00000000-0005-0000-0000-000014000000}"/>
    <cellStyle name="Normal 11 2" xfId="62" xr:uid="{00000000-0005-0000-0000-000015000000}"/>
    <cellStyle name="Normal 12" xfId="23" xr:uid="{00000000-0005-0000-0000-000016000000}"/>
    <cellStyle name="Normal 12 2" xfId="24" xr:uid="{00000000-0005-0000-0000-000017000000}"/>
    <cellStyle name="Normal 12 2 2" xfId="25" xr:uid="{00000000-0005-0000-0000-000018000000}"/>
    <cellStyle name="Normal 12 3" xfId="9" xr:uid="{00000000-0005-0000-0000-000019000000}"/>
    <cellStyle name="Normal 13" xfId="26" xr:uid="{00000000-0005-0000-0000-00001A000000}"/>
    <cellStyle name="Normal 14" xfId="27" xr:uid="{00000000-0005-0000-0000-00001B000000}"/>
    <cellStyle name="Normal 15" xfId="59" xr:uid="{00000000-0005-0000-0000-00001C000000}"/>
    <cellStyle name="Normal 16" xfId="60" xr:uid="{00000000-0005-0000-0000-00001D000000}"/>
    <cellStyle name="Normal 2" xfId="28" xr:uid="{00000000-0005-0000-0000-00001E000000}"/>
    <cellStyle name="Normal 2 2" xfId="29" xr:uid="{00000000-0005-0000-0000-00001F000000}"/>
    <cellStyle name="Normal 2 2 2" xfId="30" xr:uid="{00000000-0005-0000-0000-000020000000}"/>
    <cellStyle name="Normal 2 3" xfId="31" xr:uid="{00000000-0005-0000-0000-000021000000}"/>
    <cellStyle name="Normal 2 3 2" xfId="32" xr:uid="{00000000-0005-0000-0000-000022000000}"/>
    <cellStyle name="Normal 2 4" xfId="33" xr:uid="{00000000-0005-0000-0000-000023000000}"/>
    <cellStyle name="Normal 2 5" xfId="58" xr:uid="{00000000-0005-0000-0000-000024000000}"/>
    <cellStyle name="Normal 2_نشره التجاره الداخليه 21" xfId="34" xr:uid="{00000000-0005-0000-0000-000025000000}"/>
    <cellStyle name="Normal 3" xfId="35" xr:uid="{00000000-0005-0000-0000-000026000000}"/>
    <cellStyle name="Normal 3 2" xfId="36" xr:uid="{00000000-0005-0000-0000-000027000000}"/>
    <cellStyle name="Normal 4" xfId="37" xr:uid="{00000000-0005-0000-0000-000028000000}"/>
    <cellStyle name="Normal 4 2" xfId="38" xr:uid="{00000000-0005-0000-0000-000029000000}"/>
    <cellStyle name="Normal 5" xfId="39" xr:uid="{00000000-0005-0000-0000-00002A000000}"/>
    <cellStyle name="Normal 5 2" xfId="40" xr:uid="{00000000-0005-0000-0000-00002B000000}"/>
    <cellStyle name="Normal 6" xfId="41" xr:uid="{00000000-0005-0000-0000-00002C000000}"/>
    <cellStyle name="Normal 6 2" xfId="42" xr:uid="{00000000-0005-0000-0000-00002D000000}"/>
    <cellStyle name="Normal 7" xfId="43" xr:uid="{00000000-0005-0000-0000-00002E000000}"/>
    <cellStyle name="Normal 7 2" xfId="5" xr:uid="{00000000-0005-0000-0000-00002F000000}"/>
    <cellStyle name="Normal 8" xfId="44" xr:uid="{00000000-0005-0000-0000-000030000000}"/>
    <cellStyle name="Normal 8 2" xfId="45" xr:uid="{00000000-0005-0000-0000-000031000000}"/>
    <cellStyle name="Normal 9" xfId="46" xr:uid="{00000000-0005-0000-0000-000032000000}"/>
    <cellStyle name="Normal 9 2" xfId="47" xr:uid="{00000000-0005-0000-0000-000033000000}"/>
    <cellStyle name="NotA" xfId="48" xr:uid="{00000000-0005-0000-0000-000034000000}"/>
    <cellStyle name="Note 2" xfId="12" xr:uid="{00000000-0005-0000-0000-000035000000}"/>
    <cellStyle name="T1" xfId="49" xr:uid="{00000000-0005-0000-0000-000036000000}"/>
    <cellStyle name="T2" xfId="50" xr:uid="{00000000-0005-0000-0000-000037000000}"/>
    <cellStyle name="Total 2" xfId="51" xr:uid="{00000000-0005-0000-0000-000038000000}"/>
    <cellStyle name="Total1" xfId="52" xr:uid="{00000000-0005-0000-0000-000039000000}"/>
    <cellStyle name="TXT1" xfId="53" xr:uid="{00000000-0005-0000-0000-00003A000000}"/>
    <cellStyle name="TXT2" xfId="54" xr:uid="{00000000-0005-0000-0000-00003B000000}"/>
    <cellStyle name="TXT3" xfId="55" xr:uid="{00000000-0005-0000-0000-00003C000000}"/>
    <cellStyle name="TXT4" xfId="56" xr:uid="{00000000-0005-0000-0000-00003D000000}"/>
    <cellStyle name="TXT5" xfId="57" xr:uid="{00000000-0005-0000-0000-00003E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9.wmf"/><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9.wmf"/><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wmf"/><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wmf"/><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png"/><Relationship Id="rId1" Type="http://schemas.openxmlformats.org/officeDocument/2006/relationships/image" Target="../media/image15.png"/><Relationship Id="rId4"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6.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0</xdr:colOff>
      <xdr:row>0</xdr:row>
      <xdr:rowOff>123825</xdr:rowOff>
    </xdr:to>
    <xdr:pic>
      <xdr:nvPicPr>
        <xdr:cNvPr id="3" name="Picture 8"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40015" y="1419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719137</xdr:colOff>
      <xdr:row>0</xdr:row>
      <xdr:rowOff>0</xdr:rowOff>
    </xdr:from>
    <xdr:to>
      <xdr:col>3</xdr:col>
      <xdr:colOff>719137</xdr:colOff>
      <xdr:row>3</xdr:row>
      <xdr:rowOff>57150</xdr:rowOff>
    </xdr:to>
    <xdr:pic>
      <xdr:nvPicPr>
        <xdr:cNvPr id="4" name="Picture 8"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58835" y="145478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38100</xdr:rowOff>
    </xdr:from>
    <xdr:to>
      <xdr:col>3</xdr:col>
      <xdr:colOff>2590800</xdr:colOff>
      <xdr:row>33</xdr:row>
      <xdr:rowOff>106066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38100"/>
          <a:ext cx="10439400" cy="7383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82840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1457325</xdr:colOff>
          <xdr:row>1</xdr:row>
          <xdr:rowOff>57150</xdr:rowOff>
        </xdr:from>
        <xdr:to>
          <xdr:col>3</xdr:col>
          <xdr:colOff>2343150</xdr:colOff>
          <xdr:row>1</xdr:row>
          <xdr:rowOff>590550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0100-000001A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2105025</xdr:colOff>
      <xdr:row>0</xdr:row>
      <xdr:rowOff>1</xdr:rowOff>
    </xdr:from>
    <xdr:to>
      <xdr:col>3</xdr:col>
      <xdr:colOff>1238250</xdr:colOff>
      <xdr:row>1</xdr:row>
      <xdr:rowOff>159005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9425" y="1"/>
          <a:ext cx="2657475" cy="7876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12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2295525</xdr:colOff>
      <xdr:row>0</xdr:row>
      <xdr:rowOff>123825</xdr:rowOff>
    </xdr:from>
    <xdr:to>
      <xdr:col>4</xdr:col>
      <xdr:colOff>1162248</xdr:colOff>
      <xdr:row>1</xdr:row>
      <xdr:rowOff>140660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7067550" y="123825"/>
          <a:ext cx="2286198" cy="8169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056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2200275</xdr:colOff>
      <xdr:row>0</xdr:row>
      <xdr:rowOff>76200</xdr:rowOff>
    </xdr:from>
    <xdr:to>
      <xdr:col>4</xdr:col>
      <xdr:colOff>1133794</xdr:colOff>
      <xdr:row>1</xdr:row>
      <xdr:rowOff>266814</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9450" y="76200"/>
          <a:ext cx="2286319" cy="8192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8778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2667000</xdr:colOff>
      <xdr:row>0</xdr:row>
      <xdr:rowOff>38100</xdr:rowOff>
    </xdr:from>
    <xdr:to>
      <xdr:col>4</xdr:col>
      <xdr:colOff>1133794</xdr:colOff>
      <xdr:row>1</xdr:row>
      <xdr:rowOff>21704</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96225" y="38100"/>
          <a:ext cx="2133919" cy="7646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130175</xdr:colOff>
      <xdr:row>0</xdr:row>
      <xdr:rowOff>0</xdr:rowOff>
    </xdr:from>
    <xdr:to>
      <xdr:col>7</xdr:col>
      <xdr:colOff>9525</xdr:colOff>
      <xdr:row>0</xdr:row>
      <xdr:rowOff>619125</xdr:rowOff>
    </xdr:to>
    <xdr:pic>
      <xdr:nvPicPr>
        <xdr:cNvPr id="105949" name="Picture 8" descr="logo">
          <a:extLst>
            <a:ext uri="{FF2B5EF4-FFF2-40B4-BE49-F238E27FC236}">
              <a16:creationId xmlns:a16="http://schemas.microsoft.com/office/drawing/2014/main" id="{00000000-0008-0000-0600-0000DD9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85280" y="2431415"/>
          <a:ext cx="95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0</xdr:row>
      <xdr:rowOff>66675</xdr:rowOff>
    </xdr:from>
    <xdr:to>
      <xdr:col>0</xdr:col>
      <xdr:colOff>5289550</xdr:colOff>
      <xdr:row>0</xdr:row>
      <xdr:rowOff>2847975</xdr:rowOff>
    </xdr:to>
    <xdr:pic>
      <xdr:nvPicPr>
        <xdr:cNvPr id="105950" name="Picture 1">
          <a:extLst>
            <a:ext uri="{FF2B5EF4-FFF2-40B4-BE49-F238E27FC236}">
              <a16:creationId xmlns:a16="http://schemas.microsoft.com/office/drawing/2014/main" id="{00000000-0008-0000-0600-0000DE9D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66675" y="2498090"/>
          <a:ext cx="52228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1</xdr:row>
      <xdr:rowOff>181148</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448925" y="9525"/>
          <a:ext cx="9525" cy="1811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1085850</xdr:colOff>
      <xdr:row>1</xdr:row>
      <xdr:rowOff>28575</xdr:rowOff>
    </xdr:from>
    <xdr:to>
      <xdr:col>10</xdr:col>
      <xdr:colOff>466923</xdr:colOff>
      <xdr:row>3</xdr:row>
      <xdr:rowOff>73985</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8134350" y="28575"/>
          <a:ext cx="2286198" cy="81693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130175</xdr:colOff>
      <xdr:row>12</xdr:row>
      <xdr:rowOff>0</xdr:rowOff>
    </xdr:from>
    <xdr:to>
      <xdr:col>4</xdr:col>
      <xdr:colOff>9525</xdr:colOff>
      <xdr:row>12</xdr:row>
      <xdr:rowOff>180975</xdr:rowOff>
    </xdr:to>
    <xdr:pic>
      <xdr:nvPicPr>
        <xdr:cNvPr id="109008" name="Picture 8" descr="logo">
          <a:extLst>
            <a:ext uri="{FF2B5EF4-FFF2-40B4-BE49-F238E27FC236}">
              <a16:creationId xmlns:a16="http://schemas.microsoft.com/office/drawing/2014/main" id="{00000000-0008-0000-0800-0000D0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24930" y="395541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12</xdr:row>
      <xdr:rowOff>38100</xdr:rowOff>
    </xdr:from>
    <xdr:to>
      <xdr:col>0</xdr:col>
      <xdr:colOff>5289550</xdr:colOff>
      <xdr:row>12</xdr:row>
      <xdr:rowOff>2838450</xdr:rowOff>
    </xdr:to>
    <xdr:pic>
      <xdr:nvPicPr>
        <xdr:cNvPr id="109009" name="Picture 1">
          <a:extLst>
            <a:ext uri="{FF2B5EF4-FFF2-40B4-BE49-F238E27FC236}">
              <a16:creationId xmlns:a16="http://schemas.microsoft.com/office/drawing/2014/main" id="{00000000-0008-0000-0800-0000D1A9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5250" y="3993515"/>
          <a:ext cx="519430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1771650</xdr:colOff>
      <xdr:row>0</xdr:row>
      <xdr:rowOff>19050</xdr:rowOff>
    </xdr:from>
    <xdr:to>
      <xdr:col>9</xdr:col>
      <xdr:colOff>562173</xdr:colOff>
      <xdr:row>1</xdr:row>
      <xdr:rowOff>245435</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763125" y="19050"/>
          <a:ext cx="2286198" cy="8169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1</xdr:row>
      <xdr:rowOff>180975</xdr:rowOff>
    </xdr:to>
    <xdr:pic>
      <xdr:nvPicPr>
        <xdr:cNvPr id="2" name="Picture 8" descr="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133350</xdr:rowOff>
    </xdr:to>
    <xdr:pic>
      <xdr:nvPicPr>
        <xdr:cNvPr id="3" name="Picture 8" descr="logo">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180975</xdr:rowOff>
    </xdr:to>
    <xdr:pic>
      <xdr:nvPicPr>
        <xdr:cNvPr id="4" name="Picture 8" descr="logo">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133350</xdr:rowOff>
    </xdr:to>
    <xdr:pic>
      <xdr:nvPicPr>
        <xdr:cNvPr id="5" name="Picture 8" descr="logo">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1762125</xdr:colOff>
      <xdr:row>0</xdr:row>
      <xdr:rowOff>38100</xdr:rowOff>
    </xdr:from>
    <xdr:to>
      <xdr:col>12</xdr:col>
      <xdr:colOff>562173</xdr:colOff>
      <xdr:row>2</xdr:row>
      <xdr:rowOff>121610</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a:stretch>
          <a:fillRect/>
        </a:stretch>
      </xdr:blipFill>
      <xdr:spPr>
        <a:xfrm>
          <a:off x="12506325" y="38100"/>
          <a:ext cx="2286198" cy="8169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642620</xdr:colOff>
      <xdr:row>0</xdr:row>
      <xdr:rowOff>28575</xdr:rowOff>
    </xdr:from>
    <xdr:to>
      <xdr:col>10</xdr:col>
      <xdr:colOff>212</xdr:colOff>
      <xdr:row>1</xdr:row>
      <xdr:rowOff>182034</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234170" y="28575"/>
          <a:ext cx="10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642620</xdr:colOff>
      <xdr:row>0</xdr:row>
      <xdr:rowOff>28575</xdr:rowOff>
    </xdr:from>
    <xdr:to>
      <xdr:col>10</xdr:col>
      <xdr:colOff>212</xdr:colOff>
      <xdr:row>1</xdr:row>
      <xdr:rowOff>140759</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234170" y="28575"/>
          <a:ext cx="1058"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1672167</xdr:colOff>
      <xdr:row>0</xdr:row>
      <xdr:rowOff>31750</xdr:rowOff>
    </xdr:from>
    <xdr:to>
      <xdr:col>13</xdr:col>
      <xdr:colOff>465865</xdr:colOff>
      <xdr:row>2</xdr:row>
      <xdr:rowOff>65518</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2223750" y="31750"/>
          <a:ext cx="2286198" cy="8169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2038350</xdr:colOff>
      <xdr:row>0</xdr:row>
      <xdr:rowOff>0</xdr:rowOff>
    </xdr:from>
    <xdr:to>
      <xdr:col>11</xdr:col>
      <xdr:colOff>2038350</xdr:colOff>
      <xdr:row>0</xdr:row>
      <xdr:rowOff>609600</xdr:rowOff>
    </xdr:to>
    <xdr:pic>
      <xdr:nvPicPr>
        <xdr:cNvPr id="7" name="Picture 8" descr="logo">
          <a:extLst>
            <a:ext uri="{FF2B5EF4-FFF2-40B4-BE49-F238E27FC236}">
              <a16:creationId xmlns:a16="http://schemas.microsoft.com/office/drawing/2014/main" id="{00000000-0008-0000-0C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0</xdr:row>
      <xdr:rowOff>609600</xdr:rowOff>
    </xdr:to>
    <xdr:pic>
      <xdr:nvPicPr>
        <xdr:cNvPr id="13" name="Picture 8" descr="logo">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1685925</xdr:colOff>
      <xdr:row>0</xdr:row>
      <xdr:rowOff>28575</xdr:rowOff>
    </xdr:from>
    <xdr:to>
      <xdr:col>12</xdr:col>
      <xdr:colOff>485973</xdr:colOff>
      <xdr:row>1</xdr:row>
      <xdr:rowOff>112085</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a:stretch>
          <a:fillRect/>
        </a:stretch>
      </xdr:blipFill>
      <xdr:spPr>
        <a:xfrm>
          <a:off x="11391900" y="28575"/>
          <a:ext cx="2286198" cy="81693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1695450</xdr:colOff>
      <xdr:row>0</xdr:row>
      <xdr:rowOff>76200</xdr:rowOff>
    </xdr:from>
    <xdr:to>
      <xdr:col>10</xdr:col>
      <xdr:colOff>485973</xdr:colOff>
      <xdr:row>2</xdr:row>
      <xdr:rowOff>73985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0953750" y="76200"/>
          <a:ext cx="2286198" cy="81693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744855</xdr:colOff>
      <xdr:row>15</xdr:row>
      <xdr:rowOff>0</xdr:rowOff>
    </xdr:from>
    <xdr:to>
      <xdr:col>4</xdr:col>
      <xdr:colOff>9525</xdr:colOff>
      <xdr:row>15</xdr:row>
      <xdr:rowOff>180975</xdr:rowOff>
    </xdr:to>
    <xdr:pic>
      <xdr:nvPicPr>
        <xdr:cNvPr id="98974" name="Picture 8" descr="logo">
          <a:extLst>
            <a:ext uri="{FF2B5EF4-FFF2-40B4-BE49-F238E27FC236}">
              <a16:creationId xmlns:a16="http://schemas.microsoft.com/office/drawing/2014/main" id="{00000000-0008-0000-0E00-00009E82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52933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15</xdr:row>
      <xdr:rowOff>38100</xdr:rowOff>
    </xdr:from>
    <xdr:to>
      <xdr:col>0</xdr:col>
      <xdr:colOff>5289550</xdr:colOff>
      <xdr:row>15</xdr:row>
      <xdr:rowOff>2790825</xdr:rowOff>
    </xdr:to>
    <xdr:pic>
      <xdr:nvPicPr>
        <xdr:cNvPr id="98975" name="Picture 1">
          <a:extLst>
            <a:ext uri="{FF2B5EF4-FFF2-40B4-BE49-F238E27FC236}">
              <a16:creationId xmlns:a16="http://schemas.microsoft.com/office/drawing/2014/main" id="{00000000-0008-0000-0E00-00009F82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7150" y="3567430"/>
          <a:ext cx="5232400" cy="27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2686050</xdr:colOff>
      <xdr:row>0</xdr:row>
      <xdr:rowOff>47625</xdr:rowOff>
    </xdr:from>
    <xdr:to>
      <xdr:col>9</xdr:col>
      <xdr:colOff>461282</xdr:colOff>
      <xdr:row>1</xdr:row>
      <xdr:rowOff>114300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5600" y="47625"/>
          <a:ext cx="1270907" cy="7715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1</xdr:row>
      <xdr:rowOff>57150</xdr:rowOff>
    </xdr:to>
    <xdr:pic>
      <xdr:nvPicPr>
        <xdr:cNvPr id="128394" name="Picture 8" descr="logo">
          <a:extLst>
            <a:ext uri="{FF2B5EF4-FFF2-40B4-BE49-F238E27FC236}">
              <a16:creationId xmlns:a16="http://schemas.microsoft.com/office/drawing/2014/main" id="{00000000-0008-0000-1000-00008A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9525</xdr:rowOff>
    </xdr:to>
    <xdr:pic>
      <xdr:nvPicPr>
        <xdr:cNvPr id="128396" name="Picture 8" descr="logo">
          <a:extLst>
            <a:ext uri="{FF2B5EF4-FFF2-40B4-BE49-F238E27FC236}">
              <a16:creationId xmlns:a16="http://schemas.microsoft.com/office/drawing/2014/main" id="{00000000-0008-0000-1000-00008C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1428750</xdr:colOff>
      <xdr:row>0</xdr:row>
      <xdr:rowOff>47625</xdr:rowOff>
    </xdr:from>
    <xdr:to>
      <xdr:col>12</xdr:col>
      <xdr:colOff>485973</xdr:colOff>
      <xdr:row>2</xdr:row>
      <xdr:rowOff>7310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a:stretch>
          <a:fillRect/>
        </a:stretch>
      </xdr:blipFill>
      <xdr:spPr>
        <a:xfrm>
          <a:off x="11468100" y="47625"/>
          <a:ext cx="2286198" cy="81693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2038350</xdr:colOff>
      <xdr:row>0</xdr:row>
      <xdr:rowOff>0</xdr:rowOff>
    </xdr:from>
    <xdr:to>
      <xdr:col>12</xdr:col>
      <xdr:colOff>2038350</xdr:colOff>
      <xdr:row>1</xdr:row>
      <xdr:rowOff>0</xdr:rowOff>
    </xdr:to>
    <xdr:pic>
      <xdr:nvPicPr>
        <xdr:cNvPr id="10" name="Picture 8" descr="logo">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070080" y="0"/>
          <a:ext cx="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828675</xdr:colOff>
      <xdr:row>0</xdr:row>
      <xdr:rowOff>28575</xdr:rowOff>
    </xdr:from>
    <xdr:to>
      <xdr:col>13</xdr:col>
      <xdr:colOff>476448</xdr:colOff>
      <xdr:row>2</xdr:row>
      <xdr:rowOff>45410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a:stretch>
          <a:fillRect/>
        </a:stretch>
      </xdr:blipFill>
      <xdr:spPr>
        <a:xfrm>
          <a:off x="11087100" y="28575"/>
          <a:ext cx="2286198" cy="81693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2038350</xdr:colOff>
      <xdr:row>0</xdr:row>
      <xdr:rowOff>0</xdr:rowOff>
    </xdr:from>
    <xdr:to>
      <xdr:col>11</xdr:col>
      <xdr:colOff>2038350</xdr:colOff>
      <xdr:row>1</xdr:row>
      <xdr:rowOff>28575</xdr:rowOff>
    </xdr:to>
    <xdr:pic>
      <xdr:nvPicPr>
        <xdr:cNvPr id="134494" name="Picture 8" descr="logo">
          <a:extLst>
            <a:ext uri="{FF2B5EF4-FFF2-40B4-BE49-F238E27FC236}">
              <a16:creationId xmlns:a16="http://schemas.microsoft.com/office/drawing/2014/main" id="{00000000-0008-0000-1200-00005E0D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55220" y="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1181100</xdr:colOff>
      <xdr:row>0</xdr:row>
      <xdr:rowOff>66675</xdr:rowOff>
    </xdr:from>
    <xdr:to>
      <xdr:col>12</xdr:col>
      <xdr:colOff>466923</xdr:colOff>
      <xdr:row>2</xdr:row>
      <xdr:rowOff>45410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a:stretch>
          <a:fillRect/>
        </a:stretch>
      </xdr:blipFill>
      <xdr:spPr>
        <a:xfrm>
          <a:off x="11744325" y="66675"/>
          <a:ext cx="2286198" cy="81693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18290</xdr:colOff>
      <xdr:row>4</xdr:row>
      <xdr:rowOff>189032</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stretch>
          <a:fillRect/>
        </a:stretch>
      </xdr:blipFill>
      <xdr:spPr>
        <a:xfrm>
          <a:off x="0" y="447675"/>
          <a:ext cx="18290" cy="646232"/>
        </a:xfrm>
        <a:prstGeom prst="rect">
          <a:avLst/>
        </a:prstGeom>
      </xdr:spPr>
    </xdr:pic>
    <xdr:clientData/>
  </xdr:twoCellAnchor>
  <xdr:twoCellAnchor editAs="oneCell">
    <xdr:from>
      <xdr:col>9</xdr:col>
      <xdr:colOff>1352550</xdr:colOff>
      <xdr:row>0</xdr:row>
      <xdr:rowOff>57150</xdr:rowOff>
    </xdr:from>
    <xdr:to>
      <xdr:col>9</xdr:col>
      <xdr:colOff>3638748</xdr:colOff>
      <xdr:row>2</xdr:row>
      <xdr:rowOff>216860</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a:stretch>
          <a:fillRect/>
        </a:stretch>
      </xdr:blipFill>
      <xdr:spPr>
        <a:xfrm>
          <a:off x="11982450" y="57150"/>
          <a:ext cx="2286198" cy="81693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744855</xdr:colOff>
      <xdr:row>0</xdr:row>
      <xdr:rowOff>0</xdr:rowOff>
    </xdr:from>
    <xdr:to>
      <xdr:col>4</xdr:col>
      <xdr:colOff>9525</xdr:colOff>
      <xdr:row>0</xdr:row>
      <xdr:rowOff>180975</xdr:rowOff>
    </xdr:to>
    <xdr:pic>
      <xdr:nvPicPr>
        <xdr:cNvPr id="94185" name="Picture 8" descr="logo">
          <a:extLst>
            <a:ext uri="{FF2B5EF4-FFF2-40B4-BE49-F238E27FC236}">
              <a16:creationId xmlns:a16="http://schemas.microsoft.com/office/drawing/2014/main" id="{00000000-0008-0000-1400-0000E96F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0480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0</xdr:row>
      <xdr:rowOff>47625</xdr:rowOff>
    </xdr:from>
    <xdr:to>
      <xdr:col>0</xdr:col>
      <xdr:colOff>5289550</xdr:colOff>
      <xdr:row>0</xdr:row>
      <xdr:rowOff>2867025</xdr:rowOff>
    </xdr:to>
    <xdr:pic>
      <xdr:nvPicPr>
        <xdr:cNvPr id="94186" name="Picture 1">
          <a:extLst>
            <a:ext uri="{FF2B5EF4-FFF2-40B4-BE49-F238E27FC236}">
              <a16:creationId xmlns:a16="http://schemas.microsoft.com/office/drawing/2014/main" id="{00000000-0008-0000-1400-0000EA6F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85725" y="3095625"/>
          <a:ext cx="5203825"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1638300</xdr:colOff>
      <xdr:row>0</xdr:row>
      <xdr:rowOff>19050</xdr:rowOff>
    </xdr:from>
    <xdr:to>
      <xdr:col>12</xdr:col>
      <xdr:colOff>438348</xdr:colOff>
      <xdr:row>2</xdr:row>
      <xdr:rowOff>112085</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0848975" y="19050"/>
          <a:ext cx="2286198" cy="81693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2514600</xdr:colOff>
      <xdr:row>0</xdr:row>
      <xdr:rowOff>47625</xdr:rowOff>
    </xdr:from>
    <xdr:to>
      <xdr:col>9</xdr:col>
      <xdr:colOff>457398</xdr:colOff>
      <xdr:row>1</xdr:row>
      <xdr:rowOff>235910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306175" y="47625"/>
          <a:ext cx="2286198" cy="81693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0</xdr:colOff>
      <xdr:row>0</xdr:row>
      <xdr:rowOff>28575</xdr:rowOff>
    </xdr:from>
    <xdr:to>
      <xdr:col>4</xdr:col>
      <xdr:colOff>0</xdr:colOff>
      <xdr:row>0</xdr:row>
      <xdr:rowOff>638175</xdr:rowOff>
    </xdr:to>
    <xdr:pic>
      <xdr:nvPicPr>
        <xdr:cNvPr id="102097" name="Picture 8" descr="logo">
          <a:extLst>
            <a:ext uri="{FF2B5EF4-FFF2-40B4-BE49-F238E27FC236}">
              <a16:creationId xmlns:a16="http://schemas.microsoft.com/office/drawing/2014/main" id="{00000000-0008-0000-1700-0000D1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28575</xdr:rowOff>
    </xdr:from>
    <xdr:to>
      <xdr:col>4</xdr:col>
      <xdr:colOff>0</xdr:colOff>
      <xdr:row>0</xdr:row>
      <xdr:rowOff>638175</xdr:rowOff>
    </xdr:to>
    <xdr:pic>
      <xdr:nvPicPr>
        <xdr:cNvPr id="102098" name="Picture 8" descr="logo">
          <a:extLst>
            <a:ext uri="{FF2B5EF4-FFF2-40B4-BE49-F238E27FC236}">
              <a16:creationId xmlns:a16="http://schemas.microsoft.com/office/drawing/2014/main" id="{00000000-0008-0000-1700-0000D2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685801</xdr:colOff>
      <xdr:row>0</xdr:row>
      <xdr:rowOff>57150</xdr:rowOff>
    </xdr:from>
    <xdr:to>
      <xdr:col>5</xdr:col>
      <xdr:colOff>2267149</xdr:colOff>
      <xdr:row>1</xdr:row>
      <xdr:rowOff>52218</xdr:rowOff>
    </xdr:to>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2"/>
        <a:stretch>
          <a:fillRect/>
        </a:stretch>
      </xdr:blipFill>
      <xdr:spPr>
        <a:xfrm>
          <a:off x="5238751" y="57150"/>
          <a:ext cx="2305248" cy="82374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652145</xdr:colOff>
      <xdr:row>0</xdr:row>
      <xdr:rowOff>28575</xdr:rowOff>
    </xdr:from>
    <xdr:to>
      <xdr:col>10</xdr:col>
      <xdr:colOff>0</xdr:colOff>
      <xdr:row>1</xdr:row>
      <xdr:rowOff>47625</xdr:rowOff>
    </xdr:to>
    <xdr:pic>
      <xdr:nvPicPr>
        <xdr:cNvPr id="136425" name="Picture 8" descr="logo">
          <a:extLst>
            <a:ext uri="{FF2B5EF4-FFF2-40B4-BE49-F238E27FC236}">
              <a16:creationId xmlns:a16="http://schemas.microsoft.com/office/drawing/2014/main" id="{00000000-0008-0000-1800-0000E91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566275" y="28575"/>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19050</xdr:rowOff>
    </xdr:to>
    <xdr:pic>
      <xdr:nvPicPr>
        <xdr:cNvPr id="136426" name="Picture 8" descr="logo">
          <a:extLst>
            <a:ext uri="{FF2B5EF4-FFF2-40B4-BE49-F238E27FC236}">
              <a16:creationId xmlns:a16="http://schemas.microsoft.com/office/drawing/2014/main" id="{00000000-0008-0000-1800-0000EA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652145</xdr:colOff>
      <xdr:row>0</xdr:row>
      <xdr:rowOff>28575</xdr:rowOff>
    </xdr:from>
    <xdr:to>
      <xdr:col>10</xdr:col>
      <xdr:colOff>0</xdr:colOff>
      <xdr:row>1</xdr:row>
      <xdr:rowOff>0</xdr:rowOff>
    </xdr:to>
    <xdr:pic>
      <xdr:nvPicPr>
        <xdr:cNvPr id="136427" name="Picture 8" descr="logo">
          <a:extLst>
            <a:ext uri="{FF2B5EF4-FFF2-40B4-BE49-F238E27FC236}">
              <a16:creationId xmlns:a16="http://schemas.microsoft.com/office/drawing/2014/main" id="{00000000-0008-0000-1800-0000EB140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566275" y="28575"/>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0</xdr:rowOff>
    </xdr:to>
    <xdr:pic>
      <xdr:nvPicPr>
        <xdr:cNvPr id="136428" name="Picture 8" descr="logo">
          <a:extLst>
            <a:ext uri="{FF2B5EF4-FFF2-40B4-BE49-F238E27FC236}">
              <a16:creationId xmlns:a16="http://schemas.microsoft.com/office/drawing/2014/main" id="{00000000-0008-0000-1800-0000EC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1524000</xdr:colOff>
      <xdr:row>0</xdr:row>
      <xdr:rowOff>57150</xdr:rowOff>
    </xdr:from>
    <xdr:to>
      <xdr:col>12</xdr:col>
      <xdr:colOff>485973</xdr:colOff>
      <xdr:row>2</xdr:row>
      <xdr:rowOff>45410</xdr:rowOff>
    </xdr:to>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4"/>
        <a:stretch>
          <a:fillRect/>
        </a:stretch>
      </xdr:blipFill>
      <xdr:spPr>
        <a:xfrm>
          <a:off x="11687175" y="57150"/>
          <a:ext cx="2286198" cy="81693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12</xdr:col>
      <xdr:colOff>1079500</xdr:colOff>
      <xdr:row>0</xdr:row>
      <xdr:rowOff>52917</xdr:rowOff>
    </xdr:from>
    <xdr:to>
      <xdr:col>13</xdr:col>
      <xdr:colOff>455281</xdr:colOff>
      <xdr:row>1</xdr:row>
      <xdr:rowOff>181935</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1440583" y="52917"/>
          <a:ext cx="2286198" cy="81693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11</xdr:col>
      <xdr:colOff>2038350</xdr:colOff>
      <xdr:row>1</xdr:row>
      <xdr:rowOff>0</xdr:rowOff>
    </xdr:from>
    <xdr:to>
      <xdr:col>11</xdr:col>
      <xdr:colOff>2038350</xdr:colOff>
      <xdr:row>3</xdr:row>
      <xdr:rowOff>70485</xdr:rowOff>
    </xdr:to>
    <xdr:pic>
      <xdr:nvPicPr>
        <xdr:cNvPr id="147582" name="Picture 8" descr="logo">
          <a:extLst>
            <a:ext uri="{FF2B5EF4-FFF2-40B4-BE49-F238E27FC236}">
              <a16:creationId xmlns:a16="http://schemas.microsoft.com/office/drawing/2014/main" id="{00000000-0008-0000-1A00-00007E40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527530" y="0"/>
          <a:ext cx="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1200150</xdr:colOff>
      <xdr:row>0</xdr:row>
      <xdr:rowOff>38100</xdr:rowOff>
    </xdr:from>
    <xdr:to>
      <xdr:col>12</xdr:col>
      <xdr:colOff>198</xdr:colOff>
      <xdr:row>1</xdr:row>
      <xdr:rowOff>178760</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2"/>
        <a:stretch>
          <a:fillRect/>
        </a:stretch>
      </xdr:blipFill>
      <xdr:spPr>
        <a:xfrm>
          <a:off x="12201525" y="38100"/>
          <a:ext cx="2286198" cy="81693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1524000</xdr:colOff>
      <xdr:row>0</xdr:row>
      <xdr:rowOff>38100</xdr:rowOff>
    </xdr:from>
    <xdr:to>
      <xdr:col>10</xdr:col>
      <xdr:colOff>562173</xdr:colOff>
      <xdr:row>2</xdr:row>
      <xdr:rowOff>121610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12249150" y="38100"/>
          <a:ext cx="2286198" cy="8169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4506668294322"/>
  </sheetPr>
  <dimension ref="A2:A47"/>
  <sheetViews>
    <sheetView view="pageBreakPreview" topLeftCell="A3" zoomScale="85" zoomScaleNormal="100" zoomScaleSheetLayoutView="85" workbookViewId="0">
      <selection activeCell="F7" sqref="G7"/>
    </sheetView>
  </sheetViews>
  <sheetFormatPr defaultColWidth="8.88671875" defaultRowHeight="15"/>
  <cols>
    <col min="1" max="4" width="30.77734375" style="200" customWidth="1"/>
    <col min="5" max="16384" width="8.88671875" style="200"/>
  </cols>
  <sheetData>
    <row r="2" spans="1:1" ht="18">
      <c r="A2" s="201"/>
    </row>
    <row r="4" spans="1:1" ht="24.75" customHeight="1">
      <c r="A4" s="201"/>
    </row>
    <row r="5" spans="1:1" ht="18.75" customHeight="1">
      <c r="A5" s="202"/>
    </row>
    <row r="6" spans="1:1" ht="18">
      <c r="A6" s="201"/>
    </row>
    <row r="7" spans="1:1" ht="18">
      <c r="A7" s="201"/>
    </row>
    <row r="8" spans="1:1" ht="18">
      <c r="A8" s="201"/>
    </row>
    <row r="9" spans="1:1" ht="18">
      <c r="A9" s="201"/>
    </row>
    <row r="11" spans="1:1" ht="18">
      <c r="A11" s="201"/>
    </row>
    <row r="12" spans="1:1" ht="18">
      <c r="A12" s="201"/>
    </row>
    <row r="14" spans="1:1" ht="18">
      <c r="A14" s="201"/>
    </row>
    <row r="15" spans="1:1" ht="18">
      <c r="A15" s="201"/>
    </row>
    <row r="17" spans="1:1" ht="18">
      <c r="A17" s="201"/>
    </row>
    <row r="18" spans="1:1" ht="18">
      <c r="A18" s="201"/>
    </row>
    <row r="19" spans="1:1" ht="18">
      <c r="A19" s="201"/>
    </row>
    <row r="21" spans="1:1" ht="18">
      <c r="A21" s="201"/>
    </row>
    <row r="23" spans="1:1" ht="18">
      <c r="A23" s="201"/>
    </row>
    <row r="24" spans="1:1" ht="18">
      <c r="A24" s="201"/>
    </row>
    <row r="25" spans="1:1" ht="18">
      <c r="A25" s="201"/>
    </row>
    <row r="27" spans="1:1" ht="18">
      <c r="A27" s="201"/>
    </row>
    <row r="28" spans="1:1" ht="18">
      <c r="A28" s="201"/>
    </row>
    <row r="29" spans="1:1" ht="18">
      <c r="A29" s="201"/>
    </row>
    <row r="30" spans="1:1" ht="18">
      <c r="A30" s="201"/>
    </row>
    <row r="31" spans="1:1" ht="18">
      <c r="A31" s="201"/>
    </row>
    <row r="33" spans="1:1" ht="18">
      <c r="A33" s="201"/>
    </row>
    <row r="35" spans="1:1" ht="18">
      <c r="A35" s="201"/>
    </row>
    <row r="37" spans="1:1" ht="18">
      <c r="A37" s="201"/>
    </row>
    <row r="39" spans="1:1" ht="18">
      <c r="A39" s="201"/>
    </row>
    <row r="40" spans="1:1" ht="18">
      <c r="A40" s="201"/>
    </row>
    <row r="42" spans="1:1" ht="18">
      <c r="A42" s="201"/>
    </row>
    <row r="45" spans="1:1" ht="18">
      <c r="A45" s="201"/>
    </row>
    <row r="47" spans="1:1" ht="24" customHeight="1"/>
  </sheetData>
  <printOptions horizontalCentered="1"/>
  <pageMargins left="0" right="0" top="0.39305555555555599" bottom="0" header="0.31458333333333299" footer="0.31458333333333299"/>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N83"/>
  <sheetViews>
    <sheetView view="pageBreakPreview" zoomScaleNormal="100" zoomScaleSheetLayoutView="100" workbookViewId="0">
      <selection activeCell="F7" sqref="G7"/>
    </sheetView>
  </sheetViews>
  <sheetFormatPr defaultColWidth="8.88671875" defaultRowHeight="23.25"/>
  <cols>
    <col min="1" max="1" width="10.6640625" style="185" customWidth="1"/>
    <col min="2" max="2" width="39.44140625" style="185" customWidth="1"/>
    <col min="3" max="3" width="1.6640625" style="186" customWidth="1"/>
    <col min="4" max="4" width="38.88671875" style="186" customWidth="1"/>
    <col min="5" max="5" width="9.6640625" style="186" customWidth="1"/>
    <col min="6" max="11" width="1.6640625" style="186" customWidth="1"/>
    <col min="12" max="16384" width="8.88671875" style="186"/>
  </cols>
  <sheetData>
    <row r="1" spans="1:11" s="84" customFormat="1" ht="49.5" customHeight="1">
      <c r="A1" s="187"/>
      <c r="B1" s="187"/>
      <c r="C1" s="187"/>
      <c r="D1" s="187"/>
      <c r="E1" s="187"/>
      <c r="F1" s="5"/>
      <c r="G1" s="187"/>
      <c r="H1" s="187"/>
    </row>
    <row r="2" spans="1:11" ht="57.75" customHeight="1">
      <c r="A2" s="735" t="s">
        <v>0</v>
      </c>
      <c r="B2" s="735"/>
      <c r="C2" s="188"/>
      <c r="D2" s="736"/>
      <c r="E2" s="736"/>
      <c r="I2" s="188"/>
      <c r="J2" s="188"/>
      <c r="K2" s="188"/>
    </row>
    <row r="3" spans="1:11" ht="108" customHeight="1">
      <c r="A3" s="737" t="s">
        <v>800</v>
      </c>
      <c r="B3" s="737"/>
      <c r="C3" s="189"/>
      <c r="D3" s="738" t="s">
        <v>778</v>
      </c>
      <c r="E3" s="738"/>
    </row>
    <row r="4" spans="1:11" ht="85.5" customHeight="1">
      <c r="A4" s="737" t="s">
        <v>716</v>
      </c>
      <c r="B4" s="737"/>
      <c r="C4" s="189"/>
      <c r="D4" s="738" t="s">
        <v>719</v>
      </c>
      <c r="E4" s="738"/>
    </row>
    <row r="5" spans="1:11" ht="54.75" customHeight="1">
      <c r="A5" s="742" t="s">
        <v>717</v>
      </c>
      <c r="B5" s="742"/>
      <c r="C5" s="189"/>
      <c r="D5" s="738" t="s">
        <v>715</v>
      </c>
      <c r="E5" s="738"/>
    </row>
    <row r="6" spans="1:11" ht="37.5" customHeight="1">
      <c r="A6" s="742" t="s">
        <v>1</v>
      </c>
      <c r="B6" s="742"/>
      <c r="C6" s="190"/>
      <c r="D6" s="738" t="s">
        <v>2</v>
      </c>
      <c r="E6" s="738"/>
    </row>
    <row r="7" spans="1:11" ht="67.5" customHeight="1">
      <c r="A7" s="739" t="s">
        <v>799</v>
      </c>
      <c r="B7" s="740"/>
      <c r="C7" s="102"/>
      <c r="D7" s="741" t="s">
        <v>798</v>
      </c>
      <c r="E7" s="738"/>
    </row>
    <row r="8" spans="1:11" ht="67.5" customHeight="1">
      <c r="A8" s="191"/>
      <c r="B8" s="191"/>
      <c r="C8" s="102"/>
      <c r="D8" s="192"/>
      <c r="E8" s="193"/>
    </row>
    <row r="9" spans="1:11" ht="67.5" customHeight="1">
      <c r="E9" s="194"/>
    </row>
    <row r="10" spans="1:11" ht="43.5" customHeight="1">
      <c r="A10" s="194"/>
      <c r="B10" s="194"/>
      <c r="D10" s="194"/>
    </row>
    <row r="12" spans="1:11" ht="29.25" customHeight="1">
      <c r="A12" s="195"/>
    </row>
    <row r="14" spans="1:11">
      <c r="A14" s="361"/>
    </row>
    <row r="15" spans="1:11">
      <c r="A15" s="196"/>
    </row>
    <row r="17" spans="1:1">
      <c r="A17" s="195"/>
    </row>
    <row r="19" spans="1:1">
      <c r="A19" s="197"/>
    </row>
    <row r="20" spans="1:1">
      <c r="A20" s="198"/>
    </row>
    <row r="21" spans="1:1">
      <c r="A21" s="195"/>
    </row>
    <row r="22" spans="1:1">
      <c r="A22" s="198"/>
    </row>
    <row r="23" spans="1:1">
      <c r="A23" s="195"/>
    </row>
    <row r="24" spans="1:1">
      <c r="A24" s="199"/>
    </row>
    <row r="25" spans="1:1">
      <c r="A25" s="195"/>
    </row>
    <row r="26" spans="1:1">
      <c r="A26" s="198"/>
    </row>
    <row r="27" spans="1:1">
      <c r="A27" s="195"/>
    </row>
    <row r="28" spans="1:1">
      <c r="A28" s="199"/>
    </row>
    <row r="29" spans="1:1">
      <c r="A29" s="195"/>
    </row>
    <row r="30" spans="1:1">
      <c r="A30" s="195"/>
    </row>
    <row r="31" spans="1:1">
      <c r="A31" s="198"/>
    </row>
    <row r="32" spans="1:1">
      <c r="A32" s="195"/>
    </row>
    <row r="33" spans="1:11">
      <c r="A33" s="195"/>
    </row>
    <row r="35" spans="1:11" ht="24.75" customHeight="1">
      <c r="A35" s="195"/>
    </row>
    <row r="36" spans="1:11" ht="18.75" customHeight="1"/>
    <row r="37" spans="1:11">
      <c r="A37" s="195"/>
    </row>
    <row r="38" spans="1:11">
      <c r="A38" s="198">
        <v>36</v>
      </c>
    </row>
    <row r="39" spans="1:11">
      <c r="A39" s="195"/>
    </row>
    <row r="40" spans="1:11">
      <c r="A40" s="195"/>
    </row>
    <row r="41" spans="1:11">
      <c r="A41" s="195"/>
      <c r="C41" s="186">
        <f>C14+C17+C19+C21+C23+C25+C27+C29+C30+C32+C33+C35+C37+C39+C40</f>
        <v>0</v>
      </c>
      <c r="D41" s="186">
        <f t="shared" ref="D41:K41" si="0">D14+D17+D19+D21+D23+D25+D27+D29+D30+D32+D33+D35+D37+D39+D40</f>
        <v>0</v>
      </c>
      <c r="E41" s="186">
        <f t="shared" si="0"/>
        <v>0</v>
      </c>
      <c r="F41" s="186">
        <f t="shared" si="0"/>
        <v>0</v>
      </c>
      <c r="G41" s="186">
        <f t="shared" si="0"/>
        <v>0</v>
      </c>
      <c r="H41" s="186">
        <f t="shared" si="0"/>
        <v>0</v>
      </c>
      <c r="I41" s="186">
        <f t="shared" si="0"/>
        <v>0</v>
      </c>
      <c r="J41" s="186">
        <f t="shared" si="0"/>
        <v>0</v>
      </c>
      <c r="K41" s="186">
        <f t="shared" si="0"/>
        <v>0</v>
      </c>
    </row>
    <row r="42" spans="1:11">
      <c r="A42" s="195"/>
    </row>
    <row r="43" spans="1:11">
      <c r="C43" s="186">
        <f>C14+C17+C19+C21+C23+C25+C27+C29+C30+C32+C33+C35+C37+C39+C40</f>
        <v>0</v>
      </c>
      <c r="D43" s="186">
        <f t="shared" ref="D43:K43" si="1">D14+D17+D19+D21+D23+D25+D27+D29+D30+D32+D33+D35+D37+D39+D40</f>
        <v>0</v>
      </c>
      <c r="E43" s="186">
        <f t="shared" si="1"/>
        <v>0</v>
      </c>
      <c r="F43" s="186">
        <f t="shared" si="1"/>
        <v>0</v>
      </c>
      <c r="G43" s="186">
        <f t="shared" si="1"/>
        <v>0</v>
      </c>
      <c r="H43" s="186">
        <f t="shared" si="1"/>
        <v>0</v>
      </c>
      <c r="I43" s="186">
        <f t="shared" si="1"/>
        <v>0</v>
      </c>
      <c r="J43" s="186">
        <f t="shared" si="1"/>
        <v>0</v>
      </c>
      <c r="K43" s="186">
        <f t="shared" si="1"/>
        <v>0</v>
      </c>
    </row>
    <row r="44" spans="1:11">
      <c r="A44" s="195"/>
    </row>
    <row r="45" spans="1:11">
      <c r="A45" s="195"/>
    </row>
    <row r="47" spans="1:11">
      <c r="A47" s="195"/>
    </row>
    <row r="48" spans="1:11">
      <c r="A48" s="195"/>
    </row>
    <row r="50" spans="1:1">
      <c r="A50" s="195"/>
    </row>
    <row r="51" spans="1:1">
      <c r="A51" s="195"/>
    </row>
    <row r="52" spans="1:1">
      <c r="A52" s="195"/>
    </row>
    <row r="54" spans="1:1">
      <c r="A54" s="195"/>
    </row>
    <row r="56" spans="1:1">
      <c r="A56" s="195"/>
    </row>
    <row r="57" spans="1:1">
      <c r="A57" s="195"/>
    </row>
    <row r="58" spans="1:1">
      <c r="A58" s="195"/>
    </row>
    <row r="60" spans="1:1">
      <c r="A60" s="195"/>
    </row>
    <row r="61" spans="1:1">
      <c r="A61" s="195"/>
    </row>
    <row r="62" spans="1:1">
      <c r="A62" s="195"/>
    </row>
    <row r="63" spans="1:1">
      <c r="A63" s="195"/>
    </row>
    <row r="64" spans="1:1">
      <c r="A64" s="195"/>
    </row>
    <row r="66" spans="1:1">
      <c r="A66" s="195"/>
    </row>
    <row r="68" spans="1:1">
      <c r="A68" s="195"/>
    </row>
    <row r="70" spans="1:1">
      <c r="A70" s="195"/>
    </row>
    <row r="72" spans="1:1">
      <c r="A72" s="195"/>
    </row>
    <row r="73" spans="1:1">
      <c r="A73" s="195"/>
    </row>
    <row r="75" spans="1:1">
      <c r="A75" s="195"/>
    </row>
    <row r="78" spans="1:1">
      <c r="A78" s="195"/>
    </row>
    <row r="80" spans="1:1" ht="24" customHeight="1"/>
    <row r="82" spans="3:14">
      <c r="C82" s="84">
        <f t="shared" ref="C82:H82" si="2">C14+C15+C17+C20+C21+C22+C23+C24+C26+C28+C30+C31+C33+C35+C37+C39+C41+C42+C44+C45+C47+C48+C50+C51+C52+C54+C56+C57+C58+C60+C61+C62+C63+C64+C66+C68+C70+C72+C73+C75+C78</f>
        <v>0</v>
      </c>
      <c r="D82" s="84">
        <f t="shared" si="2"/>
        <v>0</v>
      </c>
      <c r="E82" s="84">
        <f t="shared" si="2"/>
        <v>0</v>
      </c>
      <c r="F82" s="84">
        <f t="shared" si="2"/>
        <v>0</v>
      </c>
      <c r="G82" s="84">
        <f t="shared" si="2"/>
        <v>0</v>
      </c>
      <c r="H82" s="84">
        <f t="shared" si="2"/>
        <v>0</v>
      </c>
      <c r="I82" s="84"/>
      <c r="J82" s="84"/>
      <c r="K82" s="84"/>
      <c r="L82" s="84"/>
      <c r="M82" s="84"/>
      <c r="N82" s="84"/>
    </row>
    <row r="83" spans="3:14">
      <c r="C83" s="84"/>
      <c r="D83" s="84"/>
      <c r="E83" s="84"/>
      <c r="F83" s="84"/>
      <c r="G83" s="84"/>
      <c r="H83" s="84"/>
      <c r="I83" s="84"/>
      <c r="J83" s="84"/>
      <c r="K83" s="84"/>
      <c r="L83" s="84"/>
      <c r="M83" s="84"/>
      <c r="N83" s="84"/>
    </row>
  </sheetData>
  <mergeCells count="12">
    <mergeCell ref="A2:B2"/>
    <mergeCell ref="D2:E2"/>
    <mergeCell ref="A3:B3"/>
    <mergeCell ref="D3:E3"/>
    <mergeCell ref="A7:B7"/>
    <mergeCell ref="D7:E7"/>
    <mergeCell ref="A4:B4"/>
    <mergeCell ref="D4:E4"/>
    <mergeCell ref="A5:B5"/>
    <mergeCell ref="D5:E5"/>
    <mergeCell ref="A6:B6"/>
    <mergeCell ref="D6:E6"/>
  </mergeCells>
  <printOptions horizontalCentered="1"/>
  <pageMargins left="0" right="0" top="0.39305555555555599" bottom="0" header="0.31458333333333299" footer="0.31458333333333299"/>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4033" r:id="rId4">
          <objectPr defaultSize="0" autoPict="0" altText="" r:id="rId5">
            <anchor moveWithCells="1" sizeWithCells="1">
              <from>
                <xdr:col>3</xdr:col>
                <xdr:colOff>1457325</xdr:colOff>
                <xdr:row>1</xdr:row>
                <xdr:rowOff>57150</xdr:rowOff>
              </from>
              <to>
                <xdr:col>3</xdr:col>
                <xdr:colOff>2343150</xdr:colOff>
                <xdr:row>1</xdr:row>
                <xdr:rowOff>590550</xdr:rowOff>
              </to>
            </anchor>
          </objectPr>
        </oleObject>
      </mc:Choice>
      <mc:Fallback>
        <oleObject progId="MSWordArt.2" shapeId="4403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4506668294322"/>
  </sheetPr>
  <dimension ref="A1:J69"/>
  <sheetViews>
    <sheetView view="pageBreakPreview" zoomScaleNormal="100" zoomScaleSheetLayoutView="100" workbookViewId="0">
      <selection activeCell="F7" sqref="G7"/>
    </sheetView>
  </sheetViews>
  <sheetFormatPr defaultColWidth="8.88671875" defaultRowHeight="15"/>
  <cols>
    <col min="1" max="1" width="5.44140625" style="139" customWidth="1"/>
    <col min="2" max="2" width="54.5546875" style="140" customWidth="1"/>
    <col min="3" max="3" width="6" style="141" customWidth="1"/>
    <col min="4" max="4" width="45.88671875" style="141" customWidth="1"/>
    <col min="5" max="5" width="4.5546875" style="142" customWidth="1"/>
    <col min="6" max="8" width="1.6640625" style="141" customWidth="1"/>
    <col min="9" max="11" width="1.5546875" style="141" customWidth="1"/>
    <col min="12" max="16384" width="8.88671875" style="141"/>
  </cols>
  <sheetData>
    <row r="1" spans="1:10" s="137" customFormat="1" ht="31.9" customHeight="1">
      <c r="A1" s="143"/>
      <c r="B1" s="144"/>
      <c r="C1" s="263"/>
      <c r="D1" s="263"/>
      <c r="E1" s="263"/>
      <c r="F1" s="145"/>
      <c r="G1" s="145"/>
      <c r="H1" s="145"/>
      <c r="I1" s="145"/>
      <c r="J1" s="145"/>
    </row>
    <row r="2" spans="1:10" ht="19.5" customHeight="1">
      <c r="A2" s="743" t="s">
        <v>3</v>
      </c>
      <c r="B2" s="743"/>
      <c r="C2" s="743"/>
      <c r="D2" s="743"/>
      <c r="E2" s="743"/>
    </row>
    <row r="3" spans="1:10" ht="19.5" customHeight="1">
      <c r="A3" s="744" t="s">
        <v>4</v>
      </c>
      <c r="B3" s="744"/>
      <c r="C3" s="744"/>
      <c r="D3" s="744"/>
      <c r="E3" s="744"/>
    </row>
    <row r="4" spans="1:10" ht="36.75">
      <c r="A4" s="146" t="s">
        <v>5</v>
      </c>
      <c r="B4" s="147" t="s">
        <v>6</v>
      </c>
      <c r="C4" s="148" t="s">
        <v>7</v>
      </c>
      <c r="D4" s="149" t="s">
        <v>8</v>
      </c>
      <c r="E4" s="150" t="s">
        <v>9</v>
      </c>
    </row>
    <row r="5" spans="1:10" s="138" customFormat="1" ht="15.75">
      <c r="A5" s="151"/>
      <c r="B5" s="152" t="s">
        <v>10</v>
      </c>
      <c r="C5" s="153">
        <v>2</v>
      </c>
      <c r="D5" s="154" t="s">
        <v>11</v>
      </c>
      <c r="E5" s="155"/>
    </row>
    <row r="6" spans="1:10" s="138" customFormat="1" ht="15.75">
      <c r="A6" s="156"/>
      <c r="B6" s="157" t="s">
        <v>12</v>
      </c>
      <c r="C6" s="158">
        <v>5</v>
      </c>
      <c r="D6" s="159" t="s">
        <v>13</v>
      </c>
      <c r="E6" s="160"/>
    </row>
    <row r="7" spans="1:10" s="138" customFormat="1" ht="15.75">
      <c r="A7" s="161"/>
      <c r="B7" s="152" t="s">
        <v>14</v>
      </c>
      <c r="C7" s="162">
        <v>7</v>
      </c>
      <c r="D7" s="154" t="s">
        <v>15</v>
      </c>
      <c r="E7" s="163"/>
    </row>
    <row r="8" spans="1:10" s="138" customFormat="1" ht="15.75">
      <c r="A8" s="156"/>
      <c r="B8" s="157" t="s">
        <v>16</v>
      </c>
      <c r="C8" s="158">
        <v>8</v>
      </c>
      <c r="D8" s="159" t="s">
        <v>17</v>
      </c>
      <c r="E8" s="160"/>
    </row>
    <row r="9" spans="1:10" s="138" customFormat="1" ht="30.75" customHeight="1">
      <c r="A9" s="161"/>
      <c r="B9" s="164" t="s">
        <v>18</v>
      </c>
      <c r="C9" s="162"/>
      <c r="D9" s="165" t="s">
        <v>19</v>
      </c>
      <c r="E9" s="163"/>
    </row>
    <row r="10" spans="1:10" s="138" customFormat="1" ht="15.95" customHeight="1">
      <c r="A10" s="166">
        <v>1</v>
      </c>
      <c r="B10" s="167" t="s">
        <v>779</v>
      </c>
      <c r="C10" s="158">
        <v>18</v>
      </c>
      <c r="D10" s="159" t="s">
        <v>780</v>
      </c>
      <c r="E10" s="168">
        <v>1</v>
      </c>
    </row>
    <row r="11" spans="1:10" s="138" customFormat="1" ht="29.25" customHeight="1">
      <c r="A11" s="169"/>
      <c r="B11" s="164" t="s">
        <v>20</v>
      </c>
      <c r="C11" s="162"/>
      <c r="D11" s="165" t="s">
        <v>21</v>
      </c>
      <c r="E11" s="170"/>
    </row>
    <row r="12" spans="1:10" s="138" customFormat="1" ht="17.100000000000001" customHeight="1">
      <c r="A12" s="166" t="s">
        <v>22</v>
      </c>
      <c r="B12" s="167" t="s">
        <v>781</v>
      </c>
      <c r="C12" s="158">
        <v>23</v>
      </c>
      <c r="D12" s="159" t="s">
        <v>782</v>
      </c>
      <c r="E12" s="168" t="s">
        <v>22</v>
      </c>
    </row>
    <row r="13" spans="1:10" s="138" customFormat="1" ht="17.100000000000001" customHeight="1">
      <c r="A13" s="169" t="s">
        <v>23</v>
      </c>
      <c r="B13" s="65" t="s">
        <v>783</v>
      </c>
      <c r="C13" s="171">
        <v>26</v>
      </c>
      <c r="D13" s="154" t="s">
        <v>784</v>
      </c>
      <c r="E13" s="172" t="s">
        <v>23</v>
      </c>
    </row>
    <row r="14" spans="1:10" s="138" customFormat="1" ht="17.100000000000001" customHeight="1">
      <c r="A14" s="166" t="s">
        <v>24</v>
      </c>
      <c r="B14" s="167" t="s">
        <v>785</v>
      </c>
      <c r="C14" s="158">
        <v>27</v>
      </c>
      <c r="D14" s="159" t="s">
        <v>786</v>
      </c>
      <c r="E14" s="168" t="s">
        <v>24</v>
      </c>
    </row>
    <row r="15" spans="1:10" s="138" customFormat="1" ht="17.100000000000001" customHeight="1">
      <c r="A15" s="169" t="s">
        <v>25</v>
      </c>
      <c r="B15" s="65" t="s">
        <v>787</v>
      </c>
      <c r="C15" s="171">
        <v>28</v>
      </c>
      <c r="D15" s="154" t="s">
        <v>788</v>
      </c>
      <c r="E15" s="172" t="s">
        <v>25</v>
      </c>
    </row>
    <row r="16" spans="1:10" s="138" customFormat="1" ht="17.100000000000001" customHeight="1">
      <c r="A16" s="166" t="s">
        <v>26</v>
      </c>
      <c r="B16" s="167" t="s">
        <v>789</v>
      </c>
      <c r="C16" s="158">
        <v>29</v>
      </c>
      <c r="D16" s="159" t="s">
        <v>790</v>
      </c>
      <c r="E16" s="168" t="s">
        <v>26</v>
      </c>
    </row>
    <row r="17" spans="1:5" s="138" customFormat="1" ht="31.5">
      <c r="A17" s="173"/>
      <c r="B17" s="164" t="s">
        <v>27</v>
      </c>
      <c r="C17" s="162"/>
      <c r="D17" s="165" t="s">
        <v>28</v>
      </c>
      <c r="E17" s="170"/>
    </row>
    <row r="18" spans="1:5" s="138" customFormat="1" ht="17.100000000000001" customHeight="1">
      <c r="A18" s="166" t="s">
        <v>29</v>
      </c>
      <c r="B18" s="167" t="s">
        <v>781</v>
      </c>
      <c r="C18" s="158">
        <v>31</v>
      </c>
      <c r="D18" s="159" t="s">
        <v>782</v>
      </c>
      <c r="E18" s="168" t="s">
        <v>29</v>
      </c>
    </row>
    <row r="19" spans="1:5" s="138" customFormat="1" ht="17.100000000000001" customHeight="1">
      <c r="A19" s="173" t="s">
        <v>30</v>
      </c>
      <c r="B19" s="65" t="s">
        <v>783</v>
      </c>
      <c r="C19" s="162">
        <v>37</v>
      </c>
      <c r="D19" s="154" t="s">
        <v>784</v>
      </c>
      <c r="E19" s="170" t="s">
        <v>30</v>
      </c>
    </row>
    <row r="20" spans="1:5" s="138" customFormat="1" ht="17.100000000000001" customHeight="1" thickTop="1" thickBot="1">
      <c r="A20" s="174" t="s">
        <v>31</v>
      </c>
      <c r="B20" s="167" t="s">
        <v>785</v>
      </c>
      <c r="C20" s="175">
        <v>40</v>
      </c>
      <c r="D20" s="159" t="s">
        <v>786</v>
      </c>
      <c r="E20" s="176" t="s">
        <v>31</v>
      </c>
    </row>
    <row r="21" spans="1:5" s="138" customFormat="1" ht="17.100000000000001" customHeight="1" thickTop="1">
      <c r="A21" s="264" t="s">
        <v>32</v>
      </c>
      <c r="B21" s="65" t="s">
        <v>787</v>
      </c>
      <c r="C21" s="265">
        <v>43</v>
      </c>
      <c r="D21" s="154" t="s">
        <v>788</v>
      </c>
      <c r="E21" s="266" t="s">
        <v>32</v>
      </c>
    </row>
    <row r="22" spans="1:5" s="138" customFormat="1" ht="17.100000000000001" customHeight="1">
      <c r="A22" s="267" t="s">
        <v>33</v>
      </c>
      <c r="B22" s="167" t="s">
        <v>789</v>
      </c>
      <c r="C22" s="268">
        <v>46</v>
      </c>
      <c r="D22" s="159" t="s">
        <v>790</v>
      </c>
      <c r="E22" s="269" t="s">
        <v>33</v>
      </c>
    </row>
    <row r="23" spans="1:5" s="138" customFormat="1" ht="32.25" thickBot="1">
      <c r="A23" s="177"/>
      <c r="B23" s="164" t="s">
        <v>34</v>
      </c>
      <c r="C23" s="178"/>
      <c r="D23" s="270" t="s">
        <v>35</v>
      </c>
      <c r="E23" s="179"/>
    </row>
    <row r="24" spans="1:5" s="138" customFormat="1" ht="17.25" thickTop="1" thickBot="1">
      <c r="A24" s="166" t="s">
        <v>36</v>
      </c>
      <c r="B24" s="167" t="s">
        <v>781</v>
      </c>
      <c r="C24" s="158">
        <v>50</v>
      </c>
      <c r="D24" s="159" t="s">
        <v>782</v>
      </c>
      <c r="E24" s="168" t="s">
        <v>36</v>
      </c>
    </row>
    <row r="25" spans="1:5" s="138" customFormat="1" ht="15.75">
      <c r="A25" s="173" t="s">
        <v>37</v>
      </c>
      <c r="B25" s="65" t="s">
        <v>791</v>
      </c>
      <c r="C25" s="162">
        <v>53</v>
      </c>
      <c r="D25" s="154" t="s">
        <v>792</v>
      </c>
      <c r="E25" s="170" t="s">
        <v>37</v>
      </c>
    </row>
    <row r="26" spans="1:5" s="138" customFormat="1" ht="15.75">
      <c r="A26" s="166" t="s">
        <v>38</v>
      </c>
      <c r="B26" s="167" t="s">
        <v>793</v>
      </c>
      <c r="C26" s="158">
        <v>56</v>
      </c>
      <c r="D26" s="159" t="s">
        <v>794</v>
      </c>
      <c r="E26" s="168" t="s">
        <v>38</v>
      </c>
    </row>
    <row r="27" spans="1:5" s="138" customFormat="1" ht="15.75">
      <c r="A27" s="173" t="s">
        <v>39</v>
      </c>
      <c r="B27" s="65" t="s">
        <v>783</v>
      </c>
      <c r="C27" s="162">
        <v>57</v>
      </c>
      <c r="D27" s="154" t="s">
        <v>784</v>
      </c>
      <c r="E27" s="170" t="s">
        <v>39</v>
      </c>
    </row>
    <row r="28" spans="1:5" s="138" customFormat="1" ht="15.75">
      <c r="A28" s="166" t="s">
        <v>40</v>
      </c>
      <c r="B28" s="167" t="s">
        <v>785</v>
      </c>
      <c r="C28" s="158">
        <v>60</v>
      </c>
      <c r="D28" s="159" t="s">
        <v>786</v>
      </c>
      <c r="E28" s="168" t="s">
        <v>40</v>
      </c>
    </row>
    <row r="29" spans="1:5" s="138" customFormat="1" ht="15.75">
      <c r="A29" s="173" t="s">
        <v>41</v>
      </c>
      <c r="B29" s="65" t="s">
        <v>787</v>
      </c>
      <c r="C29" s="162">
        <v>63</v>
      </c>
      <c r="D29" s="154" t="s">
        <v>795</v>
      </c>
      <c r="E29" s="170" t="s">
        <v>41</v>
      </c>
    </row>
    <row r="30" spans="1:5" s="138" customFormat="1" ht="15.75">
      <c r="A30" s="166" t="s">
        <v>42</v>
      </c>
      <c r="B30" s="167" t="s">
        <v>789</v>
      </c>
      <c r="C30" s="158">
        <v>66</v>
      </c>
      <c r="D30" s="159" t="s">
        <v>790</v>
      </c>
      <c r="E30" s="168" t="s">
        <v>42</v>
      </c>
    </row>
    <row r="31" spans="1:5" s="138" customFormat="1" ht="25.5">
      <c r="A31" s="180"/>
      <c r="B31" s="181" t="s">
        <v>43</v>
      </c>
      <c r="C31" s="182">
        <v>69</v>
      </c>
      <c r="D31" s="183" t="s">
        <v>44</v>
      </c>
      <c r="E31" s="184"/>
    </row>
    <row r="32" spans="1:5" ht="38.25" customHeight="1">
      <c r="A32" s="1"/>
      <c r="D32" s="139"/>
    </row>
    <row r="34" spans="1:1" ht="18">
      <c r="A34" s="104"/>
    </row>
    <row r="35" spans="1:1" ht="24.75" customHeight="1">
      <c r="A35" s="104"/>
    </row>
    <row r="36" spans="1:1" ht="18.75" customHeight="1"/>
    <row r="37" spans="1:1" ht="18">
      <c r="A37" s="104"/>
    </row>
    <row r="38" spans="1:1" ht="18">
      <c r="A38" s="104"/>
    </row>
    <row r="39" spans="1:1" ht="18">
      <c r="A39" s="104"/>
    </row>
    <row r="41" spans="1:1" ht="18">
      <c r="A41" s="104"/>
    </row>
    <row r="43" spans="1:1" ht="18">
      <c r="A43" s="104"/>
    </row>
    <row r="44" spans="1:1" ht="18">
      <c r="A44" s="104"/>
    </row>
    <row r="45" spans="1:1" ht="18">
      <c r="A45" s="104"/>
    </row>
    <row r="47" spans="1:1" ht="18">
      <c r="A47" s="104"/>
    </row>
    <row r="48" spans="1:1" ht="18">
      <c r="A48" s="104"/>
    </row>
    <row r="49" spans="1:1" ht="18">
      <c r="A49" s="104"/>
    </row>
    <row r="50" spans="1:1" ht="18">
      <c r="A50" s="104"/>
    </row>
    <row r="51" spans="1:1" ht="18">
      <c r="A51" s="104"/>
    </row>
    <row r="53" spans="1:1" ht="18">
      <c r="A53" s="104"/>
    </row>
    <row r="55" spans="1:1" ht="18">
      <c r="A55" s="104"/>
    </row>
    <row r="57" spans="1:1" ht="18">
      <c r="A57" s="104"/>
    </row>
    <row r="59" spans="1:1" ht="18">
      <c r="A59" s="104"/>
    </row>
    <row r="60" spans="1:1" ht="18">
      <c r="A60" s="104"/>
    </row>
    <row r="62" spans="1:1" ht="18">
      <c r="A62" s="104"/>
    </row>
    <row r="65" spans="1:5" ht="18">
      <c r="A65" s="104"/>
    </row>
    <row r="67" spans="1:5" ht="24" customHeight="1"/>
    <row r="69" spans="1:5" ht="14.25">
      <c r="C69" s="141" t="e">
        <f>C11+C12+#REF!+C14+C15+#REF!+C16+C17+#REF!+#REF!+C20+C21+C22+C24+#REF!+C27+C29+#REF!+C31+C32+C34+C35+C37+C38+C39+C41+C43+C44+C45+C47+C48+C49+C50+C51+C53+C55+C57+C59+C60+C62+C65</f>
        <v>#REF!</v>
      </c>
      <c r="D69" s="141" t="e">
        <f>D11+D12+#REF!+D14+D15+#REF!+D16+D17+#REF!+#REF!+D20+D21+D22+D24+#REF!+D27+D29+#REF!+D31+D32+D34+D35+D37+D38+D39+D41+D43+D44+D45+D47+D48+D49+D50+D51+D53+D55+D57+D59+D60+D62+D65</f>
        <v>#VALUE!</v>
      </c>
      <c r="E69" s="141" t="e">
        <f>E11+E12+#REF!+E14+E15+#REF!+E16+E17+#REF!+#REF!+E20+E21+E22+E24+#REF!+E27+E29+#REF!+E31+E32+E34+E35+E37+E38+E39+E41+E43+E44+E45+E47+E48+E49+E50+E51+E53+E55+E57+E59+E60+E62+E65</f>
        <v>#REF!</v>
      </c>
    </row>
  </sheetData>
  <mergeCells count="2">
    <mergeCell ref="A2:E2"/>
    <mergeCell ref="A3:E3"/>
  </mergeCells>
  <printOptions horizontalCentered="1"/>
  <pageMargins left="0" right="0" top="0.39370078740157483" bottom="0"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4506668294322"/>
  </sheetPr>
  <dimension ref="A1:N81"/>
  <sheetViews>
    <sheetView view="pageBreakPreview" zoomScaleNormal="100" zoomScaleSheetLayoutView="100" workbookViewId="0">
      <selection activeCell="F7" sqref="G7"/>
    </sheetView>
  </sheetViews>
  <sheetFormatPr defaultColWidth="8.88671875" defaultRowHeight="23.25"/>
  <cols>
    <col min="1" max="1" width="14.5546875" style="114" customWidth="1"/>
    <col min="2" max="2" width="39.44140625" style="114" customWidth="1"/>
    <col min="3" max="3" width="1.6640625" style="115" customWidth="1"/>
    <col min="4" max="4" width="39.88671875" style="115" customWidth="1"/>
    <col min="5" max="5" width="14" style="115" customWidth="1"/>
    <col min="6" max="11" width="1.6640625" style="115" customWidth="1"/>
    <col min="12" max="16384" width="8.88671875" style="115"/>
  </cols>
  <sheetData>
    <row r="1" spans="1:11" s="107" customFormat="1" ht="63" customHeight="1">
      <c r="A1" s="271"/>
      <c r="B1" s="271"/>
      <c r="C1" s="271"/>
      <c r="D1" s="271"/>
      <c r="E1" s="271"/>
      <c r="F1" s="111"/>
      <c r="G1" s="111"/>
      <c r="H1" s="111"/>
    </row>
    <row r="2" spans="1:11" ht="46.5" customHeight="1">
      <c r="A2" s="752" t="s">
        <v>45</v>
      </c>
      <c r="B2" s="752"/>
      <c r="C2" s="129"/>
      <c r="D2" s="753" t="s">
        <v>46</v>
      </c>
      <c r="E2" s="753"/>
      <c r="I2" s="129"/>
      <c r="J2" s="129"/>
      <c r="K2" s="129"/>
    </row>
    <row r="3" spans="1:11" ht="20.25">
      <c r="A3" s="754" t="s">
        <v>47</v>
      </c>
      <c r="B3" s="754"/>
      <c r="D3" s="755" t="s">
        <v>48</v>
      </c>
      <c r="E3" s="755"/>
    </row>
    <row r="4" spans="1:11" ht="117" customHeight="1">
      <c r="A4" s="756" t="s">
        <v>49</v>
      </c>
      <c r="B4" s="756"/>
      <c r="D4" s="751" t="s">
        <v>50</v>
      </c>
      <c r="E4" s="751"/>
    </row>
    <row r="5" spans="1:11" ht="21.75" customHeight="1">
      <c r="A5" s="130" t="s">
        <v>51</v>
      </c>
      <c r="B5" s="131" t="s">
        <v>52</v>
      </c>
      <c r="D5" s="132" t="s">
        <v>53</v>
      </c>
      <c r="E5" s="133" t="s">
        <v>54</v>
      </c>
    </row>
    <row r="6" spans="1:11" ht="21.75" customHeight="1">
      <c r="A6" s="134" t="s">
        <v>55</v>
      </c>
      <c r="B6" s="131" t="s">
        <v>56</v>
      </c>
      <c r="D6" s="132" t="s">
        <v>57</v>
      </c>
      <c r="E6" s="133" t="s">
        <v>58</v>
      </c>
    </row>
    <row r="7" spans="1:11" ht="28.5">
      <c r="A7" s="134" t="s">
        <v>59</v>
      </c>
      <c r="B7" s="131" t="s">
        <v>60</v>
      </c>
      <c r="D7" s="132" t="s">
        <v>61</v>
      </c>
      <c r="E7" s="133" t="s">
        <v>62</v>
      </c>
    </row>
    <row r="8" spans="1:11" ht="28.5">
      <c r="A8" s="134" t="s">
        <v>63</v>
      </c>
      <c r="B8" s="131" t="s">
        <v>64</v>
      </c>
      <c r="D8" s="132" t="s">
        <v>65</v>
      </c>
      <c r="E8" s="133" t="s">
        <v>66</v>
      </c>
    </row>
    <row r="9" spans="1:11" s="106" customFormat="1" ht="35.25" customHeight="1">
      <c r="A9" s="747" t="s">
        <v>67</v>
      </c>
      <c r="B9" s="747"/>
      <c r="D9" s="750" t="s">
        <v>68</v>
      </c>
      <c r="E9" s="750"/>
    </row>
    <row r="10" spans="1:11" ht="29.25" customHeight="1">
      <c r="A10" s="749" t="s">
        <v>69</v>
      </c>
      <c r="B10" s="749"/>
      <c r="C10" s="135"/>
      <c r="D10" s="746" t="s">
        <v>70</v>
      </c>
      <c r="E10" s="746"/>
    </row>
    <row r="11" spans="1:11" ht="43.5" customHeight="1">
      <c r="A11" s="747" t="s">
        <v>71</v>
      </c>
      <c r="B11" s="747"/>
      <c r="C11" s="135"/>
      <c r="D11" s="751" t="s">
        <v>72</v>
      </c>
      <c r="E11" s="751"/>
    </row>
    <row r="12" spans="1:11" ht="23.25" customHeight="1">
      <c r="A12" s="745" t="s">
        <v>73</v>
      </c>
      <c r="B12" s="745"/>
      <c r="C12" s="135"/>
      <c r="D12" s="746" t="s">
        <v>74</v>
      </c>
      <c r="E12" s="746"/>
    </row>
    <row r="13" spans="1:11" ht="44.25" customHeight="1">
      <c r="A13" s="747" t="s">
        <v>75</v>
      </c>
      <c r="B13" s="747"/>
      <c r="C13" s="135"/>
      <c r="D13" s="748" t="s">
        <v>76</v>
      </c>
      <c r="E13" s="748"/>
    </row>
    <row r="14" spans="1:11" ht="23.25" customHeight="1">
      <c r="A14" s="749" t="s">
        <v>77</v>
      </c>
      <c r="B14" s="749"/>
      <c r="C14" s="135"/>
      <c r="D14" s="746" t="s">
        <v>78</v>
      </c>
      <c r="E14" s="746"/>
    </row>
    <row r="15" spans="1:11" ht="57" customHeight="1">
      <c r="A15" s="747" t="s">
        <v>797</v>
      </c>
      <c r="B15" s="747"/>
      <c r="C15" s="135"/>
      <c r="D15" s="748" t="s">
        <v>796</v>
      </c>
      <c r="E15" s="748"/>
    </row>
    <row r="16" spans="1:11" ht="44.25" customHeight="1">
      <c r="A16" s="747" t="s">
        <v>79</v>
      </c>
      <c r="B16" s="747"/>
      <c r="C16" s="135"/>
      <c r="D16" s="748" t="s">
        <v>80</v>
      </c>
      <c r="E16" s="748"/>
    </row>
    <row r="17" spans="1:5" ht="60.75" customHeight="1">
      <c r="A17" s="747" t="s">
        <v>81</v>
      </c>
      <c r="B17" s="747"/>
      <c r="C17" s="135"/>
      <c r="D17" s="748" t="s">
        <v>82</v>
      </c>
      <c r="E17" s="748"/>
    </row>
    <row r="18" spans="1:5">
      <c r="A18" s="125"/>
      <c r="B18" s="136"/>
    </row>
    <row r="19" spans="1:5">
      <c r="A19" s="121"/>
    </row>
    <row r="20" spans="1:5">
      <c r="A20" s="125"/>
    </row>
    <row r="21" spans="1:5">
      <c r="A21" s="121"/>
    </row>
    <row r="22" spans="1:5">
      <c r="A22" s="126"/>
    </row>
    <row r="23" spans="1:5">
      <c r="A23" s="121"/>
    </row>
    <row r="24" spans="1:5">
      <c r="A24" s="125"/>
    </row>
    <row r="25" spans="1:5">
      <c r="A25" s="121"/>
    </row>
    <row r="26" spans="1:5">
      <c r="A26" s="126"/>
    </row>
    <row r="27" spans="1:5">
      <c r="A27" s="121"/>
    </row>
    <row r="28" spans="1:5">
      <c r="A28" s="121"/>
    </row>
    <row r="29" spans="1:5">
      <c r="A29" s="125"/>
    </row>
    <row r="30" spans="1:5">
      <c r="A30" s="121"/>
    </row>
    <row r="31" spans="1:5">
      <c r="A31" s="121"/>
    </row>
    <row r="33" spans="1:11">
      <c r="A33" s="121"/>
    </row>
    <row r="35" spans="1:11" ht="24.75" customHeight="1">
      <c r="A35" s="121"/>
    </row>
    <row r="36" spans="1:11" ht="18.75" customHeight="1">
      <c r="A36" s="125">
        <v>36</v>
      </c>
    </row>
    <row r="37" spans="1:11">
      <c r="A37" s="121"/>
    </row>
    <row r="38" spans="1:11">
      <c r="A38" s="121"/>
    </row>
    <row r="39" spans="1:11">
      <c r="A39" s="121"/>
      <c r="C39" s="115">
        <f>C12+C15+C17+C19+C21+C23+C25+C27+C28+C30+C31+C33+C35+C37+C38</f>
        <v>0</v>
      </c>
      <c r="D39" s="115" t="e">
        <f t="shared" ref="D39:K39" si="0">D12+D15+D17+D19+D21+D23+D25+D27+D28+D30+D31+D33+D35+D37+D38</f>
        <v>#VALUE!</v>
      </c>
      <c r="E39" s="115">
        <f t="shared" si="0"/>
        <v>0</v>
      </c>
      <c r="F39" s="115">
        <f t="shared" si="0"/>
        <v>0</v>
      </c>
      <c r="G39" s="115">
        <f t="shared" si="0"/>
        <v>0</v>
      </c>
      <c r="H39" s="115">
        <f t="shared" si="0"/>
        <v>0</v>
      </c>
      <c r="I39" s="115">
        <f t="shared" si="0"/>
        <v>0</v>
      </c>
      <c r="J39" s="115">
        <f t="shared" si="0"/>
        <v>0</v>
      </c>
      <c r="K39" s="115">
        <f t="shared" si="0"/>
        <v>0</v>
      </c>
    </row>
    <row r="40" spans="1:11">
      <c r="A40" s="121"/>
    </row>
    <row r="41" spans="1:11">
      <c r="C41" s="115">
        <f>C12+C15+C17+C19+C21+C23+C25+C27+C28+C30+C31+C33+C35+C37+C38</f>
        <v>0</v>
      </c>
      <c r="D41" s="115" t="e">
        <f t="shared" ref="D41:K41" si="1">D12+D15+D17+D19+D21+D23+D25+D27+D28+D30+D31+D33+D35+D37+D38</f>
        <v>#VALUE!</v>
      </c>
      <c r="E41" s="115">
        <f t="shared" si="1"/>
        <v>0</v>
      </c>
      <c r="F41" s="115">
        <f t="shared" si="1"/>
        <v>0</v>
      </c>
      <c r="G41" s="115">
        <f t="shared" si="1"/>
        <v>0</v>
      </c>
      <c r="H41" s="115">
        <f t="shared" si="1"/>
        <v>0</v>
      </c>
      <c r="I41" s="115">
        <f t="shared" si="1"/>
        <v>0</v>
      </c>
      <c r="J41" s="115">
        <f t="shared" si="1"/>
        <v>0</v>
      </c>
      <c r="K41" s="115">
        <f t="shared" si="1"/>
        <v>0</v>
      </c>
    </row>
    <row r="42" spans="1:11">
      <c r="A42" s="121"/>
    </row>
    <row r="43" spans="1:11">
      <c r="A43" s="121"/>
    </row>
    <row r="45" spans="1:11">
      <c r="A45" s="121"/>
    </row>
    <row r="46" spans="1:11">
      <c r="A46" s="121"/>
    </row>
    <row r="48" spans="1:11">
      <c r="A48" s="121"/>
    </row>
    <row r="49" spans="1:1">
      <c r="A49" s="121"/>
    </row>
    <row r="50" spans="1:1">
      <c r="A50" s="121"/>
    </row>
    <row r="52" spans="1:1">
      <c r="A52" s="121"/>
    </row>
    <row r="54" spans="1:1">
      <c r="A54" s="121"/>
    </row>
    <row r="55" spans="1:1">
      <c r="A55" s="121"/>
    </row>
    <row r="56" spans="1:1">
      <c r="A56" s="121"/>
    </row>
    <row r="58" spans="1:1">
      <c r="A58" s="121"/>
    </row>
    <row r="59" spans="1:1">
      <c r="A59" s="121"/>
    </row>
    <row r="60" spans="1:1">
      <c r="A60" s="121"/>
    </row>
    <row r="61" spans="1:1">
      <c r="A61" s="121"/>
    </row>
    <row r="62" spans="1:1">
      <c r="A62" s="121"/>
    </row>
    <row r="64" spans="1:1">
      <c r="A64" s="121"/>
    </row>
    <row r="66" spans="1:14">
      <c r="A66" s="121"/>
    </row>
    <row r="68" spans="1:14">
      <c r="A68" s="121"/>
    </row>
    <row r="70" spans="1:14">
      <c r="A70" s="121"/>
    </row>
    <row r="71" spans="1:14">
      <c r="A71" s="121"/>
    </row>
    <row r="73" spans="1:14">
      <c r="A73" s="121"/>
    </row>
    <row r="76" spans="1:14">
      <c r="A76" s="121"/>
    </row>
    <row r="78" spans="1:14" ht="24" customHeight="1"/>
    <row r="80" spans="1:14">
      <c r="C80" s="107">
        <f t="shared" ref="C80:H80" si="2">C12+C13+C15+C18+C19+C20+C21+C22+C24+C26+C28+C29+C31+C33+C35+C37+C39+C40+C42+C43+C45+C46+C48+C49+C50+C52+C54+C55+C56+C58+C59+C60+C61+C62+C64+C66+C68+C70+C71+C73+C76</f>
        <v>0</v>
      </c>
      <c r="D80" s="107" t="e">
        <f t="shared" si="2"/>
        <v>#VALUE!</v>
      </c>
      <c r="E80" s="107">
        <f t="shared" si="2"/>
        <v>0</v>
      </c>
      <c r="F80" s="107">
        <f t="shared" si="2"/>
        <v>0</v>
      </c>
      <c r="G80" s="107">
        <f t="shared" si="2"/>
        <v>0</v>
      </c>
      <c r="H80" s="107">
        <f t="shared" si="2"/>
        <v>0</v>
      </c>
      <c r="I80" s="107"/>
      <c r="J80" s="107"/>
      <c r="K80" s="107"/>
      <c r="L80" s="107"/>
      <c r="M80" s="107"/>
      <c r="N80" s="107"/>
    </row>
    <row r="81" spans="3:14">
      <c r="C81" s="107"/>
      <c r="D81" s="107"/>
      <c r="E81" s="107"/>
      <c r="F81" s="107"/>
      <c r="G81" s="107"/>
      <c r="H81" s="107"/>
      <c r="I81" s="107"/>
      <c r="J81" s="107"/>
      <c r="K81" s="107"/>
      <c r="L81" s="107"/>
      <c r="M81" s="107"/>
      <c r="N81" s="107"/>
    </row>
  </sheetData>
  <mergeCells count="24">
    <mergeCell ref="A2:B2"/>
    <mergeCell ref="D2:E2"/>
    <mergeCell ref="A3:B3"/>
    <mergeCell ref="D3:E3"/>
    <mergeCell ref="A4:B4"/>
    <mergeCell ref="D4:E4"/>
    <mergeCell ref="A9:B9"/>
    <mergeCell ref="D9:E9"/>
    <mergeCell ref="A10:B10"/>
    <mergeCell ref="D10:E10"/>
    <mergeCell ref="A11:B11"/>
    <mergeCell ref="D11:E11"/>
    <mergeCell ref="A12:B12"/>
    <mergeCell ref="D12:E12"/>
    <mergeCell ref="A13:B13"/>
    <mergeCell ref="D13:E13"/>
    <mergeCell ref="A17:B17"/>
    <mergeCell ref="D17:E17"/>
    <mergeCell ref="A14:B14"/>
    <mergeCell ref="D14:E14"/>
    <mergeCell ref="A15:B15"/>
    <mergeCell ref="D15:E15"/>
    <mergeCell ref="A16:B16"/>
    <mergeCell ref="D16:E16"/>
  </mergeCells>
  <printOptions horizontalCentered="1"/>
  <pageMargins left="0" right="0" top="0.39305555555555599" bottom="0" header="0.31458333333333299" footer="0.31458333333333299"/>
  <pageSetup paperSize="9" orientation="landscape" r:id="rId1"/>
  <rowBreaks count="1" manualBreakCount="1">
    <brk id="1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4506668294322"/>
  </sheetPr>
  <dimension ref="A1:N82"/>
  <sheetViews>
    <sheetView view="pageBreakPreview" zoomScaleNormal="100" zoomScaleSheetLayoutView="100" workbookViewId="0">
      <selection activeCell="F7" sqref="G7"/>
    </sheetView>
  </sheetViews>
  <sheetFormatPr defaultColWidth="8.88671875" defaultRowHeight="23.25"/>
  <cols>
    <col min="1" max="1" width="15.21875" style="114" customWidth="1"/>
    <col min="2" max="2" width="39.44140625" style="114" customWidth="1"/>
    <col min="3" max="3" width="1.6640625" style="115" customWidth="1"/>
    <col min="4" max="4" width="39.109375" style="115" customWidth="1"/>
    <col min="5" max="5" width="14.109375" style="115" customWidth="1"/>
    <col min="6" max="11" width="1.6640625" style="115" customWidth="1"/>
    <col min="12" max="16384" width="8.88671875" style="115"/>
  </cols>
  <sheetData>
    <row r="1" spans="1:12" s="107" customFormat="1" ht="49.5" customHeight="1">
      <c r="A1" s="271"/>
      <c r="B1" s="271"/>
      <c r="C1" s="271"/>
      <c r="D1" s="271"/>
      <c r="E1" s="271"/>
      <c r="F1" s="111"/>
      <c r="G1" s="111"/>
      <c r="H1" s="111"/>
    </row>
    <row r="2" spans="1:12" s="113" customFormat="1" ht="42" customHeight="1">
      <c r="A2" s="116"/>
      <c r="E2" s="116"/>
    </row>
    <row r="3" spans="1:12" ht="20.25" customHeight="1">
      <c r="A3" s="759" t="s">
        <v>83</v>
      </c>
      <c r="B3" s="759"/>
      <c r="D3" s="760" t="s">
        <v>84</v>
      </c>
      <c r="E3" s="760"/>
    </row>
    <row r="4" spans="1:12" ht="23.25" customHeight="1">
      <c r="A4" s="761" t="s">
        <v>85</v>
      </c>
      <c r="B4" s="761"/>
      <c r="D4" s="762" t="s">
        <v>86</v>
      </c>
      <c r="E4" s="762"/>
    </row>
    <row r="5" spans="1:12" ht="38.25" customHeight="1">
      <c r="A5" s="117" t="s">
        <v>87</v>
      </c>
      <c r="B5" s="118" t="s">
        <v>88</v>
      </c>
      <c r="D5" s="119" t="s">
        <v>89</v>
      </c>
      <c r="E5" s="120" t="s">
        <v>90</v>
      </c>
      <c r="J5" s="127"/>
      <c r="K5" s="128"/>
      <c r="L5" s="128"/>
    </row>
    <row r="6" spans="1:12" ht="36">
      <c r="A6" s="117" t="s">
        <v>91</v>
      </c>
      <c r="B6" s="118" t="s">
        <v>92</v>
      </c>
      <c r="D6" s="119" t="s">
        <v>93</v>
      </c>
      <c r="E6" s="120" t="s">
        <v>94</v>
      </c>
      <c r="J6" s="127"/>
      <c r="K6" s="128"/>
      <c r="L6" s="128"/>
    </row>
    <row r="7" spans="1:12" ht="36">
      <c r="A7" s="117" t="s">
        <v>95</v>
      </c>
      <c r="B7" s="118" t="s">
        <v>96</v>
      </c>
      <c r="D7" s="119" t="s">
        <v>61</v>
      </c>
      <c r="E7" s="120" t="s">
        <v>97</v>
      </c>
      <c r="J7" s="127"/>
      <c r="K7" s="128"/>
      <c r="L7" s="128"/>
    </row>
    <row r="8" spans="1:12" ht="36">
      <c r="A8" s="117" t="s">
        <v>98</v>
      </c>
      <c r="B8" s="118" t="s">
        <v>99</v>
      </c>
      <c r="D8" s="119" t="s">
        <v>100</v>
      </c>
      <c r="E8" s="120" t="s">
        <v>101</v>
      </c>
      <c r="J8" s="127"/>
      <c r="K8" s="128"/>
      <c r="L8" s="128"/>
    </row>
    <row r="9" spans="1:12" ht="47.25" customHeight="1">
      <c r="A9" s="757" t="s">
        <v>102</v>
      </c>
      <c r="B9" s="757"/>
      <c r="D9" s="758" t="s">
        <v>103</v>
      </c>
      <c r="E9" s="758"/>
    </row>
    <row r="11" spans="1:12" ht="29.25" customHeight="1">
      <c r="A11" s="121"/>
    </row>
    <row r="13" spans="1:12">
      <c r="A13" s="122"/>
    </row>
    <row r="14" spans="1:12">
      <c r="A14" s="123"/>
    </row>
    <row r="16" spans="1:12">
      <c r="A16" s="121"/>
    </row>
    <row r="18" spans="1:1">
      <c r="A18" s="124"/>
    </row>
    <row r="19" spans="1:1">
      <c r="A19" s="125"/>
    </row>
    <row r="20" spans="1:1">
      <c r="A20" s="121"/>
    </row>
    <row r="21" spans="1:1">
      <c r="A21" s="125"/>
    </row>
    <row r="22" spans="1:1">
      <c r="A22" s="121"/>
    </row>
    <row r="23" spans="1:1">
      <c r="A23" s="126"/>
    </row>
    <row r="24" spans="1:1">
      <c r="A24" s="121"/>
    </row>
    <row r="25" spans="1:1">
      <c r="A25" s="125"/>
    </row>
    <row r="26" spans="1:1">
      <c r="A26" s="121"/>
    </row>
    <row r="27" spans="1:1">
      <c r="A27" s="126"/>
    </row>
    <row r="28" spans="1:1">
      <c r="A28" s="121"/>
    </row>
    <row r="29" spans="1:1">
      <c r="A29" s="121"/>
    </row>
    <row r="30" spans="1:1">
      <c r="A30" s="125"/>
    </row>
    <row r="31" spans="1:1">
      <c r="A31" s="121"/>
    </row>
    <row r="32" spans="1:1">
      <c r="A32" s="121"/>
    </row>
    <row r="34" spans="1:11">
      <c r="A34" s="121"/>
    </row>
    <row r="35" spans="1:11" ht="24.75" customHeight="1"/>
    <row r="36" spans="1:11" ht="18.75" customHeight="1">
      <c r="A36" s="121"/>
    </row>
    <row r="37" spans="1:11">
      <c r="A37" s="125">
        <v>36</v>
      </c>
    </row>
    <row r="38" spans="1:11">
      <c r="A38" s="121"/>
    </row>
    <row r="39" spans="1:11">
      <c r="A39" s="121"/>
    </row>
    <row r="40" spans="1:11">
      <c r="A40" s="121"/>
      <c r="C40" s="115">
        <f>C13+C16+C18+C20+C22+C24+C26+C28+C29+C31+C32+C34+C36+C38+C39</f>
        <v>0</v>
      </c>
      <c r="D40" s="115">
        <f t="shared" ref="D40:K40" si="0">D13+D16+D18+D20+D22+D24+D26+D28+D29+D31+D32+D34+D36+D38+D39</f>
        <v>0</v>
      </c>
      <c r="E40" s="115">
        <f t="shared" si="0"/>
        <v>0</v>
      </c>
      <c r="F40" s="115">
        <f t="shared" si="0"/>
        <v>0</v>
      </c>
      <c r="G40" s="115">
        <f t="shared" si="0"/>
        <v>0</v>
      </c>
      <c r="H40" s="115">
        <f t="shared" si="0"/>
        <v>0</v>
      </c>
      <c r="I40" s="115">
        <f t="shared" si="0"/>
        <v>0</v>
      </c>
      <c r="J40" s="115">
        <f t="shared" si="0"/>
        <v>0</v>
      </c>
      <c r="K40" s="115">
        <f t="shared" si="0"/>
        <v>0</v>
      </c>
    </row>
    <row r="41" spans="1:11">
      <c r="A41" s="121"/>
    </row>
    <row r="42" spans="1:11">
      <c r="C42" s="115">
        <f>C13+C16+C18+C20+C22+C24+C26+C28+C29+C31+C32+C34+C36+C38+C39</f>
        <v>0</v>
      </c>
      <c r="D42" s="115">
        <f t="shared" ref="D42:K42" si="1">D13+D16+D18+D20+D22+D24+D26+D28+D29+D31+D32+D34+D36+D38+D39</f>
        <v>0</v>
      </c>
      <c r="E42" s="115">
        <f t="shared" si="1"/>
        <v>0</v>
      </c>
      <c r="F42" s="115">
        <f t="shared" si="1"/>
        <v>0</v>
      </c>
      <c r="G42" s="115">
        <f t="shared" si="1"/>
        <v>0</v>
      </c>
      <c r="H42" s="115">
        <f t="shared" si="1"/>
        <v>0</v>
      </c>
      <c r="I42" s="115">
        <f t="shared" si="1"/>
        <v>0</v>
      </c>
      <c r="J42" s="115">
        <f t="shared" si="1"/>
        <v>0</v>
      </c>
      <c r="K42" s="115">
        <f t="shared" si="1"/>
        <v>0</v>
      </c>
    </row>
    <row r="43" spans="1:11">
      <c r="A43" s="121"/>
    </row>
    <row r="44" spans="1:11">
      <c r="A44" s="121"/>
    </row>
    <row r="46" spans="1:11">
      <c r="A46" s="121"/>
    </row>
    <row r="47" spans="1:11">
      <c r="A47" s="121"/>
    </row>
    <row r="49" spans="1:1">
      <c r="A49" s="121"/>
    </row>
    <row r="50" spans="1:1">
      <c r="A50" s="121"/>
    </row>
    <row r="51" spans="1:1">
      <c r="A51" s="121"/>
    </row>
    <row r="53" spans="1:1">
      <c r="A53" s="121"/>
    </row>
    <row r="55" spans="1:1">
      <c r="A55" s="121"/>
    </row>
    <row r="56" spans="1:1">
      <c r="A56" s="121"/>
    </row>
    <row r="57" spans="1:1">
      <c r="A57" s="121"/>
    </row>
    <row r="59" spans="1:1">
      <c r="A59" s="121"/>
    </row>
    <row r="60" spans="1:1">
      <c r="A60" s="121"/>
    </row>
    <row r="61" spans="1:1">
      <c r="A61" s="121"/>
    </row>
    <row r="62" spans="1:1">
      <c r="A62" s="121"/>
    </row>
    <row r="63" spans="1:1">
      <c r="A63" s="121"/>
    </row>
    <row r="65" spans="1:1">
      <c r="A65" s="121"/>
    </row>
    <row r="67" spans="1:1">
      <c r="A67" s="121"/>
    </row>
    <row r="69" spans="1:1">
      <c r="A69" s="121"/>
    </row>
    <row r="71" spans="1:1">
      <c r="A71" s="121"/>
    </row>
    <row r="72" spans="1:1">
      <c r="A72" s="121"/>
    </row>
    <row r="74" spans="1:1">
      <c r="A74" s="121"/>
    </row>
    <row r="77" spans="1:1">
      <c r="A77" s="121"/>
    </row>
    <row r="79" spans="1:1" ht="24" customHeight="1"/>
    <row r="81" spans="3:14">
      <c r="C81" s="107">
        <f t="shared" ref="C81:H81" si="2">C13+C14+C16+C19+C20+C21+C22+C23+C25+C27+C29+C30+C32+C34+C36+C38+C40+C41+C43+C44+C46+C47+C49+C50+C51+C53+C55+C56+C57+C59+C60+C61+C62+C63+C65+C67+C69+C71+C72+C74+C77</f>
        <v>0</v>
      </c>
      <c r="D81" s="107">
        <f t="shared" si="2"/>
        <v>0</v>
      </c>
      <c r="E81" s="107">
        <f t="shared" si="2"/>
        <v>0</v>
      </c>
      <c r="F81" s="107">
        <f t="shared" si="2"/>
        <v>0</v>
      </c>
      <c r="G81" s="107">
        <f t="shared" si="2"/>
        <v>0</v>
      </c>
      <c r="H81" s="107">
        <f t="shared" si="2"/>
        <v>0</v>
      </c>
      <c r="I81" s="107"/>
      <c r="J81" s="107"/>
      <c r="K81" s="107"/>
      <c r="L81" s="107"/>
      <c r="M81" s="107"/>
      <c r="N81" s="107"/>
    </row>
    <row r="82" spans="3:14">
      <c r="C82" s="107"/>
      <c r="D82" s="107"/>
      <c r="E82" s="107"/>
      <c r="F82" s="107"/>
      <c r="G82" s="107"/>
      <c r="H82" s="107"/>
      <c r="I82" s="107"/>
      <c r="J82" s="107"/>
      <c r="K82" s="107"/>
      <c r="L82" s="107"/>
      <c r="M82" s="107"/>
      <c r="N82" s="107"/>
    </row>
  </sheetData>
  <mergeCells count="6">
    <mergeCell ref="A9:B9"/>
    <mergeCell ref="D9:E9"/>
    <mergeCell ref="A3:B3"/>
    <mergeCell ref="D3:E3"/>
    <mergeCell ref="A4:B4"/>
    <mergeCell ref="D4:E4"/>
  </mergeCells>
  <printOptions horizontalCentered="1"/>
  <pageMargins left="0" right="0" top="0.39305555555555599" bottom="0" header="0.31458333333333299" footer="0.31458333333333299"/>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4506668294322"/>
  </sheetPr>
  <dimension ref="A1:H122"/>
  <sheetViews>
    <sheetView view="pageBreakPreview" zoomScaleNormal="100" zoomScaleSheetLayoutView="100" workbookViewId="0">
      <selection activeCell="F7" sqref="G7"/>
    </sheetView>
  </sheetViews>
  <sheetFormatPr defaultColWidth="8.88671875" defaultRowHeight="23.25"/>
  <cols>
    <col min="1" max="1" width="14.5546875" style="109" customWidth="1"/>
    <col min="2" max="2" width="42.77734375" style="109" customWidth="1"/>
    <col min="3" max="3" width="3.6640625" style="110" customWidth="1"/>
    <col min="4" max="4" width="42.77734375" style="110" customWidth="1"/>
    <col min="5" max="5" width="13.77734375" style="110" customWidth="1"/>
    <col min="6" max="7" width="8.88671875" style="110"/>
    <col min="8" max="8" width="48.5546875" style="110" customWidth="1"/>
    <col min="9" max="16384" width="8.88671875" style="110"/>
  </cols>
  <sheetData>
    <row r="1" spans="1:8" s="107" customFormat="1" ht="61.5" customHeight="1">
      <c r="A1" s="271"/>
      <c r="B1" s="271"/>
      <c r="C1" s="271"/>
      <c r="D1" s="271"/>
      <c r="E1" s="271"/>
      <c r="F1" s="111"/>
      <c r="G1" s="111"/>
      <c r="H1" s="111"/>
    </row>
    <row r="2" spans="1:8">
      <c r="A2" s="763" t="s">
        <v>104</v>
      </c>
      <c r="B2" s="763"/>
      <c r="D2" s="764" t="s">
        <v>105</v>
      </c>
      <c r="E2" s="764"/>
    </row>
    <row r="3" spans="1:8" s="108" customFormat="1" ht="20.25">
      <c r="A3" s="765" t="s">
        <v>106</v>
      </c>
      <c r="B3" s="765"/>
      <c r="D3" s="766" t="s">
        <v>107</v>
      </c>
      <c r="E3" s="766"/>
    </row>
    <row r="4" spans="1:8" s="108" customFormat="1" ht="95.25" customHeight="1">
      <c r="A4" s="767" t="s">
        <v>108</v>
      </c>
      <c r="B4" s="767"/>
      <c r="D4" s="768" t="s">
        <v>86</v>
      </c>
      <c r="E4" s="768"/>
    </row>
    <row r="5" spans="1:8" s="108" customFormat="1" ht="23.25" customHeight="1">
      <c r="A5" s="765" t="s">
        <v>109</v>
      </c>
      <c r="B5" s="765"/>
      <c r="D5" s="771" t="s">
        <v>110</v>
      </c>
      <c r="E5" s="771"/>
    </row>
    <row r="6" spans="1:8" s="108" customFormat="1" ht="80.25" customHeight="1">
      <c r="A6" s="767" t="s">
        <v>111</v>
      </c>
      <c r="B6" s="767"/>
      <c r="D6" s="768" t="s">
        <v>112</v>
      </c>
      <c r="E6" s="768"/>
    </row>
    <row r="7" spans="1:8" s="108" customFormat="1" ht="23.25" customHeight="1">
      <c r="A7" s="769" t="s">
        <v>113</v>
      </c>
      <c r="B7" s="769"/>
      <c r="D7" s="770" t="s">
        <v>114</v>
      </c>
      <c r="E7" s="772"/>
    </row>
    <row r="8" spans="1:8" s="108" customFormat="1" ht="36.75" customHeight="1">
      <c r="A8" s="767" t="s">
        <v>115</v>
      </c>
      <c r="B8" s="767"/>
      <c r="D8" s="768" t="s">
        <v>116</v>
      </c>
      <c r="E8" s="768"/>
    </row>
    <row r="9" spans="1:8" s="108" customFormat="1" ht="23.25" customHeight="1">
      <c r="A9" s="769" t="s">
        <v>117</v>
      </c>
      <c r="B9" s="769"/>
      <c r="D9" s="770" t="s">
        <v>118</v>
      </c>
      <c r="E9" s="770"/>
    </row>
    <row r="10" spans="1:8" s="108" customFormat="1" ht="75.75" customHeight="1">
      <c r="A10" s="767" t="s">
        <v>119</v>
      </c>
      <c r="B10" s="767"/>
      <c r="D10" s="768" t="s">
        <v>120</v>
      </c>
      <c r="E10" s="768"/>
    </row>
    <row r="11" spans="1:8" s="108" customFormat="1" ht="23.25" customHeight="1">
      <c r="A11" s="769" t="s">
        <v>121</v>
      </c>
      <c r="B11" s="769"/>
      <c r="D11" s="770" t="s">
        <v>122</v>
      </c>
      <c r="E11" s="770"/>
    </row>
    <row r="12" spans="1:8" s="108" customFormat="1" ht="122.25" customHeight="1">
      <c r="A12" s="767" t="s">
        <v>123</v>
      </c>
      <c r="B12" s="767"/>
      <c r="D12" s="768" t="s">
        <v>124</v>
      </c>
      <c r="E12" s="768"/>
    </row>
    <row r="13" spans="1:8" s="108" customFormat="1" ht="23.25" customHeight="1">
      <c r="A13" s="769" t="s">
        <v>125</v>
      </c>
      <c r="B13" s="769"/>
      <c r="D13" s="770" t="s">
        <v>126</v>
      </c>
      <c r="E13" s="770"/>
    </row>
    <row r="14" spans="1:8" s="108" customFormat="1" ht="104.25" customHeight="1">
      <c r="A14" s="767" t="s">
        <v>127</v>
      </c>
      <c r="B14" s="767"/>
      <c r="D14" s="768" t="s">
        <v>128</v>
      </c>
      <c r="E14" s="768"/>
    </row>
    <row r="15" spans="1:8" s="108" customFormat="1" ht="23.25" customHeight="1">
      <c r="A15" s="769" t="s">
        <v>129</v>
      </c>
      <c r="B15" s="769"/>
      <c r="D15" s="770" t="s">
        <v>130</v>
      </c>
      <c r="E15" s="772"/>
    </row>
    <row r="16" spans="1:8" s="108" customFormat="1" ht="21.75" customHeight="1">
      <c r="A16" s="773" t="s">
        <v>131</v>
      </c>
      <c r="B16" s="773"/>
      <c r="D16" s="768" t="s">
        <v>132</v>
      </c>
      <c r="E16" s="768"/>
    </row>
    <row r="17" spans="1:5" s="108" customFormat="1" ht="60.75" customHeight="1">
      <c r="A17" s="773" t="s">
        <v>133</v>
      </c>
      <c r="B17" s="773"/>
      <c r="D17" s="768" t="s">
        <v>134</v>
      </c>
      <c r="E17" s="768"/>
    </row>
    <row r="18" spans="1:5" s="108" customFormat="1" ht="36.75" customHeight="1">
      <c r="A18" s="773" t="s">
        <v>135</v>
      </c>
      <c r="B18" s="773"/>
      <c r="D18" s="774" t="s">
        <v>136</v>
      </c>
      <c r="E18" s="768"/>
    </row>
    <row r="19" spans="1:5" s="108" customFormat="1" ht="42.75" customHeight="1">
      <c r="A19" s="773" t="s">
        <v>137</v>
      </c>
      <c r="B19" s="773"/>
      <c r="D19" s="768" t="s">
        <v>138</v>
      </c>
      <c r="E19" s="768"/>
    </row>
    <row r="20" spans="1:5" s="108" customFormat="1" ht="67.5" customHeight="1">
      <c r="A20" s="773" t="s">
        <v>139</v>
      </c>
      <c r="B20" s="773"/>
      <c r="D20" s="768" t="s">
        <v>140</v>
      </c>
      <c r="E20" s="768"/>
    </row>
    <row r="21" spans="1:5" s="108" customFormat="1" ht="35.25" customHeight="1">
      <c r="A21" s="773" t="s">
        <v>141</v>
      </c>
      <c r="B21" s="773"/>
      <c r="D21" s="768" t="s">
        <v>142</v>
      </c>
      <c r="E21" s="768"/>
    </row>
    <row r="22" spans="1:5" s="108" customFormat="1" ht="68.25" customHeight="1">
      <c r="A22" s="773" t="s">
        <v>143</v>
      </c>
      <c r="B22" s="773"/>
      <c r="D22" s="768" t="s">
        <v>144</v>
      </c>
      <c r="E22" s="768"/>
    </row>
    <row r="23" spans="1:5" s="108" customFormat="1" ht="23.25" customHeight="1">
      <c r="A23" s="769" t="s">
        <v>145</v>
      </c>
      <c r="B23" s="769"/>
      <c r="D23" s="770" t="s">
        <v>146</v>
      </c>
      <c r="E23" s="772"/>
    </row>
    <row r="24" spans="1:5" s="108" customFormat="1" ht="125.25" customHeight="1">
      <c r="A24" s="767" t="s">
        <v>147</v>
      </c>
      <c r="B24" s="767"/>
      <c r="D24" s="768" t="s">
        <v>148</v>
      </c>
      <c r="E24" s="768"/>
    </row>
    <row r="25" spans="1:5" s="108" customFormat="1" ht="23.25" customHeight="1">
      <c r="A25" s="769" t="s">
        <v>149</v>
      </c>
      <c r="B25" s="769"/>
      <c r="D25" s="770" t="s">
        <v>150</v>
      </c>
      <c r="E25" s="770"/>
    </row>
    <row r="26" spans="1:5" s="108" customFormat="1" ht="78.75" customHeight="1">
      <c r="A26" s="773" t="s">
        <v>151</v>
      </c>
      <c r="B26" s="773"/>
      <c r="D26" s="768" t="s">
        <v>152</v>
      </c>
      <c r="E26" s="768"/>
    </row>
    <row r="27" spans="1:5" s="108" customFormat="1" ht="23.25" customHeight="1">
      <c r="A27" s="769" t="s">
        <v>153</v>
      </c>
      <c r="B27" s="769"/>
      <c r="D27" s="770" t="s">
        <v>154</v>
      </c>
      <c r="E27" s="770"/>
    </row>
    <row r="28" spans="1:5" s="108" customFormat="1" ht="88.5" customHeight="1">
      <c r="A28" s="773" t="s">
        <v>155</v>
      </c>
      <c r="B28" s="773"/>
      <c r="D28" s="768" t="s">
        <v>156</v>
      </c>
      <c r="E28" s="768"/>
    </row>
    <row r="29" spans="1:5" s="108" customFormat="1" ht="22.5" customHeight="1">
      <c r="A29" s="769" t="s">
        <v>157</v>
      </c>
      <c r="B29" s="769"/>
      <c r="D29" s="770" t="s">
        <v>158</v>
      </c>
      <c r="E29" s="770"/>
    </row>
    <row r="30" spans="1:5" s="108" customFormat="1" ht="42" customHeight="1">
      <c r="A30" s="773" t="s">
        <v>159</v>
      </c>
      <c r="B30" s="773"/>
      <c r="D30" s="768" t="s">
        <v>160</v>
      </c>
      <c r="E30" s="768"/>
    </row>
    <row r="31" spans="1:5" s="108" customFormat="1" ht="23.25" customHeight="1">
      <c r="A31" s="765" t="s">
        <v>161</v>
      </c>
      <c r="B31" s="765"/>
      <c r="D31" s="771" t="s">
        <v>162</v>
      </c>
      <c r="E31" s="771"/>
    </row>
    <row r="32" spans="1:5" s="108" customFormat="1" ht="34.5" customHeight="1">
      <c r="A32" s="773" t="s">
        <v>163</v>
      </c>
      <c r="B32" s="773"/>
      <c r="D32" s="775" t="s">
        <v>164</v>
      </c>
      <c r="E32" s="775"/>
    </row>
    <row r="33" spans="1:5" s="108" customFormat="1" ht="23.25" customHeight="1">
      <c r="A33" s="769" t="s">
        <v>165</v>
      </c>
      <c r="B33" s="769"/>
      <c r="D33" s="770" t="s">
        <v>166</v>
      </c>
      <c r="E33" s="770"/>
    </row>
    <row r="34" spans="1:5" s="108" customFormat="1" ht="103.5" customHeight="1">
      <c r="A34" s="773" t="s">
        <v>167</v>
      </c>
      <c r="B34" s="773"/>
      <c r="D34" s="768" t="s">
        <v>168</v>
      </c>
      <c r="E34" s="768"/>
    </row>
    <row r="35" spans="1:5" s="108" customFormat="1" ht="23.25" customHeight="1">
      <c r="A35" s="769" t="s">
        <v>169</v>
      </c>
      <c r="B35" s="769"/>
      <c r="D35" s="770" t="s">
        <v>170</v>
      </c>
      <c r="E35" s="770"/>
    </row>
    <row r="36" spans="1:5" s="108" customFormat="1" ht="130.5" customHeight="1">
      <c r="A36" s="773" t="s">
        <v>171</v>
      </c>
      <c r="B36" s="773"/>
      <c r="D36" s="768" t="s">
        <v>172</v>
      </c>
      <c r="E36" s="768"/>
    </row>
    <row r="37" spans="1:5" s="108" customFormat="1" ht="23.25" customHeight="1">
      <c r="A37" s="769" t="s">
        <v>173</v>
      </c>
      <c r="B37" s="769"/>
      <c r="D37" s="770" t="s">
        <v>174</v>
      </c>
      <c r="E37" s="770"/>
    </row>
    <row r="38" spans="1:5" s="108" customFormat="1" ht="47.25" customHeight="1">
      <c r="A38" s="773" t="s">
        <v>175</v>
      </c>
      <c r="B38" s="773"/>
      <c r="D38" s="768" t="s">
        <v>176</v>
      </c>
      <c r="E38" s="768"/>
    </row>
    <row r="39" spans="1:5" s="108" customFormat="1" ht="23.25" customHeight="1">
      <c r="A39" s="769" t="s">
        <v>177</v>
      </c>
      <c r="B39" s="769"/>
      <c r="D39" s="770" t="s">
        <v>178</v>
      </c>
      <c r="E39" s="770"/>
    </row>
    <row r="40" spans="1:5" s="108" customFormat="1" ht="100.5" customHeight="1">
      <c r="A40" s="773" t="s">
        <v>179</v>
      </c>
      <c r="B40" s="773"/>
      <c r="D40" s="768" t="s">
        <v>180</v>
      </c>
      <c r="E40" s="768"/>
    </row>
    <row r="41" spans="1:5" s="108" customFormat="1" ht="23.25" customHeight="1">
      <c r="A41" s="765" t="s">
        <v>181</v>
      </c>
      <c r="B41" s="765"/>
      <c r="D41" s="771" t="s">
        <v>182</v>
      </c>
      <c r="E41" s="771"/>
    </row>
    <row r="42" spans="1:5" s="108" customFormat="1" ht="57.75" customHeight="1">
      <c r="A42" s="773" t="s">
        <v>183</v>
      </c>
      <c r="B42" s="773"/>
      <c r="D42" s="768" t="s">
        <v>184</v>
      </c>
      <c r="E42" s="768"/>
    </row>
    <row r="43" spans="1:5" s="108" customFormat="1" ht="23.25" customHeight="1">
      <c r="A43" s="765" t="s">
        <v>185</v>
      </c>
      <c r="B43" s="765"/>
      <c r="D43" s="771" t="s">
        <v>186</v>
      </c>
      <c r="E43" s="771"/>
    </row>
    <row r="44" spans="1:5" s="108" customFormat="1" ht="105.75" customHeight="1">
      <c r="A44" s="773" t="s">
        <v>187</v>
      </c>
      <c r="B44" s="773"/>
      <c r="D44" s="768" t="s">
        <v>188</v>
      </c>
      <c r="E44" s="768"/>
    </row>
    <row r="45" spans="1:5" s="108" customFormat="1" ht="23.25" customHeight="1">
      <c r="A45" s="769" t="s">
        <v>189</v>
      </c>
      <c r="B45" s="769"/>
      <c r="D45" s="770" t="s">
        <v>190</v>
      </c>
      <c r="E45" s="770"/>
    </row>
    <row r="46" spans="1:5" s="108" customFormat="1" ht="21.75" customHeight="1">
      <c r="A46" s="773" t="s">
        <v>191</v>
      </c>
      <c r="B46" s="773"/>
      <c r="D46" s="768" t="s">
        <v>192</v>
      </c>
      <c r="E46" s="768"/>
    </row>
    <row r="47" spans="1:5" s="108" customFormat="1" ht="23.25" customHeight="1">
      <c r="A47" s="769" t="s">
        <v>193</v>
      </c>
      <c r="B47" s="769"/>
      <c r="D47" s="770" t="s">
        <v>194</v>
      </c>
      <c r="E47" s="770"/>
    </row>
    <row r="48" spans="1:5" s="108" customFormat="1" ht="88.5" customHeight="1">
      <c r="A48" s="773" t="s">
        <v>195</v>
      </c>
      <c r="B48" s="773"/>
      <c r="D48" s="768" t="s">
        <v>196</v>
      </c>
      <c r="E48" s="768"/>
    </row>
    <row r="49" spans="1:5" s="108" customFormat="1" ht="23.25" customHeight="1">
      <c r="A49" s="769" t="s">
        <v>197</v>
      </c>
      <c r="B49" s="769"/>
      <c r="D49" s="770" t="s">
        <v>198</v>
      </c>
      <c r="E49" s="770"/>
    </row>
    <row r="50" spans="1:5" s="108" customFormat="1" ht="60.75" customHeight="1">
      <c r="A50" s="773" t="s">
        <v>199</v>
      </c>
      <c r="B50" s="773"/>
      <c r="D50" s="768" t="s">
        <v>200</v>
      </c>
      <c r="E50" s="768"/>
    </row>
    <row r="51" spans="1:5" s="108" customFormat="1" ht="23.25" customHeight="1">
      <c r="A51" s="769" t="s">
        <v>201</v>
      </c>
      <c r="B51" s="769"/>
      <c r="D51" s="770" t="s">
        <v>202</v>
      </c>
      <c r="E51" s="770"/>
    </row>
    <row r="52" spans="1:5" s="108" customFormat="1" ht="41.25" customHeight="1">
      <c r="A52" s="773" t="s">
        <v>203</v>
      </c>
      <c r="B52" s="773"/>
      <c r="D52" s="768" t="s">
        <v>204</v>
      </c>
      <c r="E52" s="768"/>
    </row>
    <row r="53" spans="1:5" s="108" customFormat="1" ht="23.25" customHeight="1">
      <c r="A53" s="769" t="s">
        <v>205</v>
      </c>
      <c r="B53" s="769"/>
      <c r="D53" s="770" t="s">
        <v>206</v>
      </c>
      <c r="E53" s="770"/>
    </row>
    <row r="54" spans="1:5" s="108" customFormat="1" ht="114" customHeight="1">
      <c r="A54" s="773" t="s">
        <v>207</v>
      </c>
      <c r="B54" s="773"/>
      <c r="D54" s="768" t="s">
        <v>208</v>
      </c>
      <c r="E54" s="768"/>
    </row>
    <row r="55" spans="1:5" s="108" customFormat="1" ht="23.25" customHeight="1">
      <c r="A55" s="765" t="s">
        <v>209</v>
      </c>
      <c r="B55" s="765"/>
      <c r="D55" s="771" t="s">
        <v>210</v>
      </c>
      <c r="E55" s="771"/>
    </row>
    <row r="56" spans="1:5" s="108" customFormat="1" ht="23.25" customHeight="1">
      <c r="A56" s="769" t="s">
        <v>211</v>
      </c>
      <c r="B56" s="769"/>
      <c r="D56" s="770" t="s">
        <v>212</v>
      </c>
      <c r="E56" s="770"/>
    </row>
    <row r="57" spans="1:5" s="108" customFormat="1" ht="204.75" customHeight="1">
      <c r="A57" s="773" t="s">
        <v>213</v>
      </c>
      <c r="B57" s="773"/>
      <c r="D57" s="768" t="s">
        <v>214</v>
      </c>
      <c r="E57" s="768"/>
    </row>
    <row r="58" spans="1:5" s="108" customFormat="1" ht="23.25" customHeight="1">
      <c r="A58" s="769" t="s">
        <v>215</v>
      </c>
      <c r="B58" s="769"/>
      <c r="D58" s="770" t="s">
        <v>216</v>
      </c>
      <c r="E58" s="770"/>
    </row>
    <row r="59" spans="1:5" s="108" customFormat="1" ht="207" customHeight="1">
      <c r="A59" s="773" t="s">
        <v>217</v>
      </c>
      <c r="B59" s="773"/>
      <c r="D59" s="768" t="s">
        <v>218</v>
      </c>
      <c r="E59" s="768"/>
    </row>
    <row r="60" spans="1:5" s="108" customFormat="1" ht="23.25" customHeight="1">
      <c r="A60" s="765" t="s">
        <v>219</v>
      </c>
      <c r="B60" s="765"/>
      <c r="D60" s="771" t="s">
        <v>220</v>
      </c>
      <c r="E60" s="771"/>
    </row>
    <row r="61" spans="1:5" s="108" customFormat="1" ht="58.5" customHeight="1">
      <c r="A61" s="773" t="s">
        <v>221</v>
      </c>
      <c r="B61" s="773"/>
      <c r="D61" s="768" t="s">
        <v>222</v>
      </c>
      <c r="E61" s="768"/>
    </row>
    <row r="62" spans="1:5" s="108" customFormat="1" ht="23.25" customHeight="1">
      <c r="A62" s="765" t="s">
        <v>223</v>
      </c>
      <c r="B62" s="765"/>
      <c r="D62" s="771" t="s">
        <v>224</v>
      </c>
      <c r="E62" s="771"/>
    </row>
    <row r="63" spans="1:5" s="108" customFormat="1" ht="76.5" customHeight="1">
      <c r="A63" s="773" t="s">
        <v>225</v>
      </c>
      <c r="B63" s="773"/>
      <c r="D63" s="768" t="s">
        <v>226</v>
      </c>
      <c r="E63" s="768"/>
    </row>
    <row r="64" spans="1:5" s="108" customFormat="1" ht="23.25" customHeight="1">
      <c r="A64" s="765" t="s">
        <v>227</v>
      </c>
      <c r="B64" s="765"/>
      <c r="D64" s="771" t="s">
        <v>228</v>
      </c>
      <c r="E64" s="771"/>
    </row>
    <row r="65" spans="1:5" s="108" customFormat="1" ht="59.25" customHeight="1">
      <c r="A65" s="773" t="s">
        <v>229</v>
      </c>
      <c r="B65" s="773"/>
      <c r="D65" s="768" t="s">
        <v>230</v>
      </c>
      <c r="E65" s="768"/>
    </row>
    <row r="66" spans="1:5" s="108" customFormat="1" ht="23.25" customHeight="1">
      <c r="A66" s="765" t="s">
        <v>231</v>
      </c>
      <c r="B66" s="765"/>
      <c r="D66" s="771" t="s">
        <v>232</v>
      </c>
      <c r="E66" s="771"/>
    </row>
    <row r="67" spans="1:5" s="108" customFormat="1" ht="43.5" customHeight="1">
      <c r="A67" s="773" t="s">
        <v>233</v>
      </c>
      <c r="B67" s="773"/>
      <c r="D67" s="768" t="s">
        <v>234</v>
      </c>
      <c r="E67" s="768"/>
    </row>
    <row r="68" spans="1:5" s="108" customFormat="1" ht="23.25" customHeight="1">
      <c r="A68" s="765" t="s">
        <v>235</v>
      </c>
      <c r="B68" s="765"/>
      <c r="D68" s="771" t="s">
        <v>236</v>
      </c>
      <c r="E68" s="771"/>
    </row>
    <row r="69" spans="1:5" s="108" customFormat="1" ht="60" customHeight="1">
      <c r="A69" s="773" t="s">
        <v>237</v>
      </c>
      <c r="B69" s="773"/>
      <c r="D69" s="768" t="s">
        <v>238</v>
      </c>
      <c r="E69" s="768"/>
    </row>
    <row r="70" spans="1:5" s="108" customFormat="1" ht="23.25" customHeight="1">
      <c r="A70" s="765" t="s">
        <v>239</v>
      </c>
      <c r="B70" s="765"/>
      <c r="D70" s="776" t="s">
        <v>240</v>
      </c>
      <c r="E70" s="777"/>
    </row>
    <row r="71" spans="1:5" s="108" customFormat="1" ht="78" customHeight="1">
      <c r="A71" s="773" t="s">
        <v>241</v>
      </c>
      <c r="B71" s="773"/>
      <c r="D71" s="768" t="s">
        <v>242</v>
      </c>
      <c r="E71" s="768"/>
    </row>
    <row r="72" spans="1:5" s="108" customFormat="1" ht="23.25" customHeight="1">
      <c r="A72" s="765" t="s">
        <v>243</v>
      </c>
      <c r="B72" s="765"/>
      <c r="D72" s="771" t="s">
        <v>244</v>
      </c>
      <c r="E72" s="771"/>
    </row>
    <row r="73" spans="1:5" s="108" customFormat="1" ht="134.25" customHeight="1">
      <c r="A73" s="773" t="s">
        <v>245</v>
      </c>
      <c r="B73" s="773"/>
      <c r="D73" s="768" t="s">
        <v>246</v>
      </c>
      <c r="E73" s="768"/>
    </row>
    <row r="74" spans="1:5" s="108" customFormat="1" ht="23.25" customHeight="1">
      <c r="A74" s="765" t="s">
        <v>247</v>
      </c>
      <c r="B74" s="765"/>
      <c r="D74" s="771" t="s">
        <v>248</v>
      </c>
      <c r="E74" s="771"/>
    </row>
    <row r="75" spans="1:5" s="108" customFormat="1" ht="74.25" customHeight="1">
      <c r="A75" s="773" t="s">
        <v>249</v>
      </c>
      <c r="B75" s="773"/>
      <c r="D75" s="768" t="s">
        <v>250</v>
      </c>
      <c r="E75" s="768"/>
    </row>
    <row r="76" spans="1:5" s="108" customFormat="1" ht="23.25" customHeight="1">
      <c r="A76" s="765" t="s">
        <v>251</v>
      </c>
      <c r="B76" s="765"/>
      <c r="D76" s="771" t="s">
        <v>252</v>
      </c>
      <c r="E76" s="771"/>
    </row>
    <row r="77" spans="1:5" s="108" customFormat="1" ht="148.5" customHeight="1">
      <c r="A77" s="773" t="s">
        <v>253</v>
      </c>
      <c r="B77" s="773"/>
      <c r="D77" s="768" t="s">
        <v>254</v>
      </c>
      <c r="E77" s="768"/>
    </row>
    <row r="78" spans="1:5" s="108" customFormat="1" ht="23.25" customHeight="1">
      <c r="A78" s="765" t="s">
        <v>255</v>
      </c>
      <c r="B78" s="765"/>
      <c r="D78" s="771" t="s">
        <v>256</v>
      </c>
      <c r="E78" s="771"/>
    </row>
    <row r="79" spans="1:5" s="108" customFormat="1" ht="59.25" customHeight="1">
      <c r="A79" s="773" t="s">
        <v>257</v>
      </c>
      <c r="B79" s="773"/>
      <c r="D79" s="768" t="s">
        <v>258</v>
      </c>
      <c r="E79" s="768"/>
    </row>
    <row r="80" spans="1:5" s="108" customFormat="1" ht="20.25">
      <c r="A80" s="765" t="s">
        <v>259</v>
      </c>
      <c r="B80" s="765"/>
      <c r="D80" s="771" t="s">
        <v>260</v>
      </c>
      <c r="E80" s="771"/>
    </row>
    <row r="81" spans="1:5" s="108" customFormat="1" ht="132.75" customHeight="1">
      <c r="A81" s="773" t="s">
        <v>261</v>
      </c>
      <c r="B81" s="773"/>
      <c r="D81" s="768" t="s">
        <v>262</v>
      </c>
      <c r="E81" s="768"/>
    </row>
    <row r="82" spans="1:5" s="108" customFormat="1" ht="20.25">
      <c r="A82" s="765" t="s">
        <v>263</v>
      </c>
      <c r="B82" s="765"/>
      <c r="D82" s="771" t="s">
        <v>264</v>
      </c>
      <c r="E82" s="771"/>
    </row>
    <row r="83" spans="1:5" s="108" customFormat="1" ht="45" customHeight="1">
      <c r="A83" s="773" t="s">
        <v>265</v>
      </c>
      <c r="B83" s="773"/>
      <c r="D83" s="768" t="s">
        <v>266</v>
      </c>
      <c r="E83" s="768"/>
    </row>
    <row r="84" spans="1:5">
      <c r="D84" s="112"/>
      <c r="E84" s="112"/>
    </row>
    <row r="85" spans="1:5">
      <c r="D85" s="112"/>
      <c r="E85" s="112"/>
    </row>
    <row r="86" spans="1:5">
      <c r="D86" s="112"/>
      <c r="E86" s="112"/>
    </row>
    <row r="87" spans="1:5">
      <c r="D87" s="112"/>
      <c r="E87" s="112"/>
    </row>
    <row r="88" spans="1:5">
      <c r="D88" s="112"/>
      <c r="E88" s="112"/>
    </row>
    <row r="89" spans="1:5">
      <c r="D89" s="112"/>
      <c r="E89" s="112"/>
    </row>
    <row r="90" spans="1:5">
      <c r="D90" s="112"/>
      <c r="E90" s="112"/>
    </row>
    <row r="91" spans="1:5">
      <c r="D91" s="112"/>
      <c r="E91" s="112"/>
    </row>
    <row r="92" spans="1:5">
      <c r="D92" s="112"/>
      <c r="E92" s="112"/>
    </row>
    <row r="93" spans="1:5">
      <c r="D93" s="112"/>
      <c r="E93" s="112"/>
    </row>
    <row r="94" spans="1:5">
      <c r="D94" s="112"/>
      <c r="E94" s="112"/>
    </row>
    <row r="95" spans="1:5" ht="14.25">
      <c r="A95" s="110"/>
      <c r="B95" s="110"/>
      <c r="D95" s="112"/>
      <c r="E95" s="112"/>
    </row>
    <row r="96" spans="1:5" ht="14.25">
      <c r="A96" s="110"/>
      <c r="B96" s="110"/>
      <c r="D96" s="112"/>
      <c r="E96" s="112"/>
    </row>
    <row r="97" spans="1:5" ht="14.25">
      <c r="A97" s="110"/>
      <c r="B97" s="110"/>
      <c r="D97" s="112"/>
      <c r="E97" s="112"/>
    </row>
    <row r="98" spans="1:5" ht="14.25">
      <c r="A98" s="110"/>
      <c r="B98" s="110"/>
      <c r="D98" s="112"/>
      <c r="E98" s="112"/>
    </row>
    <row r="99" spans="1:5" ht="14.25">
      <c r="A99" s="110"/>
      <c r="B99" s="110"/>
      <c r="D99" s="112"/>
      <c r="E99" s="112"/>
    </row>
    <row r="100" spans="1:5" ht="14.25">
      <c r="A100" s="110"/>
      <c r="B100" s="110"/>
      <c r="D100" s="112"/>
      <c r="E100" s="112"/>
    </row>
    <row r="101" spans="1:5" ht="14.25">
      <c r="A101" s="110"/>
      <c r="B101" s="110"/>
      <c r="D101" s="112"/>
      <c r="E101" s="112"/>
    </row>
    <row r="102" spans="1:5" ht="14.25">
      <c r="A102" s="110"/>
      <c r="B102" s="110"/>
      <c r="D102" s="112"/>
      <c r="E102" s="112"/>
    </row>
    <row r="103" spans="1:5" ht="14.25">
      <c r="A103" s="110"/>
      <c r="B103" s="110"/>
      <c r="D103" s="112"/>
      <c r="E103" s="112"/>
    </row>
    <row r="104" spans="1:5" ht="14.25">
      <c r="A104" s="110"/>
      <c r="B104" s="110"/>
      <c r="D104" s="112"/>
      <c r="E104" s="112"/>
    </row>
    <row r="105" spans="1:5" ht="14.25">
      <c r="A105" s="110"/>
      <c r="B105" s="110"/>
      <c r="D105" s="112"/>
      <c r="E105" s="112"/>
    </row>
    <row r="106" spans="1:5" ht="14.25">
      <c r="A106" s="110"/>
      <c r="B106" s="110"/>
      <c r="D106" s="112"/>
      <c r="E106" s="112"/>
    </row>
    <row r="107" spans="1:5" ht="14.25">
      <c r="A107" s="110"/>
      <c r="B107" s="110"/>
      <c r="D107" s="112"/>
      <c r="E107" s="112"/>
    </row>
    <row r="108" spans="1:5" ht="14.25">
      <c r="A108" s="110"/>
      <c r="B108" s="110"/>
      <c r="D108" s="112"/>
      <c r="E108" s="112"/>
    </row>
    <row r="109" spans="1:5" ht="14.25">
      <c r="A109" s="110"/>
      <c r="B109" s="110"/>
      <c r="D109" s="112"/>
      <c r="E109" s="112"/>
    </row>
    <row r="110" spans="1:5" ht="14.25">
      <c r="A110" s="110"/>
      <c r="B110" s="110"/>
      <c r="D110" s="112"/>
      <c r="E110" s="112"/>
    </row>
    <row r="111" spans="1:5" ht="14.25">
      <c r="A111" s="110"/>
      <c r="B111" s="110"/>
      <c r="D111" s="112"/>
      <c r="E111" s="112"/>
    </row>
    <row r="112" spans="1:5" ht="14.25">
      <c r="A112" s="110"/>
      <c r="B112" s="110"/>
      <c r="D112" s="112"/>
      <c r="E112" s="112"/>
    </row>
    <row r="113" spans="1:5" ht="14.25">
      <c r="A113" s="110"/>
      <c r="B113" s="110"/>
      <c r="D113" s="112"/>
      <c r="E113" s="112"/>
    </row>
    <row r="114" spans="1:5" ht="14.25">
      <c r="A114" s="110"/>
      <c r="B114" s="110"/>
      <c r="D114" s="112"/>
      <c r="E114" s="112"/>
    </row>
    <row r="115" spans="1:5" ht="14.25">
      <c r="A115" s="110"/>
      <c r="B115" s="110"/>
      <c r="D115" s="112"/>
      <c r="E115" s="112"/>
    </row>
    <row r="116" spans="1:5" ht="14.25">
      <c r="A116" s="110"/>
      <c r="B116" s="110"/>
      <c r="D116" s="112"/>
      <c r="E116" s="112"/>
    </row>
    <row r="117" spans="1:5" ht="14.25">
      <c r="A117" s="110"/>
      <c r="B117" s="110"/>
      <c r="D117" s="112"/>
      <c r="E117" s="112"/>
    </row>
    <row r="118" spans="1:5" ht="14.25">
      <c r="A118" s="110"/>
      <c r="B118" s="110"/>
      <c r="D118" s="112"/>
      <c r="E118" s="112"/>
    </row>
    <row r="119" spans="1:5" ht="14.25">
      <c r="A119" s="110"/>
      <c r="B119" s="110"/>
      <c r="D119" s="112"/>
      <c r="E119" s="112"/>
    </row>
    <row r="120" spans="1:5" ht="14.25">
      <c r="A120" s="110"/>
      <c r="B120" s="110"/>
      <c r="D120" s="112"/>
      <c r="E120" s="112"/>
    </row>
    <row r="121" spans="1:5" ht="14.25">
      <c r="A121" s="110"/>
      <c r="B121" s="110"/>
      <c r="D121" s="112"/>
      <c r="E121" s="112"/>
    </row>
    <row r="122" spans="1:5" ht="14.25">
      <c r="A122" s="110"/>
      <c r="B122" s="110"/>
      <c r="D122" s="112"/>
      <c r="E122" s="112"/>
    </row>
  </sheetData>
  <mergeCells count="164">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 ref="A74:B74"/>
    <mergeCell ref="D74:E74"/>
    <mergeCell ref="A75:B75"/>
    <mergeCell ref="D75:E75"/>
    <mergeCell ref="A76:B76"/>
    <mergeCell ref="D76:E76"/>
    <mergeCell ref="A71:B71"/>
    <mergeCell ref="D71:E71"/>
    <mergeCell ref="A72:B72"/>
    <mergeCell ref="D72:E72"/>
    <mergeCell ref="A73:B73"/>
    <mergeCell ref="D73:E73"/>
    <mergeCell ref="A68:B68"/>
    <mergeCell ref="D68:E68"/>
    <mergeCell ref="A69:B69"/>
    <mergeCell ref="D69:E69"/>
    <mergeCell ref="A70:B70"/>
    <mergeCell ref="D70:E70"/>
    <mergeCell ref="A65:B65"/>
    <mergeCell ref="D65:E65"/>
    <mergeCell ref="A66:B66"/>
    <mergeCell ref="D66:E66"/>
    <mergeCell ref="A67:B67"/>
    <mergeCell ref="D67:E67"/>
    <mergeCell ref="A62:B62"/>
    <mergeCell ref="D62:E62"/>
    <mergeCell ref="A63:B63"/>
    <mergeCell ref="D63:E63"/>
    <mergeCell ref="A64:B64"/>
    <mergeCell ref="D64:E64"/>
    <mergeCell ref="A59:B59"/>
    <mergeCell ref="D59:E59"/>
    <mergeCell ref="A60:B60"/>
    <mergeCell ref="D60:E60"/>
    <mergeCell ref="A61:B61"/>
    <mergeCell ref="D61:E61"/>
    <mergeCell ref="A56:B56"/>
    <mergeCell ref="D56:E56"/>
    <mergeCell ref="A57:B57"/>
    <mergeCell ref="D57:E57"/>
    <mergeCell ref="A58:B58"/>
    <mergeCell ref="D58:E58"/>
    <mergeCell ref="A53:B53"/>
    <mergeCell ref="D53:E53"/>
    <mergeCell ref="A54:B54"/>
    <mergeCell ref="D54:E54"/>
    <mergeCell ref="A55:B55"/>
    <mergeCell ref="D55:E55"/>
    <mergeCell ref="A50:B50"/>
    <mergeCell ref="D50:E50"/>
    <mergeCell ref="A51:B51"/>
    <mergeCell ref="D51:E51"/>
    <mergeCell ref="A52:B52"/>
    <mergeCell ref="D52:E52"/>
    <mergeCell ref="A47:B47"/>
    <mergeCell ref="D47:E47"/>
    <mergeCell ref="A48:B48"/>
    <mergeCell ref="D48:E48"/>
    <mergeCell ref="A49:B49"/>
    <mergeCell ref="D49:E49"/>
    <mergeCell ref="A44:B44"/>
    <mergeCell ref="D44:E44"/>
    <mergeCell ref="A45:B45"/>
    <mergeCell ref="D45:E45"/>
    <mergeCell ref="A46:B46"/>
    <mergeCell ref="D46:E46"/>
    <mergeCell ref="A41:B41"/>
    <mergeCell ref="D41:E41"/>
    <mergeCell ref="A42:B42"/>
    <mergeCell ref="D42:E42"/>
    <mergeCell ref="A43:B43"/>
    <mergeCell ref="D43:E43"/>
    <mergeCell ref="A38:B38"/>
    <mergeCell ref="D38:E38"/>
    <mergeCell ref="A39:B39"/>
    <mergeCell ref="D39:E39"/>
    <mergeCell ref="A40:B40"/>
    <mergeCell ref="D40:E40"/>
    <mergeCell ref="A35:B35"/>
    <mergeCell ref="D35:E35"/>
    <mergeCell ref="A36:B36"/>
    <mergeCell ref="D36:E36"/>
    <mergeCell ref="A37:B37"/>
    <mergeCell ref="D37:E37"/>
    <mergeCell ref="A32:B32"/>
    <mergeCell ref="D32:E32"/>
    <mergeCell ref="A33:B33"/>
    <mergeCell ref="D33:E33"/>
    <mergeCell ref="A34:B34"/>
    <mergeCell ref="D34:E34"/>
    <mergeCell ref="A29:B29"/>
    <mergeCell ref="D29:E29"/>
    <mergeCell ref="A30:B30"/>
    <mergeCell ref="D30:E30"/>
    <mergeCell ref="A31:B31"/>
    <mergeCell ref="D31:E31"/>
    <mergeCell ref="A26:B26"/>
    <mergeCell ref="D26:E26"/>
    <mergeCell ref="A27:B27"/>
    <mergeCell ref="D27:E27"/>
    <mergeCell ref="A28:B28"/>
    <mergeCell ref="D28:E28"/>
    <mergeCell ref="A23:B23"/>
    <mergeCell ref="D23:E23"/>
    <mergeCell ref="A24:B24"/>
    <mergeCell ref="D24:E24"/>
    <mergeCell ref="A25:B25"/>
    <mergeCell ref="D25:E25"/>
    <mergeCell ref="A20:B20"/>
    <mergeCell ref="D20:E20"/>
    <mergeCell ref="A21:B21"/>
    <mergeCell ref="D21:E21"/>
    <mergeCell ref="A22:B22"/>
    <mergeCell ref="D22:E22"/>
    <mergeCell ref="A17:B17"/>
    <mergeCell ref="D17:E17"/>
    <mergeCell ref="A18:B18"/>
    <mergeCell ref="D18:E18"/>
    <mergeCell ref="A19:B19"/>
    <mergeCell ref="D19:E19"/>
    <mergeCell ref="A15:B15"/>
    <mergeCell ref="D15:E15"/>
    <mergeCell ref="A16:B16"/>
    <mergeCell ref="D16:E16"/>
    <mergeCell ref="A11:B11"/>
    <mergeCell ref="D11:E11"/>
    <mergeCell ref="A12:B12"/>
    <mergeCell ref="D12:E12"/>
    <mergeCell ref="A13:B13"/>
    <mergeCell ref="D13:E13"/>
    <mergeCell ref="A10:B10"/>
    <mergeCell ref="D10:E10"/>
    <mergeCell ref="A5:B5"/>
    <mergeCell ref="D5:E5"/>
    <mergeCell ref="A6:B6"/>
    <mergeCell ref="D6:E6"/>
    <mergeCell ref="A7:B7"/>
    <mergeCell ref="D7:E7"/>
    <mergeCell ref="A14:B14"/>
    <mergeCell ref="D14:E14"/>
    <mergeCell ref="A2:B2"/>
    <mergeCell ref="D2:E2"/>
    <mergeCell ref="A3:B3"/>
    <mergeCell ref="D3:E3"/>
    <mergeCell ref="A4:B4"/>
    <mergeCell ref="D4:E4"/>
    <mergeCell ref="A8:B8"/>
    <mergeCell ref="D8:E8"/>
    <mergeCell ref="A9:B9"/>
    <mergeCell ref="D9:E9"/>
  </mergeCells>
  <printOptions horizontalCentered="1"/>
  <pageMargins left="0" right="0" top="0.39305555555555599" bottom="0" header="0.31458333333333299" footer="0.31458333333333299"/>
  <pageSetup paperSize="9" scale="79" orientation="landscape" r:id="rId1"/>
  <rowBreaks count="8" manualBreakCount="8">
    <brk id="12" max="4" man="1"/>
    <brk id="22" max="4" man="1"/>
    <brk id="32" max="4" man="1"/>
    <brk id="40" max="4" man="1"/>
    <brk id="52" max="4" man="1"/>
    <brk id="57" max="4" man="1"/>
    <brk id="65" max="4" man="1"/>
    <brk id="7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4506668294322"/>
  </sheetPr>
  <dimension ref="A1:H49"/>
  <sheetViews>
    <sheetView view="pageBreakPreview" zoomScaleNormal="100" zoomScaleSheetLayoutView="100" workbookViewId="0">
      <selection activeCell="F7" sqref="G7"/>
    </sheetView>
  </sheetViews>
  <sheetFormatPr defaultColWidth="8.88671875" defaultRowHeight="12.75"/>
  <cols>
    <col min="1" max="1" width="63.109375" style="1" customWidth="1"/>
    <col min="2" max="2" width="8.88671875" style="1"/>
    <col min="3" max="11" width="1.5546875" style="1" customWidth="1"/>
    <col min="12" max="16384" width="8.88671875" style="1"/>
  </cols>
  <sheetData>
    <row r="1" spans="1:1" ht="229.5" customHeight="1">
      <c r="A1" s="2" t="s">
        <v>267</v>
      </c>
    </row>
    <row r="2" spans="1:1" ht="18">
      <c r="A2" s="104"/>
    </row>
    <row r="3" spans="1:1" ht="24.75" customHeight="1"/>
    <row r="4" spans="1:1" ht="18.75" customHeight="1">
      <c r="A4" s="104"/>
    </row>
    <row r="6" spans="1:1" ht="18">
      <c r="A6" s="104"/>
    </row>
    <row r="7" spans="1:1" ht="18">
      <c r="A7" s="104"/>
    </row>
    <row r="8" spans="1:1" ht="18">
      <c r="A8" s="104"/>
    </row>
    <row r="9" spans="1:1" ht="18">
      <c r="A9" s="104"/>
    </row>
    <row r="11" spans="1:1" ht="18">
      <c r="A11" s="104"/>
    </row>
    <row r="12" spans="1:1" ht="18">
      <c r="A12" s="104"/>
    </row>
    <row r="14" spans="1:1" ht="18">
      <c r="A14" s="104"/>
    </row>
    <row r="15" spans="1:1" ht="18">
      <c r="A15" s="104"/>
    </row>
    <row r="17" spans="1:1" ht="18">
      <c r="A17" s="104"/>
    </row>
    <row r="18" spans="1:1" ht="18">
      <c r="A18" s="104"/>
    </row>
    <row r="19" spans="1:1" ht="18">
      <c r="A19" s="104"/>
    </row>
    <row r="21" spans="1:1" ht="18">
      <c r="A21" s="104"/>
    </row>
    <row r="23" spans="1:1" ht="18">
      <c r="A23" s="104"/>
    </row>
    <row r="24" spans="1:1" ht="18">
      <c r="A24" s="104"/>
    </row>
    <row r="25" spans="1:1" ht="18">
      <c r="A25" s="104"/>
    </row>
    <row r="27" spans="1:1" ht="18">
      <c r="A27" s="104"/>
    </row>
    <row r="28" spans="1:1" ht="18">
      <c r="A28" s="104"/>
    </row>
    <row r="29" spans="1:1" ht="18">
      <c r="A29" s="104"/>
    </row>
    <row r="30" spans="1:1" ht="18">
      <c r="A30" s="104"/>
    </row>
    <row r="31" spans="1:1" ht="18">
      <c r="A31" s="104"/>
    </row>
    <row r="33" spans="1:1" ht="18">
      <c r="A33" s="104"/>
    </row>
    <row r="35" spans="1:1" ht="18">
      <c r="A35" s="104"/>
    </row>
    <row r="37" spans="1:1" ht="18">
      <c r="A37" s="104"/>
    </row>
    <row r="39" spans="1:1" ht="18">
      <c r="A39" s="104"/>
    </row>
    <row r="40" spans="1:1" ht="18">
      <c r="A40" s="104"/>
    </row>
    <row r="42" spans="1:1" ht="18">
      <c r="A42" s="104"/>
    </row>
    <row r="45" spans="1:1" ht="18">
      <c r="A45" s="104"/>
    </row>
    <row r="47" spans="1:1" ht="24" customHeight="1"/>
    <row r="49" spans="3:8">
      <c r="C49" s="1" t="e">
        <f>#REF!+#REF!+#REF!+#REF!+#REF!+#REF!+#REF!+#REF!+#REF!+#REF!+#REF!+#REF!+#REF!+C2+C4+C6+C8+C9+C11+C12+C14+C15+C17+C18+C19+C21+C23+C24+C25+C27+C28+C29+C30+C31+C33+C35+C37+C39+C40+C42+C45</f>
        <v>#REF!</v>
      </c>
      <c r="D49" s="1" t="e">
        <f>#REF!+#REF!+#REF!+#REF!+#REF!+#REF!+#REF!+#REF!+#REF!+#REF!+#REF!+#REF!+#REF!+D2+D4+D6+D8+D9+D11+D12+D14+D15+D17+D18+D19+D21+D23+D24+D25+D27+D28+D29+D30+D31+D33+D35+D37+D39+D40+D42+D45</f>
        <v>#REF!</v>
      </c>
      <c r="E49" s="1" t="e">
        <f>#REF!+#REF!+#REF!+#REF!+#REF!+#REF!+#REF!+#REF!+#REF!+#REF!+#REF!+#REF!+#REF!+E2+E4+E6+E8+E9+E11+E12+E14+E15+E17+E18+E19+E21+E23+E24+E25+E27+E28+E29+E30+E31+E33+E35+E37+E39+E40+E42+E45</f>
        <v>#REF!</v>
      </c>
      <c r="F49" s="1" t="e">
        <f>#REF!+#REF!+#REF!+#REF!+#REF!+#REF!+#REF!+#REF!+#REF!+#REF!+#REF!+#REF!+#REF!+F2+F4+F6+F8+F9+F11+F12+F14+F15+F17+F18+F19+F21+F23+F24+F25+F27+F28+F29+F30+F31+F33+F35+F37+F39+F40+F42+F45</f>
        <v>#REF!</v>
      </c>
      <c r="G49" s="1" t="e">
        <f>#REF!+#REF!+#REF!+#REF!+#REF!+#REF!+#REF!+#REF!+#REF!+#REF!+#REF!+#REF!+#REF!+G2+G4+G6+G8+G9+G11+G12+G14+G15+G17+G18+G19+G21+G23+G24+G25+G27+G28+G29+G30+G31+G33+G35+G37+G39+G40+G42+G45</f>
        <v>#REF!</v>
      </c>
      <c r="H49" s="1" t="e">
        <f>#REF!+#REF!+#REF!+#REF!+#REF!+#REF!+#REF!+#REF!+#REF!+#REF!+#REF!+#REF!+#REF!+H2+H4+H6+H8+H9+H11+H12+H14+H15+H17+H18+H19+H21+H23+H24+H25+H27+H28+H29+H30+H31+H33+H35+H37+H39+H40+H42+H45</f>
        <v>#REF!</v>
      </c>
    </row>
  </sheetData>
  <printOptions horizontalCentered="1" verticalCentered="1"/>
  <pageMargins left="0" right="0" top="1.49583333333333" bottom="0" header="0" footer="0"/>
  <pageSetup paperSize="9" orientation="landscape" r:id="rId1"/>
  <rowBreaks count="1" manualBreakCount="1">
    <brk id="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04"/>
  <sheetViews>
    <sheetView view="pageBreakPreview" topLeftCell="B2" zoomScaleNormal="100" zoomScaleSheetLayoutView="100" workbookViewId="0">
      <selection activeCell="F7" sqref="G7"/>
    </sheetView>
  </sheetViews>
  <sheetFormatPr defaultColWidth="8.88671875" defaultRowHeight="14.25"/>
  <cols>
    <col min="1" max="1" width="8.88671875" style="206" hidden="1" customWidth="1"/>
    <col min="2" max="2" width="5.77734375" style="207" customWidth="1"/>
    <col min="3" max="3" width="35.77734375" style="206" customWidth="1"/>
    <col min="4" max="9" width="6.77734375" style="206" customWidth="1"/>
    <col min="10" max="10" width="33.88671875" style="208" customWidth="1"/>
    <col min="11" max="11" width="5.77734375" style="208" customWidth="1"/>
    <col min="12" max="16384" width="8.88671875" style="206"/>
  </cols>
  <sheetData>
    <row r="1" spans="1:11" s="205" customFormat="1" ht="15" hidden="1" customHeight="1">
      <c r="B1" s="272"/>
      <c r="C1" s="272"/>
      <c r="D1" s="272"/>
      <c r="E1" s="272"/>
      <c r="F1" s="272"/>
      <c r="G1" s="272"/>
      <c r="H1" s="272"/>
      <c r="I1" s="272"/>
      <c r="J1" s="272"/>
      <c r="K1" s="272"/>
    </row>
    <row r="2" spans="1:11" s="205" customFormat="1" ht="42.75" customHeight="1">
      <c r="B2" s="272"/>
      <c r="C2" s="272"/>
      <c r="D2" s="272"/>
      <c r="E2" s="272"/>
      <c r="F2" s="272"/>
      <c r="G2" s="272"/>
      <c r="H2" s="272"/>
      <c r="I2" s="272"/>
      <c r="J2" s="272"/>
      <c r="K2" s="272"/>
    </row>
    <row r="3" spans="1:11" ht="18">
      <c r="C3" s="810" t="s">
        <v>268</v>
      </c>
      <c r="D3" s="810"/>
      <c r="E3" s="810"/>
      <c r="F3" s="810"/>
      <c r="G3" s="810"/>
      <c r="H3" s="810"/>
      <c r="I3" s="810"/>
      <c r="J3" s="810"/>
    </row>
    <row r="4" spans="1:11" ht="18">
      <c r="C4" s="810" t="s">
        <v>269</v>
      </c>
      <c r="D4" s="810"/>
      <c r="E4" s="810"/>
      <c r="F4" s="810"/>
      <c r="G4" s="810"/>
      <c r="H4" s="810"/>
      <c r="I4" s="810"/>
      <c r="J4" s="810"/>
    </row>
    <row r="5" spans="1:11" ht="15.75">
      <c r="C5" s="811" t="s">
        <v>270</v>
      </c>
      <c r="D5" s="811"/>
      <c r="E5" s="811"/>
      <c r="F5" s="811"/>
      <c r="G5" s="811"/>
      <c r="H5" s="811"/>
      <c r="I5" s="811"/>
      <c r="J5" s="811"/>
    </row>
    <row r="6" spans="1:11" ht="15.75">
      <c r="C6" s="811" t="s">
        <v>271</v>
      </c>
      <c r="D6" s="811"/>
      <c r="E6" s="811"/>
      <c r="F6" s="811"/>
      <c r="G6" s="811"/>
      <c r="H6" s="811"/>
      <c r="I6" s="811"/>
      <c r="J6" s="811"/>
    </row>
    <row r="7" spans="1:11" ht="15.75">
      <c r="B7" s="812" t="s">
        <v>272</v>
      </c>
      <c r="C7" s="812"/>
      <c r="D7" s="811">
        <v>2022</v>
      </c>
      <c r="E7" s="811"/>
      <c r="F7" s="811"/>
      <c r="G7" s="811"/>
      <c r="H7" s="811"/>
      <c r="I7" s="811"/>
      <c r="J7" s="813" t="s">
        <v>273</v>
      </c>
      <c r="K7" s="813"/>
    </row>
    <row r="8" spans="1:11" ht="27" customHeight="1">
      <c r="B8" s="784" t="s">
        <v>690</v>
      </c>
      <c r="C8" s="787" t="s">
        <v>275</v>
      </c>
      <c r="D8" s="790" t="s">
        <v>691</v>
      </c>
      <c r="E8" s="790"/>
      <c r="F8" s="792" t="s">
        <v>276</v>
      </c>
      <c r="G8" s="792"/>
      <c r="H8" s="792" t="s">
        <v>277</v>
      </c>
      <c r="I8" s="792"/>
      <c r="J8" s="793" t="s">
        <v>278</v>
      </c>
      <c r="K8" s="794"/>
    </row>
    <row r="9" spans="1:11" ht="24.75" customHeight="1">
      <c r="B9" s="785"/>
      <c r="C9" s="788"/>
      <c r="D9" s="791"/>
      <c r="E9" s="791"/>
      <c r="F9" s="799" t="s">
        <v>279</v>
      </c>
      <c r="G9" s="799"/>
      <c r="H9" s="799" t="s">
        <v>280</v>
      </c>
      <c r="I9" s="799"/>
      <c r="J9" s="795"/>
      <c r="K9" s="796"/>
    </row>
    <row r="10" spans="1:11">
      <c r="B10" s="785"/>
      <c r="C10" s="788"/>
      <c r="D10" s="209" t="s">
        <v>281</v>
      </c>
      <c r="E10" s="209" t="s">
        <v>282</v>
      </c>
      <c r="F10" s="209" t="s">
        <v>281</v>
      </c>
      <c r="G10" s="209" t="s">
        <v>282</v>
      </c>
      <c r="H10" s="209" t="s">
        <v>281</v>
      </c>
      <c r="I10" s="209" t="s">
        <v>282</v>
      </c>
      <c r="J10" s="795"/>
      <c r="K10" s="796"/>
    </row>
    <row r="11" spans="1:11" ht="11.25" customHeight="1">
      <c r="B11" s="786"/>
      <c r="C11" s="789"/>
      <c r="D11" s="369" t="s">
        <v>283</v>
      </c>
      <c r="E11" s="369" t="s">
        <v>284</v>
      </c>
      <c r="F11" s="210" t="s">
        <v>283</v>
      </c>
      <c r="G11" s="210" t="s">
        <v>284</v>
      </c>
      <c r="H11" s="210" t="s">
        <v>283</v>
      </c>
      <c r="I11" s="210" t="s">
        <v>284</v>
      </c>
      <c r="J11" s="797"/>
      <c r="K11" s="798"/>
    </row>
    <row r="12" spans="1:11" s="211" customFormat="1" ht="15">
      <c r="A12" s="211" t="s">
        <v>285</v>
      </c>
      <c r="B12" s="280" t="s">
        <v>285</v>
      </c>
      <c r="C12" s="372" t="s">
        <v>286</v>
      </c>
      <c r="D12" s="371">
        <f>H12+F12</f>
        <v>33910</v>
      </c>
      <c r="E12" s="371">
        <f>I12+G12</f>
        <v>92</v>
      </c>
      <c r="F12" s="365">
        <v>33768</v>
      </c>
      <c r="G12" s="278">
        <v>65</v>
      </c>
      <c r="H12" s="278">
        <v>142</v>
      </c>
      <c r="I12" s="278">
        <v>27</v>
      </c>
      <c r="J12" s="814" t="s">
        <v>288</v>
      </c>
      <c r="K12" s="815"/>
    </row>
    <row r="13" spans="1:11" s="211" customFormat="1" ht="15">
      <c r="A13" s="211" t="s">
        <v>289</v>
      </c>
      <c r="B13" s="70" t="s">
        <v>289</v>
      </c>
      <c r="C13" s="362" t="s">
        <v>290</v>
      </c>
      <c r="D13" s="396">
        <f t="shared" ref="D13:D77" si="0">H13+F13</f>
        <v>15441</v>
      </c>
      <c r="E13" s="396">
        <f t="shared" ref="E13:E77" si="1">I13+G13</f>
        <v>6</v>
      </c>
      <c r="F13" s="366">
        <v>15441</v>
      </c>
      <c r="G13" s="273">
        <v>6</v>
      </c>
      <c r="H13" s="273">
        <v>0</v>
      </c>
      <c r="I13" s="273">
        <v>0</v>
      </c>
      <c r="J13" s="782" t="s">
        <v>291</v>
      </c>
      <c r="K13" s="783"/>
    </row>
    <row r="14" spans="1:11" s="212" customFormat="1" ht="15">
      <c r="A14" s="212" t="s">
        <v>298</v>
      </c>
      <c r="B14" s="71" t="s">
        <v>292</v>
      </c>
      <c r="C14" s="373" t="s">
        <v>293</v>
      </c>
      <c r="D14" s="370">
        <f t="shared" si="0"/>
        <v>1845</v>
      </c>
      <c r="E14" s="370">
        <f t="shared" si="1"/>
        <v>9</v>
      </c>
      <c r="F14" s="367">
        <v>1838</v>
      </c>
      <c r="G14" s="274">
        <v>8</v>
      </c>
      <c r="H14" s="274">
        <v>7</v>
      </c>
      <c r="I14" s="274">
        <v>1</v>
      </c>
      <c r="J14" s="780" t="s">
        <v>294</v>
      </c>
      <c r="K14" s="781"/>
    </row>
    <row r="15" spans="1:11" s="211" customFormat="1" ht="15">
      <c r="A15" s="211" t="s">
        <v>301</v>
      </c>
      <c r="B15" s="70" t="s">
        <v>295</v>
      </c>
      <c r="C15" s="362" t="s">
        <v>296</v>
      </c>
      <c r="D15" s="366">
        <f t="shared" si="0"/>
        <v>1845</v>
      </c>
      <c r="E15" s="396">
        <f t="shared" si="1"/>
        <v>9</v>
      </c>
      <c r="F15" s="366">
        <v>1838</v>
      </c>
      <c r="G15" s="273">
        <v>8</v>
      </c>
      <c r="H15" s="273">
        <v>7</v>
      </c>
      <c r="I15" s="273">
        <v>1</v>
      </c>
      <c r="J15" s="782" t="s">
        <v>297</v>
      </c>
      <c r="K15" s="783"/>
    </row>
    <row r="16" spans="1:11" s="211" customFormat="1" ht="15">
      <c r="A16" s="211" t="s">
        <v>304</v>
      </c>
      <c r="B16" s="71" t="s">
        <v>298</v>
      </c>
      <c r="C16" s="373" t="s">
        <v>299</v>
      </c>
      <c r="D16" s="370">
        <f t="shared" si="0"/>
        <v>16624</v>
      </c>
      <c r="E16" s="370">
        <f t="shared" si="1"/>
        <v>77</v>
      </c>
      <c r="F16" s="367">
        <v>16489</v>
      </c>
      <c r="G16" s="274">
        <v>51</v>
      </c>
      <c r="H16" s="274">
        <v>135</v>
      </c>
      <c r="I16" s="274">
        <v>26</v>
      </c>
      <c r="J16" s="780" t="s">
        <v>300</v>
      </c>
      <c r="K16" s="781"/>
    </row>
    <row r="17" spans="1:11" s="211" customFormat="1" ht="22.5">
      <c r="A17" s="211">
        <v>10</v>
      </c>
      <c r="B17" s="70" t="s">
        <v>301</v>
      </c>
      <c r="C17" s="362" t="s">
        <v>302</v>
      </c>
      <c r="D17" s="366">
        <f t="shared" si="0"/>
        <v>16624</v>
      </c>
      <c r="E17" s="396">
        <f t="shared" si="1"/>
        <v>77</v>
      </c>
      <c r="F17" s="366">
        <v>16489</v>
      </c>
      <c r="G17" s="273">
        <v>51</v>
      </c>
      <c r="H17" s="273">
        <v>135</v>
      </c>
      <c r="I17" s="273">
        <v>26</v>
      </c>
      <c r="J17" s="782" t="s">
        <v>303</v>
      </c>
      <c r="K17" s="783"/>
    </row>
    <row r="18" spans="1:11" s="213" customFormat="1" ht="15">
      <c r="A18" s="213">
        <v>1010</v>
      </c>
      <c r="B18" s="101" t="s">
        <v>304</v>
      </c>
      <c r="C18" s="375" t="s">
        <v>305</v>
      </c>
      <c r="D18" s="370">
        <f t="shared" si="0"/>
        <v>116198</v>
      </c>
      <c r="E18" s="370">
        <f t="shared" si="1"/>
        <v>3295</v>
      </c>
      <c r="F18" s="368">
        <v>108159</v>
      </c>
      <c r="G18" s="275">
        <v>1561</v>
      </c>
      <c r="H18" s="275">
        <v>8039</v>
      </c>
      <c r="I18" s="275">
        <v>1734</v>
      </c>
      <c r="J18" s="800" t="s">
        <v>306</v>
      </c>
      <c r="K18" s="801"/>
    </row>
    <row r="19" spans="1:11">
      <c r="A19" s="206">
        <v>1030</v>
      </c>
      <c r="B19" s="8" t="s">
        <v>32</v>
      </c>
      <c r="C19" s="362" t="s">
        <v>307</v>
      </c>
      <c r="D19" s="366">
        <f t="shared" si="0"/>
        <v>13272</v>
      </c>
      <c r="E19" s="366">
        <f t="shared" si="1"/>
        <v>305</v>
      </c>
      <c r="F19" s="366">
        <v>12593</v>
      </c>
      <c r="G19" s="273">
        <v>152</v>
      </c>
      <c r="H19" s="273">
        <v>679</v>
      </c>
      <c r="I19" s="273">
        <v>153</v>
      </c>
      <c r="J19" s="782" t="s">
        <v>308</v>
      </c>
      <c r="K19" s="783"/>
    </row>
    <row r="20" spans="1:11" s="213" customFormat="1">
      <c r="A20" s="213">
        <v>1050</v>
      </c>
      <c r="B20" s="18" t="s">
        <v>561</v>
      </c>
      <c r="C20" s="376" t="s">
        <v>309</v>
      </c>
      <c r="D20" s="370">
        <f t="shared" si="0"/>
        <v>774</v>
      </c>
      <c r="E20" s="370">
        <f t="shared" si="1"/>
        <v>4</v>
      </c>
      <c r="F20" s="367">
        <v>774</v>
      </c>
      <c r="G20" s="274">
        <v>4</v>
      </c>
      <c r="H20" s="274">
        <v>0</v>
      </c>
      <c r="I20" s="274">
        <v>0</v>
      </c>
      <c r="J20" s="802" t="s">
        <v>310</v>
      </c>
      <c r="K20" s="803"/>
    </row>
    <row r="21" spans="1:11" ht="15.75" customHeight="1">
      <c r="A21" s="206">
        <v>1061</v>
      </c>
      <c r="B21" s="72" t="s">
        <v>726</v>
      </c>
      <c r="C21" s="374" t="s">
        <v>725</v>
      </c>
      <c r="D21" s="366">
        <f t="shared" si="0"/>
        <v>50</v>
      </c>
      <c r="E21" s="366">
        <f t="shared" si="1"/>
        <v>3</v>
      </c>
      <c r="F21" s="366">
        <v>44</v>
      </c>
      <c r="G21" s="273">
        <v>1</v>
      </c>
      <c r="H21" s="273">
        <v>6</v>
      </c>
      <c r="I21" s="273">
        <v>2</v>
      </c>
      <c r="J21" s="804" t="s">
        <v>724</v>
      </c>
      <c r="K21" s="805"/>
    </row>
    <row r="22" spans="1:11" s="213" customFormat="1" ht="15" thickBot="1">
      <c r="A22" s="213">
        <v>1071</v>
      </c>
      <c r="B22" s="18" t="s">
        <v>562</v>
      </c>
      <c r="C22" s="376" t="s">
        <v>311</v>
      </c>
      <c r="D22" s="370">
        <f t="shared" si="0"/>
        <v>688</v>
      </c>
      <c r="E22" s="370">
        <f t="shared" si="1"/>
        <v>6</v>
      </c>
      <c r="F22" s="367">
        <v>688</v>
      </c>
      <c r="G22" s="274">
        <v>6</v>
      </c>
      <c r="H22" s="274">
        <v>0</v>
      </c>
      <c r="I22" s="274">
        <v>0</v>
      </c>
      <c r="J22" s="802" t="s">
        <v>312</v>
      </c>
      <c r="K22" s="803"/>
    </row>
    <row r="23" spans="1:11" s="699" customFormat="1" ht="15" thickTop="1">
      <c r="B23" s="700">
        <v>1040</v>
      </c>
      <c r="C23" s="701" t="s">
        <v>772</v>
      </c>
      <c r="D23" s="396">
        <f t="shared" si="0"/>
        <v>70</v>
      </c>
      <c r="E23" s="396"/>
      <c r="F23" s="366">
        <v>70</v>
      </c>
      <c r="G23" s="273">
        <v>1</v>
      </c>
      <c r="H23" s="273">
        <v>0</v>
      </c>
      <c r="I23" s="273">
        <v>0</v>
      </c>
      <c r="J23" s="778" t="s">
        <v>773</v>
      </c>
      <c r="K23" s="779"/>
    </row>
    <row r="24" spans="1:11">
      <c r="A24" s="206">
        <v>1073</v>
      </c>
      <c r="B24" s="676" t="s">
        <v>563</v>
      </c>
      <c r="C24" s="376" t="s">
        <v>313</v>
      </c>
      <c r="D24" s="674">
        <f t="shared" si="0"/>
        <v>3428</v>
      </c>
      <c r="E24" s="674">
        <f t="shared" si="1"/>
        <v>4</v>
      </c>
      <c r="F24" s="674">
        <v>3428</v>
      </c>
      <c r="G24" s="675">
        <v>4</v>
      </c>
      <c r="H24" s="675">
        <v>0</v>
      </c>
      <c r="I24" s="675">
        <v>0</v>
      </c>
      <c r="J24" s="806" t="s">
        <v>314</v>
      </c>
      <c r="K24" s="807"/>
    </row>
    <row r="25" spans="1:11" s="699" customFormat="1">
      <c r="A25" s="699">
        <v>1079</v>
      </c>
      <c r="B25" s="408" t="s">
        <v>564</v>
      </c>
      <c r="C25" s="702" t="s">
        <v>315</v>
      </c>
      <c r="D25" s="396">
        <f t="shared" si="0"/>
        <v>2320</v>
      </c>
      <c r="E25" s="396">
        <f t="shared" si="1"/>
        <v>5</v>
      </c>
      <c r="F25" s="366">
        <v>2320</v>
      </c>
      <c r="G25" s="273">
        <v>5</v>
      </c>
      <c r="H25" s="273">
        <v>0</v>
      </c>
      <c r="I25" s="273">
        <v>0</v>
      </c>
      <c r="J25" s="778" t="s">
        <v>316</v>
      </c>
      <c r="K25" s="779"/>
    </row>
    <row r="26" spans="1:11">
      <c r="A26" s="206">
        <v>1080</v>
      </c>
      <c r="B26" s="676" t="s">
        <v>533</v>
      </c>
      <c r="C26" s="376" t="s">
        <v>317</v>
      </c>
      <c r="D26" s="674">
        <f t="shared" si="0"/>
        <v>5050</v>
      </c>
      <c r="E26" s="674">
        <f t="shared" si="1"/>
        <v>232</v>
      </c>
      <c r="F26" s="674">
        <v>4477</v>
      </c>
      <c r="G26" s="675">
        <v>104</v>
      </c>
      <c r="H26" s="675">
        <v>573</v>
      </c>
      <c r="I26" s="675">
        <v>128</v>
      </c>
      <c r="J26" s="806" t="s">
        <v>318</v>
      </c>
      <c r="K26" s="807"/>
    </row>
    <row r="27" spans="1:11" s="703" customFormat="1" ht="15">
      <c r="A27" s="703">
        <v>11</v>
      </c>
      <c r="B27" s="408" t="s">
        <v>565</v>
      </c>
      <c r="C27" s="702" t="s">
        <v>319</v>
      </c>
      <c r="D27" s="396">
        <f t="shared" si="0"/>
        <v>457</v>
      </c>
      <c r="E27" s="396">
        <f t="shared" si="1"/>
        <v>20</v>
      </c>
      <c r="F27" s="366">
        <v>435</v>
      </c>
      <c r="G27" s="273">
        <v>14</v>
      </c>
      <c r="H27" s="273">
        <v>22</v>
      </c>
      <c r="I27" s="273">
        <v>6</v>
      </c>
      <c r="J27" s="778" t="s">
        <v>321</v>
      </c>
      <c r="K27" s="779"/>
    </row>
    <row r="28" spans="1:11">
      <c r="A28" s="206">
        <v>1105</v>
      </c>
      <c r="B28" s="676" t="s">
        <v>566</v>
      </c>
      <c r="C28" s="376" t="s">
        <v>322</v>
      </c>
      <c r="D28" s="674">
        <f t="shared" si="0"/>
        <v>343</v>
      </c>
      <c r="E28" s="674">
        <f t="shared" si="1"/>
        <v>29</v>
      </c>
      <c r="F28" s="674">
        <v>265</v>
      </c>
      <c r="G28" s="675">
        <v>12</v>
      </c>
      <c r="H28" s="675">
        <v>78</v>
      </c>
      <c r="I28" s="675">
        <v>17</v>
      </c>
      <c r="J28" s="806" t="s">
        <v>324</v>
      </c>
      <c r="K28" s="807"/>
    </row>
    <row r="29" spans="1:11" s="699" customFormat="1">
      <c r="A29" s="699">
        <v>1106</v>
      </c>
      <c r="B29" s="408" t="s">
        <v>567</v>
      </c>
      <c r="C29" s="702" t="s">
        <v>325</v>
      </c>
      <c r="D29" s="396">
        <f t="shared" si="0"/>
        <v>92</v>
      </c>
      <c r="E29" s="396">
        <f t="shared" si="1"/>
        <v>1</v>
      </c>
      <c r="F29" s="366">
        <v>92</v>
      </c>
      <c r="G29" s="273">
        <v>1</v>
      </c>
      <c r="H29" s="273">
        <v>0</v>
      </c>
      <c r="I29" s="273">
        <v>0</v>
      </c>
      <c r="J29" s="778" t="s">
        <v>326</v>
      </c>
      <c r="K29" s="779"/>
    </row>
    <row r="30" spans="1:11">
      <c r="A30" s="206">
        <v>13</v>
      </c>
      <c r="B30" s="406" t="s">
        <v>33</v>
      </c>
      <c r="C30" s="373" t="s">
        <v>327</v>
      </c>
      <c r="D30" s="674">
        <f t="shared" si="0"/>
        <v>4084</v>
      </c>
      <c r="E30" s="674">
        <f t="shared" si="1"/>
        <v>24</v>
      </c>
      <c r="F30" s="674">
        <v>4084</v>
      </c>
      <c r="G30" s="675">
        <v>24</v>
      </c>
      <c r="H30" s="675">
        <v>0</v>
      </c>
      <c r="I30" s="675">
        <v>0</v>
      </c>
      <c r="J30" s="808" t="s">
        <v>328</v>
      </c>
      <c r="K30" s="809"/>
    </row>
    <row r="31" spans="1:11" s="699" customFormat="1" ht="22.5" customHeight="1">
      <c r="A31" s="699">
        <v>1392</v>
      </c>
      <c r="B31" s="408" t="s">
        <v>568</v>
      </c>
      <c r="C31" s="702" t="s">
        <v>329</v>
      </c>
      <c r="D31" s="396">
        <f t="shared" si="0"/>
        <v>628</v>
      </c>
      <c r="E31" s="396">
        <f t="shared" si="1"/>
        <v>2</v>
      </c>
      <c r="F31" s="366">
        <v>628</v>
      </c>
      <c r="G31" s="273">
        <v>2</v>
      </c>
      <c r="H31" s="273">
        <v>0</v>
      </c>
      <c r="I31" s="273">
        <v>0</v>
      </c>
      <c r="J31" s="778" t="s">
        <v>330</v>
      </c>
      <c r="K31" s="779"/>
    </row>
    <row r="32" spans="1:11">
      <c r="B32" s="676" t="s">
        <v>569</v>
      </c>
      <c r="C32" s="376" t="s">
        <v>331</v>
      </c>
      <c r="D32" s="674">
        <f t="shared" si="0"/>
        <v>3456</v>
      </c>
      <c r="E32" s="674">
        <f t="shared" si="1"/>
        <v>22</v>
      </c>
      <c r="F32" s="674">
        <v>3456</v>
      </c>
      <c r="G32" s="675">
        <v>22</v>
      </c>
      <c r="H32" s="675">
        <v>0</v>
      </c>
      <c r="I32" s="675">
        <v>0</v>
      </c>
      <c r="J32" s="806" t="s">
        <v>332</v>
      </c>
      <c r="K32" s="807"/>
    </row>
    <row r="33" spans="1:11" s="703" customFormat="1" ht="15">
      <c r="A33" s="703">
        <v>14</v>
      </c>
      <c r="B33" s="704" t="s">
        <v>37</v>
      </c>
      <c r="C33" s="377" t="s">
        <v>333</v>
      </c>
      <c r="D33" s="396">
        <f t="shared" si="0"/>
        <v>589</v>
      </c>
      <c r="E33" s="396">
        <f t="shared" si="1"/>
        <v>13</v>
      </c>
      <c r="F33" s="366">
        <v>589</v>
      </c>
      <c r="G33" s="273">
        <v>13</v>
      </c>
      <c r="H33" s="273">
        <v>0</v>
      </c>
      <c r="I33" s="273">
        <v>0</v>
      </c>
      <c r="J33" s="816" t="s">
        <v>334</v>
      </c>
      <c r="K33" s="817"/>
    </row>
    <row r="34" spans="1:11" ht="13.9" customHeight="1">
      <c r="A34" s="206">
        <v>1411</v>
      </c>
      <c r="B34" s="676" t="s">
        <v>570</v>
      </c>
      <c r="C34" s="376" t="s">
        <v>335</v>
      </c>
      <c r="D34" s="674">
        <f t="shared" si="0"/>
        <v>543</v>
      </c>
      <c r="E34" s="674">
        <f t="shared" si="1"/>
        <v>12</v>
      </c>
      <c r="F34" s="674">
        <v>543</v>
      </c>
      <c r="G34" s="675">
        <v>12</v>
      </c>
      <c r="H34" s="675">
        <v>0</v>
      </c>
      <c r="I34" s="675">
        <v>0</v>
      </c>
      <c r="J34" s="806" t="s">
        <v>336</v>
      </c>
      <c r="K34" s="807"/>
    </row>
    <row r="35" spans="1:11" s="699" customFormat="1">
      <c r="A35" s="699">
        <v>1412</v>
      </c>
      <c r="B35" s="408" t="s">
        <v>571</v>
      </c>
      <c r="C35" s="702" t="s">
        <v>337</v>
      </c>
      <c r="D35" s="396">
        <f t="shared" si="0"/>
        <v>46</v>
      </c>
      <c r="E35" s="396">
        <f t="shared" si="1"/>
        <v>1</v>
      </c>
      <c r="F35" s="366">
        <v>46</v>
      </c>
      <c r="G35" s="273">
        <v>1</v>
      </c>
      <c r="H35" s="273">
        <v>0</v>
      </c>
      <c r="I35" s="273">
        <v>0</v>
      </c>
      <c r="J35" s="778" t="s">
        <v>339</v>
      </c>
      <c r="K35" s="779"/>
    </row>
    <row r="36" spans="1:11">
      <c r="B36" s="406" t="s">
        <v>38</v>
      </c>
      <c r="C36" s="373" t="s">
        <v>340</v>
      </c>
      <c r="D36" s="674">
        <f t="shared" si="0"/>
        <v>12059</v>
      </c>
      <c r="E36" s="674">
        <f t="shared" si="1"/>
        <v>1457</v>
      </c>
      <c r="F36" s="674">
        <v>6959</v>
      </c>
      <c r="G36" s="675">
        <v>371</v>
      </c>
      <c r="H36" s="675">
        <v>5100</v>
      </c>
      <c r="I36" s="675">
        <v>1086</v>
      </c>
      <c r="J36" s="808" t="s">
        <v>341</v>
      </c>
      <c r="K36" s="809"/>
    </row>
    <row r="37" spans="1:11" s="699" customFormat="1" ht="14.25" customHeight="1">
      <c r="A37" s="699">
        <v>15</v>
      </c>
      <c r="B37" s="408" t="s">
        <v>572</v>
      </c>
      <c r="C37" s="702" t="s">
        <v>342</v>
      </c>
      <c r="D37" s="396">
        <f t="shared" si="0"/>
        <v>350</v>
      </c>
      <c r="E37" s="396">
        <f t="shared" si="1"/>
        <v>6</v>
      </c>
      <c r="F37" s="366">
        <v>350</v>
      </c>
      <c r="G37" s="273">
        <v>6</v>
      </c>
      <c r="H37" s="273">
        <v>0</v>
      </c>
      <c r="I37" s="273">
        <v>0</v>
      </c>
      <c r="J37" s="778" t="s">
        <v>343</v>
      </c>
      <c r="K37" s="779"/>
    </row>
    <row r="38" spans="1:11" ht="22.5" customHeight="1">
      <c r="A38" s="206">
        <v>1511</v>
      </c>
      <c r="B38" s="676" t="s">
        <v>573</v>
      </c>
      <c r="C38" s="376" t="s">
        <v>344</v>
      </c>
      <c r="D38" s="674">
        <f t="shared" si="0"/>
        <v>11698</v>
      </c>
      <c r="E38" s="674">
        <f t="shared" si="1"/>
        <v>1450</v>
      </c>
      <c r="F38" s="674">
        <v>6598</v>
      </c>
      <c r="G38" s="675">
        <v>364</v>
      </c>
      <c r="H38" s="675">
        <v>5100</v>
      </c>
      <c r="I38" s="675">
        <v>1086</v>
      </c>
      <c r="J38" s="806" t="s">
        <v>345</v>
      </c>
      <c r="K38" s="807"/>
    </row>
    <row r="39" spans="1:11" s="699" customFormat="1">
      <c r="A39" s="699">
        <v>1520</v>
      </c>
      <c r="B39" s="408" t="s">
        <v>575</v>
      </c>
      <c r="C39" s="702" t="s">
        <v>714</v>
      </c>
      <c r="D39" s="396">
        <f t="shared" si="0"/>
        <v>11</v>
      </c>
      <c r="E39" s="396">
        <f t="shared" si="1"/>
        <v>1</v>
      </c>
      <c r="F39" s="366">
        <v>11</v>
      </c>
      <c r="G39" s="273">
        <v>1</v>
      </c>
      <c r="H39" s="273">
        <v>0</v>
      </c>
      <c r="I39" s="273">
        <v>0</v>
      </c>
      <c r="J39" s="778" t="s">
        <v>723</v>
      </c>
      <c r="K39" s="779"/>
    </row>
    <row r="40" spans="1:11" s="211" customFormat="1" ht="15.75" thickBot="1">
      <c r="A40" s="211">
        <v>16</v>
      </c>
      <c r="B40" s="677" t="s">
        <v>39</v>
      </c>
      <c r="C40" s="678" t="s">
        <v>346</v>
      </c>
      <c r="D40" s="679">
        <f t="shared" si="0"/>
        <v>58</v>
      </c>
      <c r="E40" s="679">
        <f t="shared" si="1"/>
        <v>1</v>
      </c>
      <c r="F40" s="679">
        <v>58</v>
      </c>
      <c r="G40" s="680">
        <v>1</v>
      </c>
      <c r="H40" s="680">
        <v>0</v>
      </c>
      <c r="I40" s="680">
        <v>0</v>
      </c>
      <c r="J40" s="820" t="s">
        <v>347</v>
      </c>
      <c r="K40" s="821"/>
    </row>
    <row r="41" spans="1:11" s="699" customFormat="1" ht="15" thickTop="1">
      <c r="A41" s="699">
        <v>1622</v>
      </c>
      <c r="B41" s="408" t="s">
        <v>576</v>
      </c>
      <c r="C41" s="702" t="s">
        <v>348</v>
      </c>
      <c r="D41" s="396">
        <f t="shared" si="0"/>
        <v>58</v>
      </c>
      <c r="E41" s="396">
        <f t="shared" si="1"/>
        <v>1</v>
      </c>
      <c r="F41" s="366">
        <v>58</v>
      </c>
      <c r="G41" s="273">
        <v>1</v>
      </c>
      <c r="H41" s="273">
        <v>0</v>
      </c>
      <c r="I41" s="273">
        <v>0</v>
      </c>
      <c r="J41" s="778" t="s">
        <v>349</v>
      </c>
      <c r="K41" s="779"/>
    </row>
    <row r="42" spans="1:11" s="211" customFormat="1" ht="33.75">
      <c r="A42" s="211">
        <v>17</v>
      </c>
      <c r="B42" s="681" t="s">
        <v>40</v>
      </c>
      <c r="C42" s="682" t="s">
        <v>350</v>
      </c>
      <c r="D42" s="683">
        <f t="shared" si="0"/>
        <v>5909</v>
      </c>
      <c r="E42" s="683">
        <f t="shared" si="1"/>
        <v>200</v>
      </c>
      <c r="F42" s="683">
        <v>5473</v>
      </c>
      <c r="G42" s="684">
        <v>108</v>
      </c>
      <c r="H42" s="684">
        <v>436</v>
      </c>
      <c r="I42" s="684">
        <v>92</v>
      </c>
      <c r="J42" s="818" t="s">
        <v>351</v>
      </c>
      <c r="K42" s="819"/>
    </row>
    <row r="43" spans="1:11" s="699" customFormat="1">
      <c r="A43" s="699">
        <v>1702</v>
      </c>
      <c r="B43" s="408" t="s">
        <v>577</v>
      </c>
      <c r="C43" s="702" t="s">
        <v>352</v>
      </c>
      <c r="D43" s="396">
        <f t="shared" si="0"/>
        <v>5909</v>
      </c>
      <c r="E43" s="396">
        <f t="shared" si="1"/>
        <v>200</v>
      </c>
      <c r="F43" s="366">
        <v>5473</v>
      </c>
      <c r="G43" s="273">
        <v>108</v>
      </c>
      <c r="H43" s="273">
        <v>436</v>
      </c>
      <c r="I43" s="273">
        <v>92</v>
      </c>
      <c r="J43" s="778" t="s">
        <v>353</v>
      </c>
      <c r="K43" s="779"/>
    </row>
    <row r="44" spans="1:11">
      <c r="A44" s="206">
        <v>1709</v>
      </c>
      <c r="B44" s="406" t="s">
        <v>41</v>
      </c>
      <c r="C44" s="373" t="s">
        <v>354</v>
      </c>
      <c r="D44" s="674">
        <f t="shared" si="0"/>
        <v>2209</v>
      </c>
      <c r="E44" s="674">
        <f t="shared" si="1"/>
        <v>18</v>
      </c>
      <c r="F44" s="674">
        <v>2209</v>
      </c>
      <c r="G44" s="675">
        <v>18</v>
      </c>
      <c r="H44" s="675">
        <v>0</v>
      </c>
      <c r="I44" s="675">
        <v>0</v>
      </c>
      <c r="J44" s="808" t="s">
        <v>355</v>
      </c>
      <c r="K44" s="809"/>
    </row>
    <row r="45" spans="1:11" s="699" customFormat="1" ht="22.5" customHeight="1">
      <c r="A45" s="699">
        <v>18</v>
      </c>
      <c r="B45" s="408" t="s">
        <v>578</v>
      </c>
      <c r="C45" s="702" t="s">
        <v>356</v>
      </c>
      <c r="D45" s="396">
        <f t="shared" si="0"/>
        <v>1471</v>
      </c>
      <c r="E45" s="396">
        <f t="shared" si="1"/>
        <v>10</v>
      </c>
      <c r="F45" s="366">
        <v>1471</v>
      </c>
      <c r="G45" s="273">
        <v>10</v>
      </c>
      <c r="H45" s="273">
        <v>0</v>
      </c>
      <c r="I45" s="273">
        <v>0</v>
      </c>
      <c r="J45" s="778" t="s">
        <v>357</v>
      </c>
      <c r="K45" s="779"/>
    </row>
    <row r="46" spans="1:11">
      <c r="A46" s="206">
        <v>1811</v>
      </c>
      <c r="B46" s="676" t="s">
        <v>579</v>
      </c>
      <c r="C46" s="376" t="s">
        <v>358</v>
      </c>
      <c r="D46" s="674">
        <f t="shared" si="0"/>
        <v>738</v>
      </c>
      <c r="E46" s="674">
        <f t="shared" si="1"/>
        <v>8</v>
      </c>
      <c r="F46" s="674">
        <v>738</v>
      </c>
      <c r="G46" s="675">
        <v>8</v>
      </c>
      <c r="H46" s="675">
        <v>0</v>
      </c>
      <c r="I46" s="675">
        <v>0</v>
      </c>
      <c r="J46" s="806" t="s">
        <v>359</v>
      </c>
      <c r="K46" s="807"/>
    </row>
    <row r="47" spans="1:11" s="699" customFormat="1">
      <c r="A47" s="699">
        <v>1820</v>
      </c>
      <c r="B47" s="704" t="s">
        <v>42</v>
      </c>
      <c r="C47" s="377" t="s">
        <v>360</v>
      </c>
      <c r="D47" s="396">
        <f t="shared" si="0"/>
        <v>3922</v>
      </c>
      <c r="E47" s="396">
        <f t="shared" si="1"/>
        <v>86</v>
      </c>
      <c r="F47" s="366">
        <v>3794</v>
      </c>
      <c r="G47" s="273">
        <v>58</v>
      </c>
      <c r="H47" s="273">
        <v>128</v>
      </c>
      <c r="I47" s="273">
        <v>28</v>
      </c>
      <c r="J47" s="816" t="s">
        <v>363</v>
      </c>
      <c r="K47" s="817"/>
    </row>
    <row r="48" spans="1:11" s="211" customFormat="1" ht="15">
      <c r="A48" s="211">
        <v>21</v>
      </c>
      <c r="B48" s="676" t="s">
        <v>580</v>
      </c>
      <c r="C48" s="376" t="s">
        <v>364</v>
      </c>
      <c r="D48" s="674">
        <f t="shared" si="0"/>
        <v>3885</v>
      </c>
      <c r="E48" s="674">
        <f t="shared" si="1"/>
        <v>85</v>
      </c>
      <c r="F48" s="674">
        <v>3757</v>
      </c>
      <c r="G48" s="675">
        <v>57</v>
      </c>
      <c r="H48" s="675">
        <v>128</v>
      </c>
      <c r="I48" s="675">
        <v>28</v>
      </c>
      <c r="J48" s="806" t="s">
        <v>366</v>
      </c>
      <c r="K48" s="807"/>
    </row>
    <row r="49" spans="1:11" s="699" customFormat="1">
      <c r="A49" s="699">
        <v>2394</v>
      </c>
      <c r="B49" s="408" t="s">
        <v>581</v>
      </c>
      <c r="C49" s="702" t="s">
        <v>367</v>
      </c>
      <c r="D49" s="396">
        <f t="shared" si="0"/>
        <v>37</v>
      </c>
      <c r="E49" s="396">
        <f t="shared" si="1"/>
        <v>1</v>
      </c>
      <c r="F49" s="366">
        <v>37</v>
      </c>
      <c r="G49" s="273">
        <v>1</v>
      </c>
      <c r="H49" s="273">
        <v>0</v>
      </c>
      <c r="I49" s="273">
        <v>0</v>
      </c>
      <c r="J49" s="778" t="s">
        <v>368</v>
      </c>
      <c r="K49" s="779"/>
    </row>
    <row r="50" spans="1:11">
      <c r="A50" s="206">
        <v>2395</v>
      </c>
      <c r="B50" s="406" t="s">
        <v>582</v>
      </c>
      <c r="C50" s="373" t="s">
        <v>369</v>
      </c>
      <c r="D50" s="674">
        <f t="shared" si="0"/>
        <v>892</v>
      </c>
      <c r="E50" s="674">
        <f t="shared" si="1"/>
        <v>3</v>
      </c>
      <c r="F50" s="674">
        <v>892</v>
      </c>
      <c r="G50" s="675">
        <v>3</v>
      </c>
      <c r="H50" s="675">
        <v>0</v>
      </c>
      <c r="I50" s="675">
        <v>0</v>
      </c>
      <c r="J50" s="808" t="s">
        <v>370</v>
      </c>
      <c r="K50" s="809"/>
    </row>
    <row r="51" spans="1:11" s="699" customFormat="1">
      <c r="A51" s="699">
        <v>24</v>
      </c>
      <c r="B51" s="704" t="s">
        <v>387</v>
      </c>
      <c r="C51" s="377" t="s">
        <v>371</v>
      </c>
      <c r="D51" s="396">
        <f t="shared" si="0"/>
        <v>8475</v>
      </c>
      <c r="E51" s="396">
        <f t="shared" si="1"/>
        <v>48</v>
      </c>
      <c r="F51" s="366">
        <v>8475</v>
      </c>
      <c r="G51" s="273">
        <v>48</v>
      </c>
      <c r="H51" s="273">
        <v>0</v>
      </c>
      <c r="I51" s="273">
        <v>0</v>
      </c>
      <c r="J51" s="816" t="s">
        <v>373</v>
      </c>
      <c r="K51" s="817"/>
    </row>
    <row r="52" spans="1:11" ht="22.5">
      <c r="A52" s="206">
        <v>2710</v>
      </c>
      <c r="B52" s="406" t="s">
        <v>583</v>
      </c>
      <c r="C52" s="373" t="s">
        <v>374</v>
      </c>
      <c r="D52" s="674">
        <f t="shared" si="0"/>
        <v>282</v>
      </c>
      <c r="E52" s="674">
        <f t="shared" si="1"/>
        <v>2</v>
      </c>
      <c r="F52" s="674">
        <v>282</v>
      </c>
      <c r="G52" s="675">
        <v>2</v>
      </c>
      <c r="H52" s="675">
        <v>0</v>
      </c>
      <c r="I52" s="675">
        <v>0</v>
      </c>
      <c r="J52" s="808" t="s">
        <v>375</v>
      </c>
      <c r="K52" s="809"/>
    </row>
    <row r="53" spans="1:11" s="699" customFormat="1" ht="22.5">
      <c r="A53" s="699">
        <v>28</v>
      </c>
      <c r="B53" s="408" t="s">
        <v>584</v>
      </c>
      <c r="C53" s="702" t="s">
        <v>376</v>
      </c>
      <c r="D53" s="396">
        <f t="shared" si="0"/>
        <v>282</v>
      </c>
      <c r="E53" s="396">
        <f t="shared" si="1"/>
        <v>2</v>
      </c>
      <c r="F53" s="366">
        <v>282</v>
      </c>
      <c r="G53" s="273">
        <v>2</v>
      </c>
      <c r="H53" s="273">
        <v>0</v>
      </c>
      <c r="I53" s="273">
        <v>0</v>
      </c>
      <c r="J53" s="778" t="s">
        <v>377</v>
      </c>
      <c r="K53" s="779"/>
    </row>
    <row r="54" spans="1:11">
      <c r="A54" s="206">
        <v>2810</v>
      </c>
      <c r="B54" s="406" t="s">
        <v>323</v>
      </c>
      <c r="C54" s="373" t="s">
        <v>378</v>
      </c>
      <c r="D54" s="674">
        <f t="shared" si="0"/>
        <v>7160</v>
      </c>
      <c r="E54" s="674">
        <f t="shared" si="1"/>
        <v>80</v>
      </c>
      <c r="F54" s="674">
        <v>7160</v>
      </c>
      <c r="G54" s="675">
        <v>80</v>
      </c>
      <c r="H54" s="675">
        <v>0</v>
      </c>
      <c r="I54" s="675">
        <v>0</v>
      </c>
      <c r="J54" s="808" t="s">
        <v>379</v>
      </c>
      <c r="K54" s="809"/>
    </row>
    <row r="55" spans="1:11" s="699" customFormat="1" ht="22.5" customHeight="1">
      <c r="A55" s="699">
        <v>2820</v>
      </c>
      <c r="B55" s="408" t="s">
        <v>585</v>
      </c>
      <c r="C55" s="702" t="s">
        <v>380</v>
      </c>
      <c r="D55" s="396">
        <f t="shared" si="0"/>
        <v>45</v>
      </c>
      <c r="E55" s="396">
        <f t="shared" si="1"/>
        <v>2</v>
      </c>
      <c r="F55" s="366">
        <v>45</v>
      </c>
      <c r="G55" s="273">
        <v>2</v>
      </c>
      <c r="H55" s="273">
        <v>0</v>
      </c>
      <c r="I55" s="273">
        <v>0</v>
      </c>
      <c r="J55" s="778" t="s">
        <v>381</v>
      </c>
      <c r="K55" s="779"/>
    </row>
    <row r="56" spans="1:11">
      <c r="A56" s="206">
        <v>29</v>
      </c>
      <c r="B56" s="676" t="s">
        <v>586</v>
      </c>
      <c r="C56" s="376" t="s">
        <v>382</v>
      </c>
      <c r="D56" s="674">
        <f t="shared" si="0"/>
        <v>7115</v>
      </c>
      <c r="E56" s="674">
        <f t="shared" si="1"/>
        <v>78</v>
      </c>
      <c r="F56" s="674">
        <v>7115</v>
      </c>
      <c r="G56" s="675">
        <v>78</v>
      </c>
      <c r="H56" s="675">
        <v>0</v>
      </c>
      <c r="I56" s="675">
        <v>0</v>
      </c>
      <c r="J56" s="806" t="s">
        <v>383</v>
      </c>
      <c r="K56" s="807"/>
    </row>
    <row r="57" spans="1:11" s="699" customFormat="1">
      <c r="A57" s="699">
        <v>2920</v>
      </c>
      <c r="B57" s="704" t="s">
        <v>410</v>
      </c>
      <c r="C57" s="377" t="s">
        <v>384</v>
      </c>
      <c r="D57" s="396">
        <f t="shared" si="0"/>
        <v>20827</v>
      </c>
      <c r="E57" s="396">
        <f t="shared" si="1"/>
        <v>179</v>
      </c>
      <c r="F57" s="366">
        <v>20806</v>
      </c>
      <c r="G57" s="273">
        <v>176</v>
      </c>
      <c r="H57" s="273">
        <v>21</v>
      </c>
      <c r="I57" s="273">
        <v>3</v>
      </c>
      <c r="J57" s="816" t="s">
        <v>385</v>
      </c>
      <c r="K57" s="817"/>
    </row>
    <row r="58" spans="1:11" ht="15" thickBot="1">
      <c r="A58" s="206">
        <v>2930</v>
      </c>
      <c r="B58" s="685" t="s">
        <v>587</v>
      </c>
      <c r="C58" s="686" t="s">
        <v>386</v>
      </c>
      <c r="D58" s="679">
        <f t="shared" si="0"/>
        <v>1497</v>
      </c>
      <c r="E58" s="679">
        <f t="shared" si="1"/>
        <v>25</v>
      </c>
      <c r="F58" s="679">
        <v>1476</v>
      </c>
      <c r="G58" s="680">
        <v>22</v>
      </c>
      <c r="H58" s="680">
        <v>21</v>
      </c>
      <c r="I58" s="680">
        <v>3</v>
      </c>
      <c r="J58" s="824" t="s">
        <v>388</v>
      </c>
      <c r="K58" s="825"/>
    </row>
    <row r="59" spans="1:11" s="699" customFormat="1" ht="15" thickTop="1">
      <c r="A59" s="699">
        <v>30</v>
      </c>
      <c r="B59" s="408" t="s">
        <v>588</v>
      </c>
      <c r="C59" s="702" t="s">
        <v>389</v>
      </c>
      <c r="D59" s="396">
        <f t="shared" si="0"/>
        <v>911</v>
      </c>
      <c r="E59" s="396">
        <f t="shared" si="1"/>
        <v>5</v>
      </c>
      <c r="F59" s="366">
        <v>911</v>
      </c>
      <c r="G59" s="273">
        <v>5</v>
      </c>
      <c r="H59" s="273">
        <v>0</v>
      </c>
      <c r="I59" s="273">
        <v>0</v>
      </c>
      <c r="J59" s="778" t="s">
        <v>390</v>
      </c>
      <c r="K59" s="779"/>
    </row>
    <row r="60" spans="1:11">
      <c r="A60" s="206">
        <v>3011</v>
      </c>
      <c r="B60" s="676" t="s">
        <v>589</v>
      </c>
      <c r="C60" s="376" t="s">
        <v>391</v>
      </c>
      <c r="D60" s="674">
        <f t="shared" si="0"/>
        <v>16835</v>
      </c>
      <c r="E60" s="674">
        <f t="shared" si="1"/>
        <v>102</v>
      </c>
      <c r="F60" s="674">
        <v>16835</v>
      </c>
      <c r="G60" s="675">
        <v>102</v>
      </c>
      <c r="H60" s="675">
        <v>0</v>
      </c>
      <c r="I60" s="675">
        <v>0</v>
      </c>
      <c r="J60" s="806" t="s">
        <v>392</v>
      </c>
      <c r="K60" s="807"/>
    </row>
    <row r="61" spans="1:11" s="699" customFormat="1">
      <c r="B61" s="408" t="s">
        <v>590</v>
      </c>
      <c r="C61" s="702" t="s">
        <v>393</v>
      </c>
      <c r="D61" s="396">
        <f t="shared" si="0"/>
        <v>1072</v>
      </c>
      <c r="E61" s="396">
        <f t="shared" si="1"/>
        <v>35</v>
      </c>
      <c r="F61" s="366">
        <v>1072</v>
      </c>
      <c r="G61" s="273">
        <v>35</v>
      </c>
      <c r="H61" s="273">
        <v>0</v>
      </c>
      <c r="I61" s="273">
        <v>0</v>
      </c>
      <c r="J61" s="778" t="s">
        <v>394</v>
      </c>
      <c r="K61" s="779"/>
    </row>
    <row r="62" spans="1:11">
      <c r="B62" s="676" t="s">
        <v>591</v>
      </c>
      <c r="C62" s="376" t="s">
        <v>395</v>
      </c>
      <c r="D62" s="674">
        <f t="shared" si="0"/>
        <v>512</v>
      </c>
      <c r="E62" s="674">
        <f t="shared" si="1"/>
        <v>12</v>
      </c>
      <c r="F62" s="674">
        <v>512</v>
      </c>
      <c r="G62" s="675">
        <v>12</v>
      </c>
      <c r="H62" s="675">
        <v>0</v>
      </c>
      <c r="I62" s="675">
        <v>0</v>
      </c>
      <c r="J62" s="806" t="s">
        <v>396</v>
      </c>
      <c r="K62" s="807"/>
    </row>
    <row r="63" spans="1:11" s="699" customFormat="1" ht="15" thickBot="1">
      <c r="A63" s="699">
        <v>31</v>
      </c>
      <c r="B63" s="704" t="s">
        <v>362</v>
      </c>
      <c r="C63" s="377" t="s">
        <v>397</v>
      </c>
      <c r="D63" s="396">
        <f t="shared" si="0"/>
        <v>2884</v>
      </c>
      <c r="E63" s="396">
        <f t="shared" si="1"/>
        <v>7</v>
      </c>
      <c r="F63" s="366">
        <v>2884</v>
      </c>
      <c r="G63" s="273">
        <v>7</v>
      </c>
      <c r="H63" s="273">
        <v>0</v>
      </c>
      <c r="I63" s="273">
        <v>0</v>
      </c>
      <c r="J63" s="816" t="s">
        <v>398</v>
      </c>
      <c r="K63" s="817"/>
    </row>
    <row r="64" spans="1:11" ht="23.25" thickTop="1">
      <c r="A64" s="206">
        <v>33</v>
      </c>
      <c r="B64" s="687" t="s">
        <v>320</v>
      </c>
      <c r="C64" s="688" t="s">
        <v>399</v>
      </c>
      <c r="D64" s="673">
        <f t="shared" si="0"/>
        <v>21016</v>
      </c>
      <c r="E64" s="673">
        <f t="shared" si="1"/>
        <v>562</v>
      </c>
      <c r="F64" s="674">
        <v>19961</v>
      </c>
      <c r="G64" s="675">
        <v>343</v>
      </c>
      <c r="H64" s="675">
        <v>1055</v>
      </c>
      <c r="I64" s="675">
        <v>219</v>
      </c>
      <c r="J64" s="808" t="s">
        <v>400</v>
      </c>
      <c r="K64" s="809"/>
    </row>
    <row r="65" spans="1:11" s="699" customFormat="1">
      <c r="B65" s="705" t="s">
        <v>592</v>
      </c>
      <c r="C65" s="702" t="s">
        <v>401</v>
      </c>
      <c r="D65" s="366">
        <f t="shared" si="0"/>
        <v>19661</v>
      </c>
      <c r="E65" s="366">
        <f t="shared" si="1"/>
        <v>543</v>
      </c>
      <c r="F65" s="366">
        <v>18606</v>
      </c>
      <c r="G65" s="273">
        <v>324</v>
      </c>
      <c r="H65" s="273">
        <v>1055</v>
      </c>
      <c r="I65" s="273">
        <v>219</v>
      </c>
      <c r="J65" s="778" t="s">
        <v>402</v>
      </c>
      <c r="K65" s="779"/>
    </row>
    <row r="66" spans="1:11" ht="22.5">
      <c r="B66" s="18" t="s">
        <v>593</v>
      </c>
      <c r="C66" s="376" t="s">
        <v>403</v>
      </c>
      <c r="D66" s="673">
        <f t="shared" si="0"/>
        <v>311</v>
      </c>
      <c r="E66" s="673">
        <f t="shared" si="1"/>
        <v>4</v>
      </c>
      <c r="F66" s="674">
        <v>311</v>
      </c>
      <c r="G66" s="675">
        <v>4</v>
      </c>
      <c r="H66" s="675">
        <v>0</v>
      </c>
      <c r="I66" s="675">
        <v>0</v>
      </c>
      <c r="J66" s="806" t="s">
        <v>404</v>
      </c>
      <c r="K66" s="807"/>
    </row>
    <row r="67" spans="1:11" s="699" customFormat="1">
      <c r="B67" s="705" t="s">
        <v>595</v>
      </c>
      <c r="C67" s="702" t="s">
        <v>405</v>
      </c>
      <c r="D67" s="366">
        <f t="shared" si="0"/>
        <v>516</v>
      </c>
      <c r="E67" s="366">
        <f t="shared" si="1"/>
        <v>6</v>
      </c>
      <c r="F67" s="366">
        <v>516</v>
      </c>
      <c r="G67" s="273">
        <v>6</v>
      </c>
      <c r="H67" s="273">
        <v>0</v>
      </c>
      <c r="I67" s="273">
        <v>0</v>
      </c>
      <c r="J67" s="778" t="s">
        <v>406</v>
      </c>
      <c r="K67" s="779"/>
    </row>
    <row r="68" spans="1:11">
      <c r="A68" s="206">
        <v>3315</v>
      </c>
      <c r="B68" s="18" t="s">
        <v>596</v>
      </c>
      <c r="C68" s="376" t="s">
        <v>407</v>
      </c>
      <c r="D68" s="673">
        <f t="shared" si="0"/>
        <v>528</v>
      </c>
      <c r="E68" s="673">
        <f t="shared" si="1"/>
        <v>9</v>
      </c>
      <c r="F68" s="674">
        <v>528</v>
      </c>
      <c r="G68" s="675">
        <v>9</v>
      </c>
      <c r="H68" s="675">
        <v>0</v>
      </c>
      <c r="I68" s="675">
        <v>0</v>
      </c>
      <c r="J68" s="806" t="s">
        <v>408</v>
      </c>
      <c r="K68" s="807"/>
    </row>
    <row r="69" spans="1:11" s="699" customFormat="1" ht="15" thickBot="1">
      <c r="A69" s="706"/>
      <c r="B69" s="707" t="s">
        <v>287</v>
      </c>
      <c r="C69" s="708" t="s">
        <v>409</v>
      </c>
      <c r="D69" s="449">
        <f t="shared" si="0"/>
        <v>2247</v>
      </c>
      <c r="E69" s="449">
        <f t="shared" si="1"/>
        <v>35</v>
      </c>
      <c r="F69" s="449">
        <v>2232</v>
      </c>
      <c r="G69" s="450">
        <v>31</v>
      </c>
      <c r="H69" s="450">
        <v>15</v>
      </c>
      <c r="I69" s="450">
        <v>4</v>
      </c>
      <c r="J69" s="822" t="s">
        <v>411</v>
      </c>
      <c r="K69" s="823"/>
    </row>
    <row r="70" spans="1:11" ht="22.5" customHeight="1" thickTop="1" thickBot="1">
      <c r="B70" s="689" t="s">
        <v>597</v>
      </c>
      <c r="C70" s="690" t="s">
        <v>598</v>
      </c>
      <c r="D70" s="691">
        <f t="shared" si="0"/>
        <v>756</v>
      </c>
      <c r="E70" s="691">
        <f t="shared" si="1"/>
        <v>12</v>
      </c>
      <c r="F70" s="692">
        <v>747</v>
      </c>
      <c r="G70" s="693">
        <v>10</v>
      </c>
      <c r="H70" s="693">
        <v>9</v>
      </c>
      <c r="I70" s="693">
        <v>2</v>
      </c>
      <c r="J70" s="826" t="s">
        <v>412</v>
      </c>
      <c r="K70" s="827"/>
    </row>
    <row r="71" spans="1:11" s="699" customFormat="1" ht="37.5" customHeight="1" thickTop="1">
      <c r="B71" s="709" t="s">
        <v>599</v>
      </c>
      <c r="C71" s="710" t="s">
        <v>413</v>
      </c>
      <c r="D71" s="451">
        <f t="shared" si="0"/>
        <v>817</v>
      </c>
      <c r="E71" s="451">
        <f t="shared" si="1"/>
        <v>6</v>
      </c>
      <c r="F71" s="451">
        <v>817</v>
      </c>
      <c r="G71" s="452">
        <v>6</v>
      </c>
      <c r="H71" s="452">
        <v>0</v>
      </c>
      <c r="I71" s="452">
        <v>0</v>
      </c>
      <c r="J71" s="828" t="s">
        <v>414</v>
      </c>
      <c r="K71" s="829"/>
    </row>
    <row r="72" spans="1:11">
      <c r="B72" s="18" t="s">
        <v>600</v>
      </c>
      <c r="C72" s="376" t="s">
        <v>415</v>
      </c>
      <c r="D72" s="673">
        <f t="shared" si="0"/>
        <v>81</v>
      </c>
      <c r="E72" s="673">
        <f t="shared" si="1"/>
        <v>3</v>
      </c>
      <c r="F72" s="674">
        <v>81</v>
      </c>
      <c r="G72" s="675">
        <v>3</v>
      </c>
      <c r="H72" s="675">
        <v>0</v>
      </c>
      <c r="I72" s="675">
        <v>0</v>
      </c>
      <c r="J72" s="806" t="s">
        <v>416</v>
      </c>
      <c r="K72" s="807"/>
    </row>
    <row r="73" spans="1:11" s="699" customFormat="1">
      <c r="B73" s="705" t="s">
        <v>601</v>
      </c>
      <c r="C73" s="702" t="s">
        <v>689</v>
      </c>
      <c r="D73" s="366">
        <f t="shared" si="0"/>
        <v>221</v>
      </c>
      <c r="E73" s="366">
        <f t="shared" si="1"/>
        <v>4</v>
      </c>
      <c r="F73" s="366">
        <v>221</v>
      </c>
      <c r="G73" s="273">
        <v>4</v>
      </c>
      <c r="H73" s="273">
        <v>0</v>
      </c>
      <c r="I73" s="273">
        <v>0</v>
      </c>
      <c r="J73" s="778" t="s">
        <v>722</v>
      </c>
      <c r="K73" s="779"/>
    </row>
    <row r="74" spans="1:11">
      <c r="B74" s="676" t="s">
        <v>602</v>
      </c>
      <c r="C74" s="376" t="s">
        <v>417</v>
      </c>
      <c r="D74" s="673">
        <f t="shared" si="0"/>
        <v>372</v>
      </c>
      <c r="E74" s="673">
        <f t="shared" si="1"/>
        <v>10</v>
      </c>
      <c r="F74" s="674">
        <v>366</v>
      </c>
      <c r="G74" s="675">
        <v>8</v>
      </c>
      <c r="H74" s="675">
        <v>6</v>
      </c>
      <c r="I74" s="675">
        <v>2</v>
      </c>
      <c r="J74" s="806" t="s">
        <v>418</v>
      </c>
      <c r="K74" s="807"/>
    </row>
    <row r="75" spans="1:11" s="703" customFormat="1" ht="15">
      <c r="B75" s="21" t="s">
        <v>446</v>
      </c>
      <c r="C75" s="377" t="s">
        <v>419</v>
      </c>
      <c r="D75" s="366">
        <f t="shared" si="0"/>
        <v>1494</v>
      </c>
      <c r="E75" s="366">
        <f t="shared" si="1"/>
        <v>2</v>
      </c>
      <c r="F75" s="366">
        <v>1494</v>
      </c>
      <c r="G75" s="273">
        <v>2</v>
      </c>
      <c r="H75" s="273">
        <v>0</v>
      </c>
      <c r="I75" s="273">
        <v>0</v>
      </c>
      <c r="J75" s="816" t="s">
        <v>420</v>
      </c>
      <c r="K75" s="817"/>
    </row>
    <row r="76" spans="1:11" ht="53.25" customHeight="1">
      <c r="B76" s="18" t="s">
        <v>603</v>
      </c>
      <c r="C76" s="376" t="s">
        <v>421</v>
      </c>
      <c r="D76" s="673">
        <f t="shared" si="0"/>
        <v>1494</v>
      </c>
      <c r="E76" s="673">
        <f t="shared" si="1"/>
        <v>2</v>
      </c>
      <c r="F76" s="674">
        <v>1494</v>
      </c>
      <c r="G76" s="675">
        <v>2</v>
      </c>
      <c r="H76" s="675">
        <v>0</v>
      </c>
      <c r="I76" s="675">
        <v>0</v>
      </c>
      <c r="J76" s="806" t="s">
        <v>422</v>
      </c>
      <c r="K76" s="807"/>
    </row>
    <row r="77" spans="1:11" s="703" customFormat="1" ht="14.25" customHeight="1">
      <c r="B77" s="21" t="s">
        <v>604</v>
      </c>
      <c r="C77" s="377" t="s">
        <v>423</v>
      </c>
      <c r="D77" s="366">
        <f t="shared" si="0"/>
        <v>289</v>
      </c>
      <c r="E77" s="366">
        <f t="shared" si="1"/>
        <v>7</v>
      </c>
      <c r="F77" s="366">
        <v>289</v>
      </c>
      <c r="G77" s="273">
        <v>7</v>
      </c>
      <c r="H77" s="273">
        <v>0</v>
      </c>
      <c r="I77" s="273">
        <v>0</v>
      </c>
      <c r="J77" s="816" t="s">
        <v>424</v>
      </c>
      <c r="K77" s="817"/>
    </row>
    <row r="78" spans="1:11" ht="30" customHeight="1">
      <c r="A78" s="206">
        <v>2591</v>
      </c>
      <c r="B78" s="18" t="s">
        <v>606</v>
      </c>
      <c r="C78" s="376" t="s">
        <v>425</v>
      </c>
      <c r="D78" s="673">
        <f t="shared" ref="D78:D103" si="2">H78+F78</f>
        <v>255</v>
      </c>
      <c r="E78" s="673">
        <f t="shared" ref="E78:E103" si="3">I78+G78</f>
        <v>6</v>
      </c>
      <c r="F78" s="674">
        <v>255</v>
      </c>
      <c r="G78" s="675">
        <v>6</v>
      </c>
      <c r="H78" s="675">
        <v>0</v>
      </c>
      <c r="I78" s="675">
        <v>0</v>
      </c>
      <c r="J78" s="806" t="s">
        <v>426</v>
      </c>
      <c r="K78" s="807"/>
    </row>
    <row r="79" spans="1:11" s="703" customFormat="1" ht="15">
      <c r="A79" s="703">
        <v>2592</v>
      </c>
      <c r="B79" s="705" t="s">
        <v>556</v>
      </c>
      <c r="C79" s="702" t="s">
        <v>427</v>
      </c>
      <c r="D79" s="366">
        <f t="shared" si="2"/>
        <v>34</v>
      </c>
      <c r="E79" s="366">
        <f t="shared" si="3"/>
        <v>1</v>
      </c>
      <c r="F79" s="366">
        <v>34</v>
      </c>
      <c r="G79" s="273">
        <v>1</v>
      </c>
      <c r="H79" s="273">
        <v>0</v>
      </c>
      <c r="I79" s="273">
        <v>0</v>
      </c>
      <c r="J79" s="778" t="s">
        <v>429</v>
      </c>
      <c r="K79" s="779"/>
    </row>
    <row r="80" spans="1:11" ht="15" thickBot="1">
      <c r="A80" s="206">
        <v>2599</v>
      </c>
      <c r="B80" s="694" t="s">
        <v>607</v>
      </c>
      <c r="C80" s="678" t="s">
        <v>430</v>
      </c>
      <c r="D80" s="695">
        <f t="shared" si="2"/>
        <v>43</v>
      </c>
      <c r="E80" s="695">
        <f t="shared" si="3"/>
        <v>1</v>
      </c>
      <c r="F80" s="679">
        <v>43</v>
      </c>
      <c r="G80" s="680">
        <v>1</v>
      </c>
      <c r="H80" s="680">
        <v>0</v>
      </c>
      <c r="I80" s="680">
        <v>0</v>
      </c>
      <c r="J80" s="820" t="s">
        <v>431</v>
      </c>
      <c r="K80" s="821"/>
    </row>
    <row r="81" spans="1:11" s="699" customFormat="1" ht="15" thickTop="1">
      <c r="A81" s="699">
        <v>2740</v>
      </c>
      <c r="B81" s="408" t="s">
        <v>608</v>
      </c>
      <c r="C81" s="702" t="s">
        <v>432</v>
      </c>
      <c r="D81" s="396">
        <f t="shared" si="2"/>
        <v>43</v>
      </c>
      <c r="E81" s="396">
        <f t="shared" si="3"/>
        <v>1</v>
      </c>
      <c r="F81" s="672">
        <v>43</v>
      </c>
      <c r="G81" s="672">
        <v>1</v>
      </c>
      <c r="H81" s="672">
        <v>0</v>
      </c>
      <c r="I81" s="672">
        <v>0</v>
      </c>
      <c r="J81" s="779" t="s">
        <v>433</v>
      </c>
      <c r="K81" s="779"/>
    </row>
    <row r="82" spans="1:11" s="211" customFormat="1" ht="15">
      <c r="A82" s="211">
        <v>2790</v>
      </c>
      <c r="B82" s="406" t="s">
        <v>516</v>
      </c>
      <c r="C82" s="373" t="s">
        <v>434</v>
      </c>
      <c r="D82" s="674">
        <f t="shared" si="2"/>
        <v>4562</v>
      </c>
      <c r="E82" s="674">
        <f t="shared" si="3"/>
        <v>195</v>
      </c>
      <c r="F82" s="674">
        <v>4011</v>
      </c>
      <c r="G82" s="675">
        <v>63</v>
      </c>
      <c r="H82" s="675">
        <v>551</v>
      </c>
      <c r="I82" s="675">
        <v>132</v>
      </c>
      <c r="J82" s="808" t="s">
        <v>435</v>
      </c>
      <c r="K82" s="809"/>
    </row>
    <row r="83" spans="1:11" s="699" customFormat="1">
      <c r="A83" s="699">
        <v>28</v>
      </c>
      <c r="B83" s="408" t="s">
        <v>609</v>
      </c>
      <c r="C83" s="702" t="s">
        <v>434</v>
      </c>
      <c r="D83" s="396">
        <f t="shared" si="2"/>
        <v>4562</v>
      </c>
      <c r="E83" s="396">
        <f t="shared" si="3"/>
        <v>195</v>
      </c>
      <c r="F83" s="366">
        <v>4011</v>
      </c>
      <c r="G83" s="273">
        <v>63</v>
      </c>
      <c r="H83" s="273">
        <v>551</v>
      </c>
      <c r="I83" s="273">
        <v>132</v>
      </c>
      <c r="J83" s="778" t="s">
        <v>436</v>
      </c>
      <c r="K83" s="779"/>
    </row>
    <row r="84" spans="1:11">
      <c r="A84" s="696"/>
      <c r="B84" s="406" t="s">
        <v>338</v>
      </c>
      <c r="C84" s="373" t="s">
        <v>437</v>
      </c>
      <c r="D84" s="674">
        <f t="shared" si="2"/>
        <v>179</v>
      </c>
      <c r="E84" s="674">
        <f t="shared" si="3"/>
        <v>5</v>
      </c>
      <c r="F84" s="674">
        <v>179</v>
      </c>
      <c r="G84" s="675">
        <v>5</v>
      </c>
      <c r="H84" s="675">
        <v>0</v>
      </c>
      <c r="I84" s="675">
        <v>0</v>
      </c>
      <c r="J84" s="808" t="s">
        <v>438</v>
      </c>
      <c r="K84" s="809"/>
    </row>
    <row r="85" spans="1:11" s="703" customFormat="1" ht="15">
      <c r="A85" s="703">
        <v>2810</v>
      </c>
      <c r="B85" s="408" t="s">
        <v>610</v>
      </c>
      <c r="C85" s="702" t="s">
        <v>439</v>
      </c>
      <c r="D85" s="396">
        <f t="shared" si="2"/>
        <v>87</v>
      </c>
      <c r="E85" s="396">
        <f t="shared" si="3"/>
        <v>1</v>
      </c>
      <c r="F85" s="366">
        <v>87</v>
      </c>
      <c r="G85" s="273">
        <v>1</v>
      </c>
      <c r="H85" s="273">
        <v>0</v>
      </c>
      <c r="I85" s="273">
        <v>0</v>
      </c>
      <c r="J85" s="778" t="s">
        <v>440</v>
      </c>
      <c r="K85" s="779"/>
    </row>
    <row r="86" spans="1:11">
      <c r="A86" s="206">
        <v>2820</v>
      </c>
      <c r="B86" s="676" t="s">
        <v>611</v>
      </c>
      <c r="C86" s="376" t="s">
        <v>441</v>
      </c>
      <c r="D86" s="674">
        <f t="shared" si="2"/>
        <v>92</v>
      </c>
      <c r="E86" s="674">
        <f t="shared" si="3"/>
        <v>4</v>
      </c>
      <c r="F86" s="674">
        <v>92</v>
      </c>
      <c r="G86" s="675">
        <v>4</v>
      </c>
      <c r="H86" s="675">
        <v>0</v>
      </c>
      <c r="I86" s="675">
        <v>0</v>
      </c>
      <c r="J86" s="806" t="s">
        <v>442</v>
      </c>
      <c r="K86" s="807"/>
    </row>
    <row r="87" spans="1:11" s="703" customFormat="1" ht="15">
      <c r="A87" s="703">
        <v>29</v>
      </c>
      <c r="B87" s="704" t="s">
        <v>372</v>
      </c>
      <c r="C87" s="377" t="s">
        <v>443</v>
      </c>
      <c r="D87" s="396">
        <f t="shared" si="2"/>
        <v>3746</v>
      </c>
      <c r="E87" s="396">
        <f t="shared" si="3"/>
        <v>65</v>
      </c>
      <c r="F87" s="366">
        <v>3692</v>
      </c>
      <c r="G87" s="273">
        <v>48</v>
      </c>
      <c r="H87" s="273">
        <v>54</v>
      </c>
      <c r="I87" s="273">
        <v>17</v>
      </c>
      <c r="J87" s="816" t="s">
        <v>444</v>
      </c>
      <c r="K87" s="817"/>
    </row>
    <row r="88" spans="1:11">
      <c r="A88" s="206">
        <v>2920</v>
      </c>
      <c r="B88" s="676" t="s">
        <v>612</v>
      </c>
      <c r="C88" s="376" t="s">
        <v>445</v>
      </c>
      <c r="D88" s="674">
        <f t="shared" si="2"/>
        <v>105</v>
      </c>
      <c r="E88" s="674">
        <f t="shared" si="3"/>
        <v>7</v>
      </c>
      <c r="F88" s="674">
        <v>97</v>
      </c>
      <c r="G88" s="675">
        <v>4</v>
      </c>
      <c r="H88" s="675">
        <v>8</v>
      </c>
      <c r="I88" s="675">
        <v>3</v>
      </c>
      <c r="J88" s="806" t="s">
        <v>447</v>
      </c>
      <c r="K88" s="807"/>
    </row>
    <row r="89" spans="1:11" s="699" customFormat="1">
      <c r="B89" s="516" t="s">
        <v>774</v>
      </c>
      <c r="C89" s="599" t="s">
        <v>775</v>
      </c>
      <c r="D89" s="366">
        <f t="shared" si="2"/>
        <v>648</v>
      </c>
      <c r="E89" s="366">
        <f t="shared" si="3"/>
        <v>24</v>
      </c>
      <c r="F89" s="366">
        <v>648</v>
      </c>
      <c r="G89" s="273">
        <v>24</v>
      </c>
      <c r="H89" s="273">
        <v>0</v>
      </c>
      <c r="I89" s="273">
        <v>0</v>
      </c>
      <c r="J89" s="778" t="s">
        <v>776</v>
      </c>
      <c r="K89" s="779"/>
    </row>
    <row r="90" spans="1:11" s="211" customFormat="1" ht="15">
      <c r="A90" s="211">
        <v>2930</v>
      </c>
      <c r="B90" s="18" t="s">
        <v>721</v>
      </c>
      <c r="C90" s="376" t="s">
        <v>448</v>
      </c>
      <c r="D90" s="673">
        <f t="shared" si="2"/>
        <v>28</v>
      </c>
      <c r="E90" s="673">
        <f t="shared" si="3"/>
        <v>9</v>
      </c>
      <c r="F90" s="674">
        <v>0</v>
      </c>
      <c r="G90" s="675">
        <v>0</v>
      </c>
      <c r="H90" s="675">
        <v>28</v>
      </c>
      <c r="I90" s="675">
        <v>9</v>
      </c>
      <c r="J90" s="806" t="s">
        <v>449</v>
      </c>
      <c r="K90" s="807"/>
    </row>
    <row r="91" spans="1:11" s="699" customFormat="1">
      <c r="A91" s="711" t="s">
        <v>471</v>
      </c>
      <c r="B91" s="705" t="s">
        <v>613</v>
      </c>
      <c r="C91" s="702" t="s">
        <v>450</v>
      </c>
      <c r="D91" s="366">
        <f t="shared" si="2"/>
        <v>2965</v>
      </c>
      <c r="E91" s="366">
        <f t="shared" si="3"/>
        <v>25</v>
      </c>
      <c r="F91" s="366">
        <v>2947</v>
      </c>
      <c r="G91" s="273">
        <v>20</v>
      </c>
      <c r="H91" s="273">
        <v>18</v>
      </c>
      <c r="I91" s="273">
        <v>5</v>
      </c>
      <c r="J91" s="778" t="s">
        <v>451</v>
      </c>
      <c r="K91" s="779"/>
    </row>
    <row r="92" spans="1:11" ht="15">
      <c r="B92" s="697" t="s">
        <v>452</v>
      </c>
      <c r="C92" s="698" t="s">
        <v>453</v>
      </c>
      <c r="D92" s="673">
        <f t="shared" si="2"/>
        <v>3936</v>
      </c>
      <c r="E92" s="673">
        <f t="shared" si="3"/>
        <v>8</v>
      </c>
      <c r="F92" s="674">
        <v>3936</v>
      </c>
      <c r="G92" s="675">
        <v>8</v>
      </c>
      <c r="H92" s="675">
        <v>0</v>
      </c>
      <c r="I92" s="675">
        <v>0</v>
      </c>
      <c r="J92" s="836" t="s">
        <v>454</v>
      </c>
      <c r="K92" s="837"/>
    </row>
    <row r="93" spans="1:11" s="699" customFormat="1">
      <c r="B93" s="704" t="s">
        <v>614</v>
      </c>
      <c r="C93" s="377" t="s">
        <v>453</v>
      </c>
      <c r="D93" s="366">
        <f t="shared" si="2"/>
        <v>3936</v>
      </c>
      <c r="E93" s="366">
        <f t="shared" si="3"/>
        <v>8</v>
      </c>
      <c r="F93" s="366">
        <v>3936</v>
      </c>
      <c r="G93" s="273">
        <v>8</v>
      </c>
      <c r="H93" s="273">
        <v>0</v>
      </c>
      <c r="I93" s="273">
        <v>0</v>
      </c>
      <c r="J93" s="816" t="s">
        <v>455</v>
      </c>
      <c r="K93" s="817"/>
    </row>
    <row r="94" spans="1:11" ht="26.25" customHeight="1">
      <c r="B94" s="697" t="s">
        <v>456</v>
      </c>
      <c r="C94" s="698" t="s">
        <v>457</v>
      </c>
      <c r="D94" s="673">
        <f t="shared" si="2"/>
        <v>3642</v>
      </c>
      <c r="E94" s="673">
        <f t="shared" si="3"/>
        <v>43</v>
      </c>
      <c r="F94" s="674">
        <v>3642</v>
      </c>
      <c r="G94" s="675">
        <v>43</v>
      </c>
      <c r="H94" s="675">
        <v>0</v>
      </c>
      <c r="I94" s="675">
        <v>0</v>
      </c>
      <c r="J94" s="836" t="s">
        <v>458</v>
      </c>
      <c r="K94" s="837"/>
    </row>
    <row r="95" spans="1:11" s="699" customFormat="1">
      <c r="B95" s="704" t="s">
        <v>365</v>
      </c>
      <c r="C95" s="377" t="s">
        <v>459</v>
      </c>
      <c r="D95" s="366">
        <f t="shared" si="2"/>
        <v>761</v>
      </c>
      <c r="E95" s="366">
        <f t="shared" si="3"/>
        <v>14</v>
      </c>
      <c r="F95" s="366">
        <v>761</v>
      </c>
      <c r="G95" s="273">
        <v>14</v>
      </c>
      <c r="H95" s="273">
        <v>0</v>
      </c>
      <c r="I95" s="273">
        <v>0</v>
      </c>
      <c r="J95" s="816" t="s">
        <v>460</v>
      </c>
      <c r="K95" s="817"/>
    </row>
    <row r="96" spans="1:11">
      <c r="B96" s="18" t="s">
        <v>615</v>
      </c>
      <c r="C96" s="376" t="s">
        <v>459</v>
      </c>
      <c r="D96" s="673">
        <f t="shared" si="2"/>
        <v>761</v>
      </c>
      <c r="E96" s="673">
        <f t="shared" si="3"/>
        <v>14</v>
      </c>
      <c r="F96" s="674">
        <v>761</v>
      </c>
      <c r="G96" s="675">
        <v>14</v>
      </c>
      <c r="H96" s="675">
        <v>0</v>
      </c>
      <c r="I96" s="675">
        <v>0</v>
      </c>
      <c r="J96" s="806" t="s">
        <v>460</v>
      </c>
      <c r="K96" s="807"/>
    </row>
    <row r="97" spans="2:11" s="699" customFormat="1" ht="22.5">
      <c r="B97" s="21" t="s">
        <v>361</v>
      </c>
      <c r="C97" s="377" t="s">
        <v>461</v>
      </c>
      <c r="D97" s="366">
        <f t="shared" si="2"/>
        <v>2669</v>
      </c>
      <c r="E97" s="366">
        <f t="shared" si="3"/>
        <v>21</v>
      </c>
      <c r="F97" s="366">
        <v>2669</v>
      </c>
      <c r="G97" s="273">
        <v>21</v>
      </c>
      <c r="H97" s="273">
        <v>0</v>
      </c>
      <c r="I97" s="273">
        <v>0</v>
      </c>
      <c r="J97" s="816" t="s">
        <v>462</v>
      </c>
      <c r="K97" s="817"/>
    </row>
    <row r="98" spans="2:11">
      <c r="B98" s="18" t="s">
        <v>616</v>
      </c>
      <c r="C98" s="376" t="s">
        <v>617</v>
      </c>
      <c r="D98" s="673">
        <f t="shared" si="2"/>
        <v>1939</v>
      </c>
      <c r="E98" s="673">
        <f t="shared" si="3"/>
        <v>6</v>
      </c>
      <c r="F98" s="674">
        <v>1939</v>
      </c>
      <c r="G98" s="675">
        <v>6</v>
      </c>
      <c r="H98" s="675">
        <v>0</v>
      </c>
      <c r="I98" s="675">
        <v>0</v>
      </c>
      <c r="J98" s="806" t="s">
        <v>720</v>
      </c>
      <c r="K98" s="807"/>
    </row>
    <row r="99" spans="2:11" s="699" customFormat="1">
      <c r="B99" s="705" t="s">
        <v>618</v>
      </c>
      <c r="C99" s="702" t="s">
        <v>463</v>
      </c>
      <c r="D99" s="366">
        <f t="shared" si="2"/>
        <v>388</v>
      </c>
      <c r="E99" s="366">
        <f t="shared" si="3"/>
        <v>6</v>
      </c>
      <c r="F99" s="366">
        <v>388</v>
      </c>
      <c r="G99" s="273">
        <v>6</v>
      </c>
      <c r="H99" s="273">
        <v>0</v>
      </c>
      <c r="I99" s="273">
        <v>0</v>
      </c>
      <c r="J99" s="778" t="s">
        <v>464</v>
      </c>
      <c r="K99" s="779"/>
    </row>
    <row r="100" spans="2:11">
      <c r="B100" s="18" t="s">
        <v>619</v>
      </c>
      <c r="C100" s="376" t="s">
        <v>465</v>
      </c>
      <c r="D100" s="673">
        <f t="shared" si="2"/>
        <v>171</v>
      </c>
      <c r="E100" s="673">
        <f t="shared" si="3"/>
        <v>1</v>
      </c>
      <c r="F100" s="674">
        <v>171</v>
      </c>
      <c r="G100" s="675">
        <v>1</v>
      </c>
      <c r="H100" s="675">
        <v>0</v>
      </c>
      <c r="I100" s="675">
        <v>0</v>
      </c>
      <c r="J100" s="806" t="s">
        <v>466</v>
      </c>
      <c r="K100" s="807"/>
    </row>
    <row r="101" spans="2:11" s="699" customFormat="1">
      <c r="B101" s="705" t="s">
        <v>620</v>
      </c>
      <c r="C101" s="702" t="s">
        <v>467</v>
      </c>
      <c r="D101" s="366">
        <f t="shared" si="2"/>
        <v>171</v>
      </c>
      <c r="E101" s="366">
        <f t="shared" si="3"/>
        <v>8</v>
      </c>
      <c r="F101" s="366">
        <v>171</v>
      </c>
      <c r="G101" s="273">
        <v>8</v>
      </c>
      <c r="H101" s="273">
        <v>0</v>
      </c>
      <c r="I101" s="273">
        <v>0</v>
      </c>
      <c r="J101" s="778" t="s">
        <v>468</v>
      </c>
      <c r="K101" s="779"/>
    </row>
    <row r="102" spans="2:11" ht="22.5">
      <c r="B102" s="71" t="s">
        <v>428</v>
      </c>
      <c r="C102" s="373" t="s">
        <v>469</v>
      </c>
      <c r="D102" s="673">
        <f t="shared" si="2"/>
        <v>212</v>
      </c>
      <c r="E102" s="673">
        <f t="shared" si="3"/>
        <v>8</v>
      </c>
      <c r="F102" s="674">
        <v>212</v>
      </c>
      <c r="G102" s="675">
        <v>8</v>
      </c>
      <c r="H102" s="675">
        <v>0</v>
      </c>
      <c r="I102" s="675">
        <v>0</v>
      </c>
      <c r="J102" s="808" t="s">
        <v>470</v>
      </c>
      <c r="K102" s="809"/>
    </row>
    <row r="103" spans="2:11" s="699" customFormat="1" ht="24" customHeight="1">
      <c r="B103" s="705" t="s">
        <v>621</v>
      </c>
      <c r="C103" s="702" t="s">
        <v>469</v>
      </c>
      <c r="D103" s="366">
        <f t="shared" si="2"/>
        <v>212</v>
      </c>
      <c r="E103" s="366">
        <f t="shared" si="3"/>
        <v>8</v>
      </c>
      <c r="F103" s="366">
        <v>212</v>
      </c>
      <c r="G103" s="273">
        <v>8</v>
      </c>
      <c r="H103" s="273">
        <v>0</v>
      </c>
      <c r="I103" s="273">
        <v>0</v>
      </c>
      <c r="J103" s="830" t="s">
        <v>470</v>
      </c>
      <c r="K103" s="831"/>
    </row>
    <row r="104" spans="2:11" ht="30.6" customHeight="1">
      <c r="B104" s="832" t="s">
        <v>471</v>
      </c>
      <c r="C104" s="833"/>
      <c r="D104" s="404">
        <f t="shared" ref="D104:H104" si="4">D12+D18+D92+D94</f>
        <v>157686</v>
      </c>
      <c r="E104" s="404">
        <f t="shared" si="4"/>
        <v>3438</v>
      </c>
      <c r="F104" s="404">
        <f t="shared" si="4"/>
        <v>149505</v>
      </c>
      <c r="G104" s="404">
        <f t="shared" si="4"/>
        <v>1677</v>
      </c>
      <c r="H104" s="404">
        <f t="shared" si="4"/>
        <v>8181</v>
      </c>
      <c r="I104" s="404">
        <f>I12+I18+I92+I94</f>
        <v>1761</v>
      </c>
      <c r="J104" s="834" t="s">
        <v>472</v>
      </c>
      <c r="K104" s="835"/>
    </row>
  </sheetData>
  <mergeCells count="109">
    <mergeCell ref="J103:K103"/>
    <mergeCell ref="B104:C104"/>
    <mergeCell ref="J104:K104"/>
    <mergeCell ref="J92:K92"/>
    <mergeCell ref="J93:K93"/>
    <mergeCell ref="J94:K94"/>
    <mergeCell ref="J95:K95"/>
    <mergeCell ref="J96:K96"/>
    <mergeCell ref="J97:K97"/>
    <mergeCell ref="J98:K98"/>
    <mergeCell ref="J99:K99"/>
    <mergeCell ref="J100:K100"/>
    <mergeCell ref="J101:K101"/>
    <mergeCell ref="J91:K91"/>
    <mergeCell ref="J102:K102"/>
    <mergeCell ref="J88:K88"/>
    <mergeCell ref="J90:K90"/>
    <mergeCell ref="J62:K62"/>
    <mergeCell ref="J84:K84"/>
    <mergeCell ref="J81:K81"/>
    <mergeCell ref="J82:K82"/>
    <mergeCell ref="J83:K83"/>
    <mergeCell ref="J85:K85"/>
    <mergeCell ref="J86:K86"/>
    <mergeCell ref="J87:K87"/>
    <mergeCell ref="J76:K76"/>
    <mergeCell ref="J77:K77"/>
    <mergeCell ref="J78:K78"/>
    <mergeCell ref="J79:K79"/>
    <mergeCell ref="J80:K80"/>
    <mergeCell ref="J70:K70"/>
    <mergeCell ref="J71:K71"/>
    <mergeCell ref="J72:K72"/>
    <mergeCell ref="J73:K73"/>
    <mergeCell ref="J74:K74"/>
    <mergeCell ref="J75:K75"/>
    <mergeCell ref="J65:K65"/>
    <mergeCell ref="J60:K60"/>
    <mergeCell ref="J61:K61"/>
    <mergeCell ref="J63:K63"/>
    <mergeCell ref="J66:K66"/>
    <mergeCell ref="J67:K67"/>
    <mergeCell ref="J68:K68"/>
    <mergeCell ref="J69:K69"/>
    <mergeCell ref="J48:K48"/>
    <mergeCell ref="J49:K49"/>
    <mergeCell ref="J50:K50"/>
    <mergeCell ref="J51:K51"/>
    <mergeCell ref="J64:K64"/>
    <mergeCell ref="J52:K52"/>
    <mergeCell ref="J53:K53"/>
    <mergeCell ref="J55:K55"/>
    <mergeCell ref="J57:K57"/>
    <mergeCell ref="J58:K58"/>
    <mergeCell ref="J59:K59"/>
    <mergeCell ref="J54:K54"/>
    <mergeCell ref="J56:K56"/>
    <mergeCell ref="J43:K43"/>
    <mergeCell ref="J44:K44"/>
    <mergeCell ref="J45:K45"/>
    <mergeCell ref="J46:K46"/>
    <mergeCell ref="J47:K47"/>
    <mergeCell ref="J37:K37"/>
    <mergeCell ref="J38:K38"/>
    <mergeCell ref="J39:K39"/>
    <mergeCell ref="J40:K40"/>
    <mergeCell ref="J41:K41"/>
    <mergeCell ref="J31:K31"/>
    <mergeCell ref="J32:K32"/>
    <mergeCell ref="J33:K33"/>
    <mergeCell ref="J34:K34"/>
    <mergeCell ref="J23:K23"/>
    <mergeCell ref="J36:K36"/>
    <mergeCell ref="J27:K27"/>
    <mergeCell ref="J28:K28"/>
    <mergeCell ref="J42:K42"/>
    <mergeCell ref="C3:J3"/>
    <mergeCell ref="C4:J4"/>
    <mergeCell ref="C5:J5"/>
    <mergeCell ref="C6:J6"/>
    <mergeCell ref="B7:C7"/>
    <mergeCell ref="D7:I7"/>
    <mergeCell ref="J7:K7"/>
    <mergeCell ref="J12:K12"/>
    <mergeCell ref="J13:K13"/>
    <mergeCell ref="J89:K89"/>
    <mergeCell ref="J14:K14"/>
    <mergeCell ref="J15:K15"/>
    <mergeCell ref="B8:B11"/>
    <mergeCell ref="C8:C11"/>
    <mergeCell ref="D8:E9"/>
    <mergeCell ref="F8:G8"/>
    <mergeCell ref="H8:I8"/>
    <mergeCell ref="J8:K11"/>
    <mergeCell ref="F9:G9"/>
    <mergeCell ref="H9:I9"/>
    <mergeCell ref="J16:K16"/>
    <mergeCell ref="J17:K17"/>
    <mergeCell ref="J18:K18"/>
    <mergeCell ref="J19:K19"/>
    <mergeCell ref="J20:K20"/>
    <mergeCell ref="J21:K21"/>
    <mergeCell ref="J35:K35"/>
    <mergeCell ref="J22:K22"/>
    <mergeCell ref="J24:K24"/>
    <mergeCell ref="J25:K25"/>
    <mergeCell ref="J26:K26"/>
    <mergeCell ref="J29:K29"/>
    <mergeCell ref="J30:K30"/>
  </mergeCells>
  <printOptions horizontalCentered="1"/>
  <pageMargins left="0" right="0" top="0.196527777777778" bottom="0" header="0.31458333333333299" footer="0.31458333333333299"/>
  <pageSetup paperSize="9" scale="70" orientation="landscape" r:id="rId1"/>
  <rowBreaks count="2" manualBreakCount="2">
    <brk id="42" min="1" max="10" man="1"/>
    <brk id="71" min="1" max="10" man="1"/>
  </rowBreaks>
  <ignoredErrors>
    <ignoredError sqref="B13:C13 B95:C104 B94 K94 B24:C50 B51:C51 B52:C63 B64:C65 B67:C80 B66:C66 J13:K13 J95:K104 J24:K50 J51:K51 J52:K63 J64:K65 J67:K80 J66 J14:K22 B14:C22 B90:C93 J90:K93 J81:K88 B81:C8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4506668294322"/>
  </sheetPr>
  <dimension ref="A2:N68"/>
  <sheetViews>
    <sheetView view="pageBreakPreview" topLeftCell="A12" zoomScaleNormal="100" zoomScaleSheetLayoutView="100" workbookViewId="0">
      <selection activeCell="F7" sqref="G7"/>
    </sheetView>
  </sheetViews>
  <sheetFormatPr defaultColWidth="8.88671875" defaultRowHeight="12.75"/>
  <cols>
    <col min="1" max="1" width="63.109375" style="1" customWidth="1"/>
    <col min="2" max="2" width="8.88671875" style="1"/>
    <col min="3" max="3" width="3.109375" style="103" customWidth="1"/>
    <col min="4" max="4" width="1.5546875" style="103" customWidth="1"/>
    <col min="5" max="5" width="3.109375" style="103" customWidth="1"/>
    <col min="6" max="11" width="1.5546875" style="103" customWidth="1"/>
    <col min="12" max="14" width="8.88671875" style="103"/>
    <col min="15" max="16384" width="8.88671875" style="1"/>
  </cols>
  <sheetData>
    <row r="2" spans="1:1" ht="18">
      <c r="A2" s="104"/>
    </row>
    <row r="3" spans="1:1" ht="18">
      <c r="A3" s="105"/>
    </row>
    <row r="4" spans="1:1" ht="18">
      <c r="A4" s="104"/>
    </row>
    <row r="5" spans="1:1" ht="18">
      <c r="A5" s="104"/>
    </row>
    <row r="7" spans="1:1" ht="18">
      <c r="A7" s="104"/>
    </row>
    <row r="8" spans="1:1" ht="18">
      <c r="A8" s="104"/>
    </row>
    <row r="10" spans="1:1" ht="18">
      <c r="A10" s="104"/>
    </row>
    <row r="11" spans="1:1" ht="24.75" customHeight="1"/>
    <row r="12" spans="1:1" ht="18.75" customHeight="1">
      <c r="A12" s="104"/>
    </row>
    <row r="13" spans="1:1" ht="229.5" customHeight="1">
      <c r="A13" s="2" t="s">
        <v>473</v>
      </c>
    </row>
    <row r="15" spans="1:1" ht="18">
      <c r="A15" s="104"/>
    </row>
    <row r="16" spans="1:1" ht="18">
      <c r="A16" s="105"/>
    </row>
    <row r="17" spans="1:1" ht="18">
      <c r="A17" s="104"/>
    </row>
    <row r="18" spans="1:1" ht="18">
      <c r="A18" s="104"/>
    </row>
    <row r="20" spans="1:1" ht="18">
      <c r="A20" s="104"/>
    </row>
    <row r="21" spans="1:1" ht="18">
      <c r="A21" s="104"/>
    </row>
    <row r="23" spans="1:1" ht="18">
      <c r="A23" s="104"/>
    </row>
    <row r="24" spans="1:1" ht="24.75" customHeight="1"/>
    <row r="25" spans="1:1" ht="18.75" customHeight="1">
      <c r="A25" s="104"/>
    </row>
    <row r="27" spans="1:1" ht="18">
      <c r="A27" s="104"/>
    </row>
    <row r="28" spans="1:1" ht="18">
      <c r="A28" s="104"/>
    </row>
    <row r="29" spans="1:1" ht="18">
      <c r="A29" s="104"/>
    </row>
    <row r="30" spans="1:1" ht="18">
      <c r="A30" s="104"/>
    </row>
    <row r="32" spans="1:1" ht="18">
      <c r="A32" s="104"/>
    </row>
    <row r="33" spans="1:1" ht="18">
      <c r="A33" s="104"/>
    </row>
    <row r="35" spans="1:1" ht="18">
      <c r="A35" s="104"/>
    </row>
    <row r="36" spans="1:1" ht="18">
      <c r="A36" s="104"/>
    </row>
    <row r="38" spans="1:1" ht="18">
      <c r="A38" s="104"/>
    </row>
    <row r="39" spans="1:1" ht="18">
      <c r="A39" s="104"/>
    </row>
    <row r="40" spans="1:1" ht="18">
      <c r="A40" s="104"/>
    </row>
    <row r="42" spans="1:1" ht="18">
      <c r="A42" s="104"/>
    </row>
    <row r="44" spans="1:1" ht="18">
      <c r="A44" s="104"/>
    </row>
    <row r="45" spans="1:1" ht="18">
      <c r="A45" s="104"/>
    </row>
    <row r="46" spans="1:1" ht="18">
      <c r="A46" s="104"/>
    </row>
    <row r="48" spans="1:1" ht="18">
      <c r="A48" s="104"/>
    </row>
    <row r="49" spans="1:1" ht="18">
      <c r="A49" s="104"/>
    </row>
    <row r="50" spans="1:1" ht="18">
      <c r="A50" s="104"/>
    </row>
    <row r="51" spans="1:1" ht="18">
      <c r="A51" s="104"/>
    </row>
    <row r="52" spans="1:1" ht="18">
      <c r="A52" s="104"/>
    </row>
    <row r="54" spans="1:1" ht="18">
      <c r="A54" s="104"/>
    </row>
    <row r="56" spans="1:1" ht="18">
      <c r="A56" s="104"/>
    </row>
    <row r="58" spans="1:1" ht="18">
      <c r="A58" s="104"/>
    </row>
    <row r="60" spans="1:1" ht="18">
      <c r="A60" s="104"/>
    </row>
    <row r="61" spans="1:1" ht="18">
      <c r="A61" s="104"/>
    </row>
    <row r="63" spans="1:1" ht="18">
      <c r="A63" s="104"/>
    </row>
    <row r="66" spans="1:1" ht="18">
      <c r="A66" s="104"/>
    </row>
    <row r="68" spans="1:1" ht="24" customHeight="1"/>
  </sheetData>
  <printOptions horizontalCentered="1" verticalCentered="1"/>
  <pageMargins left="0.69930555555555596" right="0.69930555555555596" top="0.75" bottom="0.75" header="0.3" footer="0.3"/>
  <pageSetup paperSize="9" orientation="landscape" r:id="rId1"/>
  <rowBreaks count="2" manualBreakCount="2">
    <brk id="12" man="1"/>
    <brk id="1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J44"/>
  <sheetViews>
    <sheetView view="pageBreakPreview" topLeftCell="A23" zoomScaleNormal="100" zoomScaleSheetLayoutView="100" workbookViewId="0">
      <selection activeCell="F7" sqref="G7"/>
    </sheetView>
  </sheetViews>
  <sheetFormatPr defaultColWidth="8.88671875" defaultRowHeight="15"/>
  <cols>
    <col min="1" max="1" width="5.77734375" style="220" customWidth="1"/>
    <col min="2" max="2" width="46.77734375" style="221" customWidth="1"/>
    <col min="3" max="8" width="6.77734375" style="215" customWidth="1"/>
    <col min="9" max="9" width="40.77734375" style="215" customWidth="1"/>
    <col min="10" max="10" width="6.77734375" style="215" customWidth="1"/>
    <col min="11" max="16384" width="8.88671875" style="215"/>
  </cols>
  <sheetData>
    <row r="1" spans="1:10" s="214" customFormat="1" ht="46.5" customHeight="1">
      <c r="A1" s="272"/>
      <c r="B1" s="272"/>
      <c r="C1" s="272"/>
      <c r="D1" s="272"/>
      <c r="E1" s="272"/>
      <c r="F1" s="272"/>
      <c r="G1" s="272"/>
      <c r="H1" s="272"/>
      <c r="I1" s="272"/>
      <c r="J1" s="272"/>
    </row>
    <row r="2" spans="1:10" ht="20.25">
      <c r="A2" s="841" t="s">
        <v>474</v>
      </c>
      <c r="B2" s="841"/>
      <c r="C2" s="841"/>
      <c r="D2" s="841"/>
      <c r="E2" s="841"/>
      <c r="F2" s="841"/>
      <c r="G2" s="841"/>
      <c r="H2" s="841"/>
      <c r="I2" s="841"/>
      <c r="J2" s="841"/>
    </row>
    <row r="3" spans="1:10" ht="20.25">
      <c r="A3" s="841" t="s">
        <v>475</v>
      </c>
      <c r="B3" s="841"/>
      <c r="C3" s="841"/>
      <c r="D3" s="841"/>
      <c r="E3" s="841"/>
      <c r="F3" s="841"/>
      <c r="G3" s="841"/>
      <c r="H3" s="841"/>
      <c r="I3" s="841"/>
      <c r="J3" s="841"/>
    </row>
    <row r="4" spans="1:10" ht="15.75">
      <c r="A4" s="842" t="s">
        <v>476</v>
      </c>
      <c r="B4" s="842"/>
      <c r="C4" s="842"/>
      <c r="D4" s="842"/>
      <c r="E4" s="842"/>
      <c r="F4" s="842"/>
      <c r="G4" s="842"/>
      <c r="H4" s="842"/>
      <c r="I4" s="842"/>
      <c r="J4" s="842"/>
    </row>
    <row r="5" spans="1:10" ht="15.75">
      <c r="A5" s="842" t="s">
        <v>477</v>
      </c>
      <c r="B5" s="842"/>
      <c r="C5" s="842"/>
      <c r="D5" s="842"/>
      <c r="E5" s="842"/>
      <c r="F5" s="842"/>
      <c r="G5" s="842"/>
      <c r="H5" s="842"/>
      <c r="I5" s="842"/>
      <c r="J5" s="842"/>
    </row>
    <row r="6" spans="1:10" ht="15.75">
      <c r="A6" s="838" t="s">
        <v>478</v>
      </c>
      <c r="B6" s="838"/>
      <c r="C6" s="839">
        <v>2022</v>
      </c>
      <c r="D6" s="839"/>
      <c r="E6" s="839"/>
      <c r="F6" s="839"/>
      <c r="G6" s="839"/>
      <c r="H6" s="839"/>
      <c r="I6" s="840" t="s">
        <v>479</v>
      </c>
      <c r="J6" s="840"/>
    </row>
    <row r="7" spans="1:10">
      <c r="A7" s="784" t="s">
        <v>690</v>
      </c>
      <c r="B7" s="845" t="s">
        <v>275</v>
      </c>
      <c r="C7" s="848" t="s">
        <v>480</v>
      </c>
      <c r="D7" s="848"/>
      <c r="E7" s="848"/>
      <c r="F7" s="848" t="s">
        <v>481</v>
      </c>
      <c r="G7" s="848"/>
      <c r="H7" s="848"/>
      <c r="I7" s="848" t="s">
        <v>482</v>
      </c>
      <c r="J7" s="848"/>
    </row>
    <row r="8" spans="1:10">
      <c r="A8" s="785"/>
      <c r="B8" s="846"/>
      <c r="C8" s="851" t="s">
        <v>483</v>
      </c>
      <c r="D8" s="851"/>
      <c r="E8" s="851"/>
      <c r="F8" s="851" t="s">
        <v>484</v>
      </c>
      <c r="G8" s="851"/>
      <c r="H8" s="851"/>
      <c r="I8" s="849"/>
      <c r="J8" s="849"/>
    </row>
    <row r="9" spans="1:10">
      <c r="A9" s="785"/>
      <c r="B9" s="846"/>
      <c r="C9" s="216" t="s">
        <v>472</v>
      </c>
      <c r="D9" s="216" t="s">
        <v>485</v>
      </c>
      <c r="E9" s="216" t="s">
        <v>486</v>
      </c>
      <c r="F9" s="216" t="s">
        <v>472</v>
      </c>
      <c r="G9" s="216" t="s">
        <v>485</v>
      </c>
      <c r="H9" s="216" t="s">
        <v>486</v>
      </c>
      <c r="I9" s="849"/>
      <c r="J9" s="849"/>
    </row>
    <row r="10" spans="1:10">
      <c r="A10" s="786"/>
      <c r="B10" s="847"/>
      <c r="C10" s="217" t="s">
        <v>471</v>
      </c>
      <c r="D10" s="218" t="s">
        <v>487</v>
      </c>
      <c r="E10" s="218" t="s">
        <v>488</v>
      </c>
      <c r="F10" s="217" t="s">
        <v>471</v>
      </c>
      <c r="G10" s="218" t="s">
        <v>487</v>
      </c>
      <c r="H10" s="218" t="s">
        <v>488</v>
      </c>
      <c r="I10" s="850"/>
      <c r="J10" s="850"/>
    </row>
    <row r="11" spans="1:10" ht="13.9" customHeight="1">
      <c r="A11" s="280" t="s">
        <v>285</v>
      </c>
      <c r="B11" s="279" t="s">
        <v>286</v>
      </c>
      <c r="C11" s="44">
        <f>SUM(D11:E11)</f>
        <v>7274</v>
      </c>
      <c r="D11" s="14">
        <v>7274</v>
      </c>
      <c r="E11" s="14">
        <v>0</v>
      </c>
      <c r="F11" s="44">
        <f>SUM(G11:H11)</f>
        <v>142</v>
      </c>
      <c r="G11" s="14">
        <v>140</v>
      </c>
      <c r="H11" s="14">
        <v>2</v>
      </c>
      <c r="I11" s="814" t="s">
        <v>288</v>
      </c>
      <c r="J11" s="815"/>
    </row>
    <row r="12" spans="1:10" ht="13.9" customHeight="1">
      <c r="A12" s="70" t="s">
        <v>292</v>
      </c>
      <c r="B12" s="9" t="s">
        <v>293</v>
      </c>
      <c r="C12" s="16">
        <f t="shared" ref="C12:C39" si="0">SUM(D12:E12)</f>
        <v>144</v>
      </c>
      <c r="D12" s="16">
        <v>144</v>
      </c>
      <c r="E12" s="16">
        <v>0</v>
      </c>
      <c r="F12" s="16">
        <f t="shared" ref="F12:F39" si="1">SUM(G12:H12)</f>
        <v>7</v>
      </c>
      <c r="G12" s="16">
        <v>5</v>
      </c>
      <c r="H12" s="16">
        <v>2</v>
      </c>
      <c r="I12" s="782" t="s">
        <v>294</v>
      </c>
      <c r="J12" s="783"/>
    </row>
    <row r="13" spans="1:10" ht="13.9" customHeight="1">
      <c r="A13" s="277" t="s">
        <v>295</v>
      </c>
      <c r="B13" s="276" t="s">
        <v>296</v>
      </c>
      <c r="C13" s="44">
        <f t="shared" si="0"/>
        <v>144</v>
      </c>
      <c r="D13" s="14">
        <v>144</v>
      </c>
      <c r="E13" s="14">
        <v>0</v>
      </c>
      <c r="F13" s="44">
        <f t="shared" si="1"/>
        <v>7</v>
      </c>
      <c r="G13" s="14">
        <v>5</v>
      </c>
      <c r="H13" s="14">
        <v>2</v>
      </c>
      <c r="I13" s="852" t="s">
        <v>297</v>
      </c>
      <c r="J13" s="853"/>
    </row>
    <row r="14" spans="1:10" ht="13.9" customHeight="1">
      <c r="A14" s="70" t="s">
        <v>298</v>
      </c>
      <c r="B14" s="9" t="s">
        <v>299</v>
      </c>
      <c r="C14" s="16">
        <f t="shared" si="0"/>
        <v>7130</v>
      </c>
      <c r="D14" s="16">
        <v>7130</v>
      </c>
      <c r="E14" s="16">
        <v>0</v>
      </c>
      <c r="F14" s="16">
        <f t="shared" si="1"/>
        <v>135</v>
      </c>
      <c r="G14" s="16">
        <v>135</v>
      </c>
      <c r="H14" s="16">
        <v>0</v>
      </c>
      <c r="I14" s="782" t="s">
        <v>300</v>
      </c>
      <c r="J14" s="783"/>
    </row>
    <row r="15" spans="1:10" ht="13.9" customHeight="1">
      <c r="A15" s="277" t="s">
        <v>301</v>
      </c>
      <c r="B15" s="276" t="s">
        <v>302</v>
      </c>
      <c r="C15" s="44">
        <f t="shared" si="0"/>
        <v>7130</v>
      </c>
      <c r="D15" s="14">
        <v>7130</v>
      </c>
      <c r="E15" s="14">
        <v>0</v>
      </c>
      <c r="F15" s="44">
        <f t="shared" si="1"/>
        <v>135</v>
      </c>
      <c r="G15" s="14">
        <v>135</v>
      </c>
      <c r="H15" s="14">
        <v>0</v>
      </c>
      <c r="I15" s="852" t="s">
        <v>303</v>
      </c>
      <c r="J15" s="853"/>
    </row>
    <row r="16" spans="1:10" ht="13.9" customHeight="1">
      <c r="A16" s="282" t="s">
        <v>304</v>
      </c>
      <c r="B16" s="283" t="s">
        <v>305</v>
      </c>
      <c r="C16" s="16">
        <f t="shared" si="0"/>
        <v>237021</v>
      </c>
      <c r="D16" s="16">
        <v>237021</v>
      </c>
      <c r="E16" s="16">
        <v>0</v>
      </c>
      <c r="F16" s="16">
        <f t="shared" si="1"/>
        <v>8039</v>
      </c>
      <c r="G16" s="16">
        <v>8039</v>
      </c>
      <c r="H16" s="16">
        <v>0</v>
      </c>
      <c r="I16" s="843" t="s">
        <v>306</v>
      </c>
      <c r="J16" s="844"/>
    </row>
    <row r="17" spans="1:10">
      <c r="A17" s="23" t="s">
        <v>32</v>
      </c>
      <c r="B17" s="24" t="s">
        <v>307</v>
      </c>
      <c r="C17" s="44">
        <f t="shared" si="0"/>
        <v>18435</v>
      </c>
      <c r="D17" s="14">
        <v>18435</v>
      </c>
      <c r="E17" s="14">
        <v>0</v>
      </c>
      <c r="F17" s="44">
        <f t="shared" si="1"/>
        <v>679</v>
      </c>
      <c r="G17" s="14">
        <v>679</v>
      </c>
      <c r="H17" s="14">
        <v>0</v>
      </c>
      <c r="I17" s="854" t="s">
        <v>308</v>
      </c>
      <c r="J17" s="855"/>
    </row>
    <row r="18" spans="1:10" s="219" customFormat="1" ht="13.9" customHeight="1">
      <c r="A18" s="12" t="s">
        <v>533</v>
      </c>
      <c r="B18" s="13" t="s">
        <v>317</v>
      </c>
      <c r="C18" s="16">
        <f t="shared" si="0"/>
        <v>13775</v>
      </c>
      <c r="D18" s="16">
        <v>13775</v>
      </c>
      <c r="E18" s="16">
        <v>0</v>
      </c>
      <c r="F18" s="16">
        <f t="shared" si="1"/>
        <v>573</v>
      </c>
      <c r="G18" s="16">
        <v>573</v>
      </c>
      <c r="H18" s="16">
        <v>0</v>
      </c>
      <c r="I18" s="804" t="s">
        <v>318</v>
      </c>
      <c r="J18" s="805"/>
    </row>
    <row r="19" spans="1:10" ht="13.9" customHeight="1">
      <c r="A19" s="277" t="s">
        <v>565</v>
      </c>
      <c r="B19" s="276" t="s">
        <v>319</v>
      </c>
      <c r="C19" s="44">
        <f t="shared" si="0"/>
        <v>477</v>
      </c>
      <c r="D19" s="14">
        <v>477</v>
      </c>
      <c r="E19" s="14">
        <v>0</v>
      </c>
      <c r="F19" s="44">
        <f t="shared" si="1"/>
        <v>22</v>
      </c>
      <c r="G19" s="14">
        <v>22</v>
      </c>
      <c r="H19" s="14">
        <v>0</v>
      </c>
      <c r="I19" s="852" t="s">
        <v>321</v>
      </c>
      <c r="J19" s="853"/>
    </row>
    <row r="20" spans="1:10" s="219" customFormat="1" ht="13.9" customHeight="1">
      <c r="A20" s="12" t="s">
        <v>566</v>
      </c>
      <c r="B20" s="13" t="s">
        <v>322</v>
      </c>
      <c r="C20" s="16">
        <f t="shared" si="0"/>
        <v>4097</v>
      </c>
      <c r="D20" s="16">
        <v>4097</v>
      </c>
      <c r="E20" s="16">
        <v>0</v>
      </c>
      <c r="F20" s="16">
        <f t="shared" si="1"/>
        <v>78</v>
      </c>
      <c r="G20" s="16">
        <v>78</v>
      </c>
      <c r="H20" s="16">
        <v>0</v>
      </c>
      <c r="I20" s="804" t="s">
        <v>324</v>
      </c>
      <c r="J20" s="805"/>
    </row>
    <row r="21" spans="1:10" ht="13.9" customHeight="1">
      <c r="A21" s="23" t="s">
        <v>38</v>
      </c>
      <c r="B21" s="24" t="s">
        <v>340</v>
      </c>
      <c r="C21" s="44">
        <f t="shared" si="0"/>
        <v>154410</v>
      </c>
      <c r="D21" s="14">
        <v>154410</v>
      </c>
      <c r="E21" s="14">
        <v>0</v>
      </c>
      <c r="F21" s="44">
        <f t="shared" si="1"/>
        <v>5100</v>
      </c>
      <c r="G21" s="14">
        <v>5100</v>
      </c>
      <c r="H21" s="14">
        <v>0</v>
      </c>
      <c r="I21" s="854" t="s">
        <v>341</v>
      </c>
      <c r="J21" s="855"/>
    </row>
    <row r="22" spans="1:10" s="219" customFormat="1" ht="13.9" customHeight="1">
      <c r="A22" s="12" t="s">
        <v>573</v>
      </c>
      <c r="B22" s="13" t="s">
        <v>344</v>
      </c>
      <c r="C22" s="16">
        <f t="shared" si="0"/>
        <v>154410</v>
      </c>
      <c r="D22" s="16">
        <v>154410</v>
      </c>
      <c r="E22" s="16">
        <v>0</v>
      </c>
      <c r="F22" s="16">
        <f t="shared" si="1"/>
        <v>5100</v>
      </c>
      <c r="G22" s="16">
        <v>5100</v>
      </c>
      <c r="H22" s="16">
        <v>0</v>
      </c>
      <c r="I22" s="804" t="s">
        <v>574</v>
      </c>
      <c r="J22" s="805"/>
    </row>
    <row r="23" spans="1:10" ht="24" customHeight="1">
      <c r="A23" s="23" t="s">
        <v>40</v>
      </c>
      <c r="B23" s="24" t="s">
        <v>350</v>
      </c>
      <c r="C23" s="44">
        <f t="shared" si="0"/>
        <v>8915</v>
      </c>
      <c r="D23" s="14">
        <v>8915</v>
      </c>
      <c r="E23" s="14">
        <v>0</v>
      </c>
      <c r="F23" s="44">
        <f t="shared" si="1"/>
        <v>436</v>
      </c>
      <c r="G23" s="14">
        <v>436</v>
      </c>
      <c r="H23" s="14">
        <v>0</v>
      </c>
      <c r="I23" s="854" t="s">
        <v>351</v>
      </c>
      <c r="J23" s="855"/>
    </row>
    <row r="24" spans="1:10" s="219" customFormat="1" ht="13.9" customHeight="1">
      <c r="A24" s="12" t="s">
        <v>577</v>
      </c>
      <c r="B24" s="13" t="s">
        <v>352</v>
      </c>
      <c r="C24" s="16">
        <f t="shared" si="0"/>
        <v>8915</v>
      </c>
      <c r="D24" s="16">
        <v>8915</v>
      </c>
      <c r="E24" s="16">
        <v>0</v>
      </c>
      <c r="F24" s="16">
        <f t="shared" si="1"/>
        <v>436</v>
      </c>
      <c r="G24" s="16">
        <v>436</v>
      </c>
      <c r="H24" s="16">
        <v>0</v>
      </c>
      <c r="I24" s="804" t="s">
        <v>353</v>
      </c>
      <c r="J24" s="805"/>
    </row>
    <row r="25" spans="1:10">
      <c r="A25" s="23" t="s">
        <v>42</v>
      </c>
      <c r="B25" s="24" t="s">
        <v>360</v>
      </c>
      <c r="C25" s="44">
        <f t="shared" si="0"/>
        <v>10854</v>
      </c>
      <c r="D25" s="14">
        <v>10854</v>
      </c>
      <c r="E25" s="14">
        <v>0</v>
      </c>
      <c r="F25" s="44">
        <f t="shared" si="1"/>
        <v>128</v>
      </c>
      <c r="G25" s="14">
        <v>128</v>
      </c>
      <c r="H25" s="14">
        <v>0</v>
      </c>
      <c r="I25" s="854" t="s">
        <v>363</v>
      </c>
      <c r="J25" s="855"/>
    </row>
    <row r="26" spans="1:10" s="219" customFormat="1" ht="13.9" customHeight="1">
      <c r="A26" s="12" t="s">
        <v>580</v>
      </c>
      <c r="B26" s="13" t="s">
        <v>364</v>
      </c>
      <c r="C26" s="16">
        <f t="shared" si="0"/>
        <v>10854</v>
      </c>
      <c r="D26" s="16">
        <v>10854</v>
      </c>
      <c r="E26" s="16">
        <v>0</v>
      </c>
      <c r="F26" s="16">
        <f t="shared" si="1"/>
        <v>128</v>
      </c>
      <c r="G26" s="16">
        <v>128</v>
      </c>
      <c r="H26" s="16">
        <v>0</v>
      </c>
      <c r="I26" s="804" t="s">
        <v>366</v>
      </c>
      <c r="J26" s="805"/>
    </row>
    <row r="27" spans="1:10" ht="13.9" customHeight="1">
      <c r="A27" s="23" t="s">
        <v>410</v>
      </c>
      <c r="B27" s="24" t="s">
        <v>384</v>
      </c>
      <c r="C27" s="44">
        <f t="shared" si="0"/>
        <v>1350</v>
      </c>
      <c r="D27" s="14">
        <v>1350</v>
      </c>
      <c r="E27" s="14">
        <v>0</v>
      </c>
      <c r="F27" s="44">
        <f t="shared" si="1"/>
        <v>21</v>
      </c>
      <c r="G27" s="378">
        <v>21</v>
      </c>
      <c r="H27" s="14">
        <v>0</v>
      </c>
      <c r="I27" s="854" t="s">
        <v>385</v>
      </c>
      <c r="J27" s="855"/>
    </row>
    <row r="28" spans="1:10">
      <c r="A28" s="12" t="s">
        <v>587</v>
      </c>
      <c r="B28" s="13" t="s">
        <v>386</v>
      </c>
      <c r="C28" s="16">
        <f t="shared" si="0"/>
        <v>1350</v>
      </c>
      <c r="D28" s="16">
        <v>1350</v>
      </c>
      <c r="E28" s="16">
        <v>0</v>
      </c>
      <c r="F28" s="16">
        <f t="shared" si="1"/>
        <v>21</v>
      </c>
      <c r="G28" s="16">
        <v>21</v>
      </c>
      <c r="H28" s="16">
        <v>0</v>
      </c>
      <c r="I28" s="804" t="s">
        <v>388</v>
      </c>
      <c r="J28" s="805"/>
    </row>
    <row r="29" spans="1:10" ht="22.5">
      <c r="A29" s="23" t="s">
        <v>320</v>
      </c>
      <c r="B29" s="24" t="s">
        <v>399</v>
      </c>
      <c r="C29" s="44">
        <f t="shared" si="0"/>
        <v>25320</v>
      </c>
      <c r="D29" s="14">
        <v>25320</v>
      </c>
      <c r="E29" s="14">
        <v>0</v>
      </c>
      <c r="F29" s="44">
        <f t="shared" si="1"/>
        <v>1055</v>
      </c>
      <c r="G29" s="14">
        <v>1055</v>
      </c>
      <c r="H29" s="14">
        <v>0</v>
      </c>
      <c r="I29" s="854" t="s">
        <v>400</v>
      </c>
      <c r="J29" s="855"/>
    </row>
    <row r="30" spans="1:10" ht="13.9" customHeight="1">
      <c r="A30" s="12" t="s">
        <v>592</v>
      </c>
      <c r="B30" s="13" t="s">
        <v>401</v>
      </c>
      <c r="C30" s="16">
        <f t="shared" si="0"/>
        <v>25320</v>
      </c>
      <c r="D30" s="16">
        <v>25320</v>
      </c>
      <c r="E30" s="16">
        <v>0</v>
      </c>
      <c r="F30" s="16">
        <f t="shared" si="1"/>
        <v>1055</v>
      </c>
      <c r="G30" s="16">
        <v>1055</v>
      </c>
      <c r="H30" s="16">
        <v>0</v>
      </c>
      <c r="I30" s="804" t="s">
        <v>402</v>
      </c>
      <c r="J30" s="805"/>
    </row>
    <row r="31" spans="1:10" ht="13.9" customHeight="1">
      <c r="A31" s="23" t="s">
        <v>287</v>
      </c>
      <c r="B31" s="24" t="s">
        <v>409</v>
      </c>
      <c r="C31" s="44">
        <f t="shared" si="0"/>
        <v>266</v>
      </c>
      <c r="D31" s="14">
        <v>266</v>
      </c>
      <c r="E31" s="14">
        <v>0</v>
      </c>
      <c r="F31" s="44">
        <f t="shared" si="1"/>
        <v>15</v>
      </c>
      <c r="G31" s="14">
        <v>15</v>
      </c>
      <c r="H31" s="14">
        <v>0</v>
      </c>
      <c r="I31" s="854" t="s">
        <v>411</v>
      </c>
      <c r="J31" s="855"/>
    </row>
    <row r="32" spans="1:10" ht="18" customHeight="1">
      <c r="A32" s="12" t="s">
        <v>597</v>
      </c>
      <c r="B32" s="13" t="s">
        <v>598</v>
      </c>
      <c r="C32" s="16">
        <f t="shared" si="0"/>
        <v>180</v>
      </c>
      <c r="D32" s="16">
        <v>180</v>
      </c>
      <c r="E32" s="16">
        <v>0</v>
      </c>
      <c r="F32" s="16">
        <f t="shared" si="1"/>
        <v>9</v>
      </c>
      <c r="G32" s="16">
        <v>9</v>
      </c>
      <c r="H32" s="16">
        <v>0</v>
      </c>
      <c r="I32" s="804" t="s">
        <v>412</v>
      </c>
      <c r="J32" s="805"/>
    </row>
    <row r="33" spans="1:10">
      <c r="A33" s="284" t="s">
        <v>602</v>
      </c>
      <c r="B33" s="276" t="s">
        <v>417</v>
      </c>
      <c r="C33" s="44">
        <f t="shared" si="0"/>
        <v>86</v>
      </c>
      <c r="D33" s="14">
        <v>86</v>
      </c>
      <c r="E33" s="14">
        <v>0</v>
      </c>
      <c r="F33" s="44">
        <f t="shared" si="1"/>
        <v>6</v>
      </c>
      <c r="G33" s="14">
        <v>6</v>
      </c>
      <c r="H33" s="14">
        <v>0</v>
      </c>
      <c r="I33" s="852" t="s">
        <v>418</v>
      </c>
      <c r="J33" s="853"/>
    </row>
    <row r="34" spans="1:10">
      <c r="A34" s="21" t="s">
        <v>516</v>
      </c>
      <c r="B34" s="22" t="s">
        <v>434</v>
      </c>
      <c r="C34" s="16">
        <f t="shared" si="0"/>
        <v>16187</v>
      </c>
      <c r="D34" s="16">
        <v>16187</v>
      </c>
      <c r="E34" s="16">
        <v>0</v>
      </c>
      <c r="F34" s="16">
        <f t="shared" si="1"/>
        <v>551</v>
      </c>
      <c r="G34" s="16">
        <v>551</v>
      </c>
      <c r="H34" s="16">
        <v>0</v>
      </c>
      <c r="I34" s="816" t="s">
        <v>435</v>
      </c>
      <c r="J34" s="817"/>
    </row>
    <row r="35" spans="1:10" ht="13.9" customHeight="1">
      <c r="A35" s="284" t="s">
        <v>609</v>
      </c>
      <c r="B35" s="276" t="s">
        <v>434</v>
      </c>
      <c r="C35" s="44">
        <f t="shared" si="0"/>
        <v>16187</v>
      </c>
      <c r="D35" s="14">
        <v>16187</v>
      </c>
      <c r="E35" s="14">
        <v>0</v>
      </c>
      <c r="F35" s="44">
        <f t="shared" si="1"/>
        <v>551</v>
      </c>
      <c r="G35" s="14">
        <v>551</v>
      </c>
      <c r="H35" s="14">
        <v>0</v>
      </c>
      <c r="I35" s="852" t="s">
        <v>436</v>
      </c>
      <c r="J35" s="853"/>
    </row>
    <row r="36" spans="1:10" s="219" customFormat="1" ht="13.9" customHeight="1">
      <c r="A36" s="21" t="s">
        <v>372</v>
      </c>
      <c r="B36" s="22" t="s">
        <v>443</v>
      </c>
      <c r="C36" s="16">
        <f t="shared" si="0"/>
        <v>1284</v>
      </c>
      <c r="D36" s="16">
        <v>1284</v>
      </c>
      <c r="E36" s="16">
        <v>0</v>
      </c>
      <c r="F36" s="16">
        <f t="shared" si="1"/>
        <v>54</v>
      </c>
      <c r="G36" s="16">
        <v>54</v>
      </c>
      <c r="H36" s="16">
        <v>0</v>
      </c>
      <c r="I36" s="816" t="s">
        <v>444</v>
      </c>
      <c r="J36" s="817"/>
    </row>
    <row r="37" spans="1:10" ht="13.9" customHeight="1">
      <c r="A37" s="284" t="s">
        <v>612</v>
      </c>
      <c r="B37" s="276" t="s">
        <v>445</v>
      </c>
      <c r="C37" s="44">
        <f t="shared" si="0"/>
        <v>115</v>
      </c>
      <c r="D37" s="14">
        <v>115</v>
      </c>
      <c r="E37" s="14">
        <v>0</v>
      </c>
      <c r="F37" s="44">
        <f t="shared" si="1"/>
        <v>8</v>
      </c>
      <c r="G37" s="14">
        <v>8</v>
      </c>
      <c r="H37" s="14">
        <v>0</v>
      </c>
      <c r="I37" s="852" t="s">
        <v>447</v>
      </c>
      <c r="J37" s="853"/>
    </row>
    <row r="38" spans="1:10" s="219" customFormat="1" ht="13.9" customHeight="1">
      <c r="A38" s="12" t="s">
        <v>721</v>
      </c>
      <c r="B38" s="13" t="s">
        <v>448</v>
      </c>
      <c r="C38" s="16">
        <f t="shared" si="0"/>
        <v>823</v>
      </c>
      <c r="D38" s="16">
        <v>823</v>
      </c>
      <c r="E38" s="16">
        <v>0</v>
      </c>
      <c r="F38" s="16">
        <f t="shared" si="1"/>
        <v>28</v>
      </c>
      <c r="G38" s="16">
        <v>28</v>
      </c>
      <c r="H38" s="16">
        <v>0</v>
      </c>
      <c r="I38" s="804" t="s">
        <v>449</v>
      </c>
      <c r="J38" s="805"/>
    </row>
    <row r="39" spans="1:10">
      <c r="A39" s="277" t="s">
        <v>613</v>
      </c>
      <c r="B39" s="276" t="s">
        <v>450</v>
      </c>
      <c r="C39" s="44">
        <f t="shared" si="0"/>
        <v>346</v>
      </c>
      <c r="D39" s="14">
        <v>346</v>
      </c>
      <c r="E39" s="14">
        <v>0</v>
      </c>
      <c r="F39" s="44">
        <f t="shared" si="1"/>
        <v>18</v>
      </c>
      <c r="G39" s="14">
        <v>18</v>
      </c>
      <c r="H39" s="14">
        <v>0</v>
      </c>
      <c r="I39" s="852" t="s">
        <v>451</v>
      </c>
      <c r="J39" s="853"/>
    </row>
    <row r="40" spans="1:10" s="219" customFormat="1" ht="25.15" customHeight="1">
      <c r="A40" s="856" t="s">
        <v>471</v>
      </c>
      <c r="B40" s="857"/>
      <c r="C40" s="281">
        <f t="shared" ref="C40:G40" si="2">C11+C16</f>
        <v>244295</v>
      </c>
      <c r="D40" s="281">
        <f t="shared" si="2"/>
        <v>244295</v>
      </c>
      <c r="E40" s="281">
        <f t="shared" si="2"/>
        <v>0</v>
      </c>
      <c r="F40" s="281">
        <f t="shared" si="2"/>
        <v>8181</v>
      </c>
      <c r="G40" s="281">
        <f t="shared" si="2"/>
        <v>8179</v>
      </c>
      <c r="H40" s="281">
        <f>H11+H16</f>
        <v>2</v>
      </c>
      <c r="I40" s="858" t="s">
        <v>472</v>
      </c>
      <c r="J40" s="859"/>
    </row>
    <row r="41" spans="1:10">
      <c r="A41" s="207"/>
      <c r="B41" s="206"/>
    </row>
    <row r="42" spans="1:10">
      <c r="A42" s="207"/>
      <c r="B42" s="206"/>
    </row>
    <row r="43" spans="1:10">
      <c r="A43" s="207"/>
      <c r="B43" s="206"/>
    </row>
    <row r="44" spans="1:10">
      <c r="A44" s="207"/>
      <c r="B44" s="206"/>
    </row>
  </sheetData>
  <mergeCells count="45">
    <mergeCell ref="A40:B40"/>
    <mergeCell ref="I34:J34"/>
    <mergeCell ref="I28:J28"/>
    <mergeCell ref="I29:J29"/>
    <mergeCell ref="I40:J40"/>
    <mergeCell ref="I36:J36"/>
    <mergeCell ref="I37:J37"/>
    <mergeCell ref="I38:J38"/>
    <mergeCell ref="I39:J39"/>
    <mergeCell ref="I35:J35"/>
    <mergeCell ref="I27:J27"/>
    <mergeCell ref="I30:J30"/>
    <mergeCell ref="I31:J31"/>
    <mergeCell ref="I32:J32"/>
    <mergeCell ref="I33:J33"/>
    <mergeCell ref="I22:J22"/>
    <mergeCell ref="I23:J23"/>
    <mergeCell ref="I24:J24"/>
    <mergeCell ref="I25:J25"/>
    <mergeCell ref="I26:J26"/>
    <mergeCell ref="I17:J17"/>
    <mergeCell ref="I18:J18"/>
    <mergeCell ref="I19:J19"/>
    <mergeCell ref="I20:J20"/>
    <mergeCell ref="I21:J21"/>
    <mergeCell ref="I16:J16"/>
    <mergeCell ref="A7:A10"/>
    <mergeCell ref="B7:B10"/>
    <mergeCell ref="C7:E7"/>
    <mergeCell ref="F7:H7"/>
    <mergeCell ref="I7:J10"/>
    <mergeCell ref="C8:E8"/>
    <mergeCell ref="F8:H8"/>
    <mergeCell ref="I11:J11"/>
    <mergeCell ref="I12:J12"/>
    <mergeCell ref="I13:J13"/>
    <mergeCell ref="I14:J14"/>
    <mergeCell ref="I15:J15"/>
    <mergeCell ref="A6:B6"/>
    <mergeCell ref="C6:H6"/>
    <mergeCell ref="I6:J6"/>
    <mergeCell ref="A2:J2"/>
    <mergeCell ref="A3:J3"/>
    <mergeCell ref="A4:J4"/>
    <mergeCell ref="A5:J5"/>
  </mergeCells>
  <printOptions horizontalCentered="1" verticalCentered="1"/>
  <pageMargins left="0" right="0" top="0.19685039370078741" bottom="0" header="0.51181102362204722" footer="0.51181102362204722"/>
  <pageSetup paperSize="9" scale="80" orientation="landscape" r:id="rId1"/>
  <headerFooter alignWithMargins="0"/>
  <ignoredErrors>
    <ignoredError sqref="A12:B26 A40:B40 A27:B39 I12:J26 I40:J40 I27:J39"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M80"/>
  <sheetViews>
    <sheetView view="pageBreakPreview" zoomScaleNormal="100" zoomScaleSheetLayoutView="100" workbookViewId="0">
      <selection activeCell="F7" sqref="G7"/>
    </sheetView>
  </sheetViews>
  <sheetFormatPr defaultColWidth="8.88671875" defaultRowHeight="15"/>
  <cols>
    <col min="1" max="1" width="6.6640625" style="220" customWidth="1"/>
    <col min="2" max="2" width="40.6640625" style="233" customWidth="1"/>
    <col min="3" max="11" width="8.6640625" style="215" customWidth="1"/>
    <col min="12" max="12" width="40.6640625" style="215" customWidth="1"/>
    <col min="13" max="13" width="6.6640625" style="215" customWidth="1"/>
    <col min="14" max="16384" width="8.88671875" style="215"/>
  </cols>
  <sheetData>
    <row r="1" spans="1:13" s="214" customFormat="1" ht="37.5" customHeight="1">
      <c r="A1" s="238"/>
      <c r="B1" s="238"/>
      <c r="C1" s="238"/>
      <c r="D1" s="238"/>
      <c r="E1" s="238"/>
      <c r="F1" s="238"/>
      <c r="G1" s="238"/>
      <c r="H1" s="238"/>
      <c r="I1" s="238"/>
      <c r="J1" s="238"/>
      <c r="K1" s="238"/>
      <c r="L1" s="238"/>
      <c r="M1" s="238"/>
    </row>
    <row r="2" spans="1:13" s="222" customFormat="1" ht="20.25">
      <c r="A2" s="841" t="s">
        <v>489</v>
      </c>
      <c r="B2" s="841"/>
      <c r="C2" s="841"/>
      <c r="D2" s="841"/>
      <c r="E2" s="841"/>
      <c r="F2" s="841"/>
      <c r="G2" s="841"/>
      <c r="H2" s="841"/>
      <c r="I2" s="841"/>
      <c r="J2" s="841"/>
      <c r="K2" s="841"/>
      <c r="L2" s="841"/>
      <c r="M2" s="841"/>
    </row>
    <row r="3" spans="1:13" s="222" customFormat="1" ht="20.25">
      <c r="A3" s="860" t="s">
        <v>475</v>
      </c>
      <c r="B3" s="860"/>
      <c r="C3" s="860"/>
      <c r="D3" s="860"/>
      <c r="E3" s="860"/>
      <c r="F3" s="860"/>
      <c r="G3" s="860"/>
      <c r="H3" s="860"/>
      <c r="I3" s="860"/>
      <c r="J3" s="860"/>
      <c r="K3" s="860"/>
      <c r="L3" s="860"/>
      <c r="M3" s="860"/>
    </row>
    <row r="4" spans="1:13" ht="15.75">
      <c r="A4" s="842" t="s">
        <v>490</v>
      </c>
      <c r="B4" s="842"/>
      <c r="C4" s="842"/>
      <c r="D4" s="842"/>
      <c r="E4" s="842"/>
      <c r="F4" s="842"/>
      <c r="G4" s="842"/>
      <c r="H4" s="842"/>
      <c r="I4" s="842"/>
      <c r="J4" s="842"/>
      <c r="K4" s="842"/>
      <c r="L4" s="842"/>
      <c r="M4" s="842"/>
    </row>
    <row r="5" spans="1:13" ht="15.75">
      <c r="A5" s="861" t="s">
        <v>477</v>
      </c>
      <c r="B5" s="861"/>
      <c r="C5" s="861"/>
      <c r="D5" s="861"/>
      <c r="E5" s="861"/>
      <c r="F5" s="861"/>
      <c r="G5" s="861"/>
      <c r="H5" s="861"/>
      <c r="I5" s="861"/>
      <c r="J5" s="861"/>
      <c r="K5" s="861"/>
      <c r="L5" s="861"/>
      <c r="M5" s="861"/>
    </row>
    <row r="6" spans="1:13" ht="15.75">
      <c r="A6" s="223" t="s">
        <v>491</v>
      </c>
      <c r="B6" s="224"/>
      <c r="C6" s="839">
        <v>2022</v>
      </c>
      <c r="D6" s="839"/>
      <c r="E6" s="839"/>
      <c r="F6" s="839"/>
      <c r="G6" s="839"/>
      <c r="H6" s="839"/>
      <c r="I6" s="839"/>
      <c r="J6" s="839"/>
      <c r="K6" s="839"/>
      <c r="L6" s="225"/>
      <c r="M6" s="226" t="s">
        <v>492</v>
      </c>
    </row>
    <row r="7" spans="1:13" ht="75" customHeight="1">
      <c r="A7" s="227" t="s">
        <v>692</v>
      </c>
      <c r="B7" s="228" t="s">
        <v>275</v>
      </c>
      <c r="C7" s="229" t="s">
        <v>693</v>
      </c>
      <c r="D7" s="230" t="s">
        <v>694</v>
      </c>
      <c r="E7" s="230" t="s">
        <v>695</v>
      </c>
      <c r="F7" s="230" t="s">
        <v>696</v>
      </c>
      <c r="G7" s="230" t="s">
        <v>697</v>
      </c>
      <c r="H7" s="230" t="s">
        <v>698</v>
      </c>
      <c r="I7" s="231" t="s">
        <v>699</v>
      </c>
      <c r="J7" s="229" t="s">
        <v>700</v>
      </c>
      <c r="K7" s="231" t="s">
        <v>701</v>
      </c>
      <c r="L7" s="862" t="s">
        <v>482</v>
      </c>
      <c r="M7" s="862"/>
    </row>
    <row r="8" spans="1:13" s="232" customFormat="1" ht="14.65" customHeight="1">
      <c r="A8" s="280" t="s">
        <v>285</v>
      </c>
      <c r="B8" s="279" t="s">
        <v>286</v>
      </c>
      <c r="C8" s="44">
        <f>SUM(D8:K8)</f>
        <v>269</v>
      </c>
      <c r="D8" s="14">
        <v>0</v>
      </c>
      <c r="E8" s="14">
        <v>3</v>
      </c>
      <c r="F8" s="14">
        <v>0</v>
      </c>
      <c r="G8" s="14">
        <v>33</v>
      </c>
      <c r="H8" s="14">
        <v>133</v>
      </c>
      <c r="I8" s="14">
        <v>0</v>
      </c>
      <c r="J8" s="14">
        <v>100</v>
      </c>
      <c r="K8" s="14">
        <v>0</v>
      </c>
      <c r="L8" s="814" t="s">
        <v>288</v>
      </c>
      <c r="M8" s="815"/>
    </row>
    <row r="9" spans="1:13" ht="14.65" customHeight="1">
      <c r="A9" s="70" t="s">
        <v>292</v>
      </c>
      <c r="B9" s="9" t="s">
        <v>293</v>
      </c>
      <c r="C9" s="45">
        <f t="shared" ref="C9:C36" si="0">SUM(D9:K9)</f>
        <v>2</v>
      </c>
      <c r="D9" s="16">
        <v>0</v>
      </c>
      <c r="E9" s="16">
        <v>0</v>
      </c>
      <c r="F9" s="16">
        <v>0</v>
      </c>
      <c r="G9" s="16">
        <v>0</v>
      </c>
      <c r="H9" s="16">
        <v>2</v>
      </c>
      <c r="I9" s="16">
        <v>0</v>
      </c>
      <c r="J9" s="16">
        <v>0</v>
      </c>
      <c r="K9" s="16">
        <v>0</v>
      </c>
      <c r="L9" s="782" t="s">
        <v>294</v>
      </c>
      <c r="M9" s="783"/>
    </row>
    <row r="10" spans="1:13" s="232" customFormat="1" ht="14.65" customHeight="1">
      <c r="A10" s="277" t="s">
        <v>295</v>
      </c>
      <c r="B10" s="276" t="s">
        <v>296</v>
      </c>
      <c r="C10" s="44">
        <f t="shared" si="0"/>
        <v>2</v>
      </c>
      <c r="D10" s="14">
        <v>0</v>
      </c>
      <c r="E10" s="14">
        <v>0</v>
      </c>
      <c r="F10" s="14">
        <v>0</v>
      </c>
      <c r="G10" s="14">
        <v>0</v>
      </c>
      <c r="H10" s="14">
        <v>2</v>
      </c>
      <c r="I10" s="14">
        <v>0</v>
      </c>
      <c r="J10" s="14">
        <v>0</v>
      </c>
      <c r="K10" s="14">
        <v>0</v>
      </c>
      <c r="L10" s="852" t="s">
        <v>297</v>
      </c>
      <c r="M10" s="853"/>
    </row>
    <row r="11" spans="1:13" s="232" customFormat="1" ht="14.65" customHeight="1">
      <c r="A11" s="70" t="s">
        <v>298</v>
      </c>
      <c r="B11" s="9" t="s">
        <v>299</v>
      </c>
      <c r="C11" s="45">
        <f t="shared" si="0"/>
        <v>267</v>
      </c>
      <c r="D11" s="16">
        <v>0</v>
      </c>
      <c r="E11" s="16">
        <v>3</v>
      </c>
      <c r="F11" s="16">
        <v>0</v>
      </c>
      <c r="G11" s="16">
        <v>33</v>
      </c>
      <c r="H11" s="16">
        <v>131</v>
      </c>
      <c r="I11" s="16">
        <v>0</v>
      </c>
      <c r="J11" s="16">
        <v>100</v>
      </c>
      <c r="K11" s="16">
        <v>0</v>
      </c>
      <c r="L11" s="782" t="s">
        <v>300</v>
      </c>
      <c r="M11" s="783"/>
    </row>
    <row r="12" spans="1:13" s="232" customFormat="1" ht="14.65" customHeight="1">
      <c r="A12" s="277" t="s">
        <v>301</v>
      </c>
      <c r="B12" s="276" t="s">
        <v>302</v>
      </c>
      <c r="C12" s="44">
        <f t="shared" si="0"/>
        <v>267</v>
      </c>
      <c r="D12" s="14">
        <v>0</v>
      </c>
      <c r="E12" s="14">
        <v>3</v>
      </c>
      <c r="F12" s="14">
        <v>0</v>
      </c>
      <c r="G12" s="14">
        <v>33</v>
      </c>
      <c r="H12" s="14">
        <v>131</v>
      </c>
      <c r="I12" s="14">
        <v>0</v>
      </c>
      <c r="J12" s="14">
        <v>100</v>
      </c>
      <c r="K12" s="14">
        <v>0</v>
      </c>
      <c r="L12" s="852" t="s">
        <v>303</v>
      </c>
      <c r="M12" s="853"/>
    </row>
    <row r="13" spans="1:13" ht="14.65" customHeight="1">
      <c r="A13" s="282" t="s">
        <v>304</v>
      </c>
      <c r="B13" s="283" t="s">
        <v>305</v>
      </c>
      <c r="C13" s="45">
        <f t="shared" si="0"/>
        <v>196730</v>
      </c>
      <c r="D13" s="16">
        <v>6066</v>
      </c>
      <c r="E13" s="16">
        <v>16341</v>
      </c>
      <c r="F13" s="16">
        <v>6653</v>
      </c>
      <c r="G13" s="16">
        <v>4622</v>
      </c>
      <c r="H13" s="16">
        <v>31367</v>
      </c>
      <c r="I13" s="16">
        <v>17019</v>
      </c>
      <c r="J13" s="16">
        <v>4297</v>
      </c>
      <c r="K13" s="16">
        <v>110365</v>
      </c>
      <c r="L13" s="843" t="s">
        <v>306</v>
      </c>
      <c r="M13" s="844"/>
    </row>
    <row r="14" spans="1:13" ht="14.65" customHeight="1">
      <c r="A14" s="23" t="s">
        <v>32</v>
      </c>
      <c r="B14" s="24" t="s">
        <v>307</v>
      </c>
      <c r="C14" s="44">
        <f t="shared" si="0"/>
        <v>29067</v>
      </c>
      <c r="D14" s="14">
        <v>18</v>
      </c>
      <c r="E14" s="14">
        <v>91</v>
      </c>
      <c r="F14" s="14">
        <v>0</v>
      </c>
      <c r="G14" s="14">
        <v>221</v>
      </c>
      <c r="H14" s="14">
        <v>1991</v>
      </c>
      <c r="I14" s="14">
        <v>2797</v>
      </c>
      <c r="J14" s="14">
        <v>786</v>
      </c>
      <c r="K14" s="14">
        <v>23163</v>
      </c>
      <c r="L14" s="854" t="s">
        <v>308</v>
      </c>
      <c r="M14" s="855"/>
    </row>
    <row r="15" spans="1:13" ht="14.65" customHeight="1">
      <c r="A15" s="12" t="s">
        <v>533</v>
      </c>
      <c r="B15" s="13" t="s">
        <v>317</v>
      </c>
      <c r="C15" s="45">
        <f t="shared" si="0"/>
        <v>17509</v>
      </c>
      <c r="D15" s="16">
        <v>0</v>
      </c>
      <c r="E15" s="16">
        <v>0</v>
      </c>
      <c r="F15" s="16">
        <v>0</v>
      </c>
      <c r="G15" s="16">
        <v>221</v>
      </c>
      <c r="H15" s="16">
        <v>1950</v>
      </c>
      <c r="I15" s="16">
        <v>2679</v>
      </c>
      <c r="J15" s="16">
        <v>651</v>
      </c>
      <c r="K15" s="16">
        <v>12008</v>
      </c>
      <c r="L15" s="804" t="s">
        <v>318</v>
      </c>
      <c r="M15" s="805"/>
    </row>
    <row r="16" spans="1:13" s="232" customFormat="1" ht="14.65" customHeight="1">
      <c r="A16" s="277" t="s">
        <v>565</v>
      </c>
      <c r="B16" s="276" t="s">
        <v>319</v>
      </c>
      <c r="C16" s="44">
        <f t="shared" si="0"/>
        <v>1011</v>
      </c>
      <c r="D16" s="14">
        <v>18</v>
      </c>
      <c r="E16" s="14">
        <v>22</v>
      </c>
      <c r="F16" s="14">
        <v>0</v>
      </c>
      <c r="G16" s="14">
        <v>0</v>
      </c>
      <c r="H16" s="14">
        <v>21</v>
      </c>
      <c r="I16" s="14">
        <v>112</v>
      </c>
      <c r="J16" s="14">
        <v>0</v>
      </c>
      <c r="K16" s="14">
        <v>838</v>
      </c>
      <c r="L16" s="852" t="s">
        <v>321</v>
      </c>
      <c r="M16" s="853"/>
    </row>
    <row r="17" spans="1:13" ht="14.65" customHeight="1">
      <c r="A17" s="12" t="s">
        <v>566</v>
      </c>
      <c r="B17" s="13" t="s">
        <v>322</v>
      </c>
      <c r="C17" s="45">
        <f t="shared" si="0"/>
        <v>10518</v>
      </c>
      <c r="D17" s="16">
        <v>0</v>
      </c>
      <c r="E17" s="16">
        <v>67</v>
      </c>
      <c r="F17" s="16">
        <v>0</v>
      </c>
      <c r="G17" s="16">
        <v>0</v>
      </c>
      <c r="H17" s="16">
        <v>0</v>
      </c>
      <c r="I17" s="16">
        <v>0</v>
      </c>
      <c r="J17" s="16">
        <v>134</v>
      </c>
      <c r="K17" s="16">
        <v>10317</v>
      </c>
      <c r="L17" s="804" t="s">
        <v>324</v>
      </c>
      <c r="M17" s="805"/>
    </row>
    <row r="18" spans="1:13" ht="14.65" customHeight="1">
      <c r="A18" s="23" t="s">
        <v>38</v>
      </c>
      <c r="B18" s="24" t="s">
        <v>340</v>
      </c>
      <c r="C18" s="44">
        <f t="shared" si="0"/>
        <v>84047</v>
      </c>
      <c r="D18" s="14">
        <v>3751</v>
      </c>
      <c r="E18" s="14">
        <v>15303</v>
      </c>
      <c r="F18" s="14">
        <v>0</v>
      </c>
      <c r="G18" s="14">
        <v>720</v>
      </c>
      <c r="H18" s="14">
        <v>25865</v>
      </c>
      <c r="I18" s="14">
        <v>9002</v>
      </c>
      <c r="J18" s="14">
        <v>0</v>
      </c>
      <c r="K18" s="14">
        <v>29406</v>
      </c>
      <c r="L18" s="854" t="s">
        <v>341</v>
      </c>
      <c r="M18" s="855"/>
    </row>
    <row r="19" spans="1:13" s="232" customFormat="1" ht="14.65" customHeight="1">
      <c r="A19" s="12" t="s">
        <v>573</v>
      </c>
      <c r="B19" s="13" t="s">
        <v>344</v>
      </c>
      <c r="C19" s="45">
        <f t="shared" si="0"/>
        <v>84047</v>
      </c>
      <c r="D19" s="16">
        <v>3751</v>
      </c>
      <c r="E19" s="16">
        <v>15303</v>
      </c>
      <c r="F19" s="16">
        <v>0</v>
      </c>
      <c r="G19" s="16">
        <v>720</v>
      </c>
      <c r="H19" s="16">
        <v>25865</v>
      </c>
      <c r="I19" s="16">
        <v>9002</v>
      </c>
      <c r="J19" s="16">
        <v>0</v>
      </c>
      <c r="K19" s="16">
        <v>29406</v>
      </c>
      <c r="L19" s="804" t="s">
        <v>574</v>
      </c>
      <c r="M19" s="805"/>
    </row>
    <row r="20" spans="1:13" s="232" customFormat="1" ht="36" customHeight="1">
      <c r="A20" s="23" t="s">
        <v>40</v>
      </c>
      <c r="B20" s="24" t="s">
        <v>350</v>
      </c>
      <c r="C20" s="44">
        <f t="shared" si="0"/>
        <v>3736</v>
      </c>
      <c r="D20" s="14">
        <v>0</v>
      </c>
      <c r="E20" s="14">
        <v>0</v>
      </c>
      <c r="F20" s="14">
        <v>79</v>
      </c>
      <c r="G20" s="14">
        <v>0</v>
      </c>
      <c r="H20" s="14">
        <v>558</v>
      </c>
      <c r="I20" s="14">
        <v>0</v>
      </c>
      <c r="J20" s="14">
        <v>0</v>
      </c>
      <c r="K20" s="14">
        <v>3099</v>
      </c>
      <c r="L20" s="854" t="s">
        <v>351</v>
      </c>
      <c r="M20" s="855"/>
    </row>
    <row r="21" spans="1:13" s="232" customFormat="1" ht="14.65" customHeight="1">
      <c r="A21" s="12" t="s">
        <v>577</v>
      </c>
      <c r="B21" s="13" t="s">
        <v>352</v>
      </c>
      <c r="C21" s="45">
        <f t="shared" si="0"/>
        <v>3736</v>
      </c>
      <c r="D21" s="16">
        <v>0</v>
      </c>
      <c r="E21" s="16">
        <v>0</v>
      </c>
      <c r="F21" s="16">
        <v>79</v>
      </c>
      <c r="G21" s="16">
        <v>0</v>
      </c>
      <c r="H21" s="16">
        <v>558</v>
      </c>
      <c r="I21" s="16">
        <v>0</v>
      </c>
      <c r="J21" s="16">
        <v>0</v>
      </c>
      <c r="K21" s="16">
        <v>3099</v>
      </c>
      <c r="L21" s="804" t="s">
        <v>353</v>
      </c>
      <c r="M21" s="805"/>
    </row>
    <row r="22" spans="1:13" s="232" customFormat="1" ht="15.75">
      <c r="A22" s="23" t="s">
        <v>42</v>
      </c>
      <c r="B22" s="24" t="s">
        <v>360</v>
      </c>
      <c r="C22" s="44">
        <f t="shared" si="0"/>
        <v>645</v>
      </c>
      <c r="D22" s="14">
        <v>152</v>
      </c>
      <c r="E22" s="14">
        <v>59</v>
      </c>
      <c r="F22" s="14">
        <v>112</v>
      </c>
      <c r="G22" s="14">
        <v>65</v>
      </c>
      <c r="H22" s="14">
        <v>66</v>
      </c>
      <c r="I22" s="14">
        <v>0</v>
      </c>
      <c r="J22" s="14">
        <v>191</v>
      </c>
      <c r="K22" s="14">
        <v>0</v>
      </c>
      <c r="L22" s="854" t="s">
        <v>363</v>
      </c>
      <c r="M22" s="855"/>
    </row>
    <row r="23" spans="1:13" ht="14.65" customHeight="1">
      <c r="A23" s="12" t="s">
        <v>580</v>
      </c>
      <c r="B23" s="13" t="s">
        <v>364</v>
      </c>
      <c r="C23" s="45">
        <f t="shared" si="0"/>
        <v>645</v>
      </c>
      <c r="D23" s="16">
        <v>152</v>
      </c>
      <c r="E23" s="16">
        <v>59</v>
      </c>
      <c r="F23" s="16">
        <v>112</v>
      </c>
      <c r="G23" s="16">
        <v>65</v>
      </c>
      <c r="H23" s="16">
        <v>66</v>
      </c>
      <c r="I23" s="16">
        <v>0</v>
      </c>
      <c r="J23" s="16">
        <v>191</v>
      </c>
      <c r="K23" s="16">
        <v>0</v>
      </c>
      <c r="L23" s="804" t="s">
        <v>366</v>
      </c>
      <c r="M23" s="805"/>
    </row>
    <row r="24" spans="1:13" ht="14.65" customHeight="1">
      <c r="A24" s="23" t="s">
        <v>410</v>
      </c>
      <c r="B24" s="24" t="s">
        <v>384</v>
      </c>
      <c r="C24" s="44">
        <f t="shared" si="0"/>
        <v>2300</v>
      </c>
      <c r="D24" s="14">
        <v>0</v>
      </c>
      <c r="E24" s="14">
        <v>0</v>
      </c>
      <c r="F24" s="14">
        <v>0</v>
      </c>
      <c r="G24" s="14">
        <v>0</v>
      </c>
      <c r="H24" s="14">
        <v>150</v>
      </c>
      <c r="I24" s="14">
        <v>0</v>
      </c>
      <c r="J24" s="14">
        <v>150</v>
      </c>
      <c r="K24" s="14">
        <v>2000</v>
      </c>
      <c r="L24" s="854" t="s">
        <v>385</v>
      </c>
      <c r="M24" s="855"/>
    </row>
    <row r="25" spans="1:13" ht="14.65" customHeight="1">
      <c r="A25" s="12" t="s">
        <v>587</v>
      </c>
      <c r="B25" s="13" t="s">
        <v>386</v>
      </c>
      <c r="C25" s="45">
        <f t="shared" si="0"/>
        <v>2300</v>
      </c>
      <c r="D25" s="16">
        <v>0</v>
      </c>
      <c r="E25" s="16">
        <v>0</v>
      </c>
      <c r="F25" s="16">
        <v>0</v>
      </c>
      <c r="G25" s="16">
        <v>0</v>
      </c>
      <c r="H25" s="16">
        <v>150</v>
      </c>
      <c r="I25" s="16">
        <v>0</v>
      </c>
      <c r="J25" s="16">
        <v>150</v>
      </c>
      <c r="K25" s="16">
        <v>2000</v>
      </c>
      <c r="L25" s="804" t="s">
        <v>388</v>
      </c>
      <c r="M25" s="805"/>
    </row>
    <row r="26" spans="1:13" ht="24" customHeight="1">
      <c r="A26" s="23" t="s">
        <v>320</v>
      </c>
      <c r="B26" s="24" t="s">
        <v>399</v>
      </c>
      <c r="C26" s="44">
        <f t="shared" si="0"/>
        <v>48706</v>
      </c>
      <c r="D26" s="14">
        <v>0</v>
      </c>
      <c r="E26" s="14">
        <v>586</v>
      </c>
      <c r="F26" s="14">
        <v>5861</v>
      </c>
      <c r="G26" s="14">
        <v>3517</v>
      </c>
      <c r="H26" s="14">
        <v>0</v>
      </c>
      <c r="I26" s="14">
        <v>4689</v>
      </c>
      <c r="J26" s="14">
        <v>2110</v>
      </c>
      <c r="K26" s="14">
        <v>31943</v>
      </c>
      <c r="L26" s="854" t="s">
        <v>400</v>
      </c>
      <c r="M26" s="855"/>
    </row>
    <row r="27" spans="1:13" ht="14.65" customHeight="1">
      <c r="A27" s="12" t="s">
        <v>592</v>
      </c>
      <c r="B27" s="13" t="s">
        <v>401</v>
      </c>
      <c r="C27" s="45">
        <f t="shared" si="0"/>
        <v>48706</v>
      </c>
      <c r="D27" s="16">
        <v>0</v>
      </c>
      <c r="E27" s="16">
        <v>586</v>
      </c>
      <c r="F27" s="16">
        <v>5861</v>
      </c>
      <c r="G27" s="16">
        <v>3517</v>
      </c>
      <c r="H27" s="16">
        <v>0</v>
      </c>
      <c r="I27" s="16">
        <v>4689</v>
      </c>
      <c r="J27" s="16">
        <v>2110</v>
      </c>
      <c r="K27" s="16">
        <v>31943</v>
      </c>
      <c r="L27" s="804" t="s">
        <v>402</v>
      </c>
      <c r="M27" s="805"/>
    </row>
    <row r="28" spans="1:13" s="232" customFormat="1" ht="14.65" customHeight="1">
      <c r="A28" s="23" t="s">
        <v>287</v>
      </c>
      <c r="B28" s="24" t="s">
        <v>409</v>
      </c>
      <c r="C28" s="44">
        <f t="shared" si="0"/>
        <v>231</v>
      </c>
      <c r="D28" s="14">
        <v>0</v>
      </c>
      <c r="E28" s="14">
        <v>3</v>
      </c>
      <c r="F28" s="14">
        <v>174</v>
      </c>
      <c r="G28" s="14">
        <v>0</v>
      </c>
      <c r="H28" s="14">
        <v>8</v>
      </c>
      <c r="I28" s="14">
        <v>0</v>
      </c>
      <c r="J28" s="14">
        <v>15</v>
      </c>
      <c r="K28" s="14">
        <v>31</v>
      </c>
      <c r="L28" s="854" t="s">
        <v>411</v>
      </c>
      <c r="M28" s="855"/>
    </row>
    <row r="29" spans="1:13" ht="22.5">
      <c r="A29" s="12" t="s">
        <v>597</v>
      </c>
      <c r="B29" s="13" t="s">
        <v>598</v>
      </c>
      <c r="C29" s="45">
        <f t="shared" si="0"/>
        <v>193</v>
      </c>
      <c r="D29" s="16">
        <v>0</v>
      </c>
      <c r="E29" s="16">
        <v>3</v>
      </c>
      <c r="F29" s="16">
        <v>174</v>
      </c>
      <c r="G29" s="16">
        <v>0</v>
      </c>
      <c r="H29" s="16">
        <v>8</v>
      </c>
      <c r="I29" s="16">
        <v>0</v>
      </c>
      <c r="J29" s="16">
        <v>8</v>
      </c>
      <c r="K29" s="16">
        <v>0</v>
      </c>
      <c r="L29" s="804" t="s">
        <v>412</v>
      </c>
      <c r="M29" s="805"/>
    </row>
    <row r="30" spans="1:13" s="232" customFormat="1" ht="15.75">
      <c r="A30" s="284" t="s">
        <v>602</v>
      </c>
      <c r="B30" s="276" t="s">
        <v>417</v>
      </c>
      <c r="C30" s="44">
        <f t="shared" si="0"/>
        <v>38</v>
      </c>
      <c r="D30" s="14">
        <v>0</v>
      </c>
      <c r="E30" s="14">
        <v>0</v>
      </c>
      <c r="F30" s="14">
        <v>0</v>
      </c>
      <c r="G30" s="14">
        <v>0</v>
      </c>
      <c r="H30" s="14">
        <v>0</v>
      </c>
      <c r="I30" s="14">
        <v>0</v>
      </c>
      <c r="J30" s="14">
        <v>7</v>
      </c>
      <c r="K30" s="14">
        <v>31</v>
      </c>
      <c r="L30" s="852" t="s">
        <v>418</v>
      </c>
      <c r="M30" s="853"/>
    </row>
    <row r="31" spans="1:13">
      <c r="A31" s="21" t="s">
        <v>516</v>
      </c>
      <c r="B31" s="22" t="s">
        <v>434</v>
      </c>
      <c r="C31" s="45">
        <f t="shared" si="0"/>
        <v>26884</v>
      </c>
      <c r="D31" s="16">
        <v>2145</v>
      </c>
      <c r="E31" s="16">
        <v>298</v>
      </c>
      <c r="F31" s="16">
        <v>371</v>
      </c>
      <c r="G31" s="16">
        <v>36</v>
      </c>
      <c r="H31" s="16">
        <v>2524</v>
      </c>
      <c r="I31" s="16">
        <v>531</v>
      </c>
      <c r="J31" s="16">
        <v>1003</v>
      </c>
      <c r="K31" s="16">
        <v>19976</v>
      </c>
      <c r="L31" s="816" t="s">
        <v>435</v>
      </c>
      <c r="M31" s="817"/>
    </row>
    <row r="32" spans="1:13" s="232" customFormat="1" ht="15.75">
      <c r="A32" s="284" t="s">
        <v>609</v>
      </c>
      <c r="B32" s="276" t="s">
        <v>434</v>
      </c>
      <c r="C32" s="44">
        <f t="shared" si="0"/>
        <v>26884</v>
      </c>
      <c r="D32" s="14">
        <v>2145</v>
      </c>
      <c r="E32" s="14">
        <v>298</v>
      </c>
      <c r="F32" s="14">
        <v>371</v>
      </c>
      <c r="G32" s="14">
        <v>36</v>
      </c>
      <c r="H32" s="14">
        <v>2524</v>
      </c>
      <c r="I32" s="14">
        <v>531</v>
      </c>
      <c r="J32" s="14">
        <v>1003</v>
      </c>
      <c r="K32" s="14">
        <v>19976</v>
      </c>
      <c r="L32" s="852" t="s">
        <v>436</v>
      </c>
      <c r="M32" s="853"/>
    </row>
    <row r="33" spans="1:13">
      <c r="A33" s="21" t="s">
        <v>372</v>
      </c>
      <c r="B33" s="22" t="s">
        <v>443</v>
      </c>
      <c r="C33" s="45">
        <f t="shared" si="0"/>
        <v>1114</v>
      </c>
      <c r="D33" s="16">
        <v>0</v>
      </c>
      <c r="E33" s="16">
        <v>1</v>
      </c>
      <c r="F33" s="16">
        <v>56</v>
      </c>
      <c r="G33" s="16">
        <v>63</v>
      </c>
      <c r="H33" s="16">
        <v>205</v>
      </c>
      <c r="I33" s="16">
        <v>0</v>
      </c>
      <c r="J33" s="16">
        <v>42</v>
      </c>
      <c r="K33" s="16">
        <v>747</v>
      </c>
      <c r="L33" s="816" t="s">
        <v>444</v>
      </c>
      <c r="M33" s="817"/>
    </row>
    <row r="34" spans="1:13" ht="18.75" customHeight="1">
      <c r="A34" s="284" t="s">
        <v>612</v>
      </c>
      <c r="B34" s="276" t="s">
        <v>445</v>
      </c>
      <c r="C34" s="44">
        <f t="shared" si="0"/>
        <v>19</v>
      </c>
      <c r="D34" s="14">
        <v>0</v>
      </c>
      <c r="E34" s="14">
        <v>0</v>
      </c>
      <c r="F34" s="14">
        <v>0</v>
      </c>
      <c r="G34" s="14">
        <v>2</v>
      </c>
      <c r="H34" s="14">
        <v>2</v>
      </c>
      <c r="I34" s="14">
        <v>0</v>
      </c>
      <c r="J34" s="14">
        <v>0</v>
      </c>
      <c r="K34" s="14">
        <v>15</v>
      </c>
      <c r="L34" s="852" t="s">
        <v>447</v>
      </c>
      <c r="M34" s="853"/>
    </row>
    <row r="35" spans="1:13" ht="14.65" customHeight="1">
      <c r="A35" s="12" t="s">
        <v>721</v>
      </c>
      <c r="B35" s="13" t="s">
        <v>448</v>
      </c>
      <c r="C35" s="45">
        <f t="shared" si="0"/>
        <v>302</v>
      </c>
      <c r="D35" s="16">
        <v>0</v>
      </c>
      <c r="E35" s="16">
        <v>1</v>
      </c>
      <c r="F35" s="16">
        <v>56</v>
      </c>
      <c r="G35" s="16">
        <v>21</v>
      </c>
      <c r="H35" s="16">
        <v>84</v>
      </c>
      <c r="I35" s="16">
        <v>0</v>
      </c>
      <c r="J35" s="16">
        <v>42</v>
      </c>
      <c r="K35" s="16">
        <v>98</v>
      </c>
      <c r="L35" s="804" t="s">
        <v>449</v>
      </c>
      <c r="M35" s="805"/>
    </row>
    <row r="36" spans="1:13" ht="14.65" customHeight="1">
      <c r="A36" s="277" t="s">
        <v>613</v>
      </c>
      <c r="B36" s="276" t="s">
        <v>450</v>
      </c>
      <c r="C36" s="44">
        <f t="shared" si="0"/>
        <v>793</v>
      </c>
      <c r="D36" s="14">
        <v>0</v>
      </c>
      <c r="E36" s="14">
        <v>0</v>
      </c>
      <c r="F36" s="14">
        <v>0</v>
      </c>
      <c r="G36" s="14">
        <v>40</v>
      </c>
      <c r="H36" s="14">
        <v>119</v>
      </c>
      <c r="I36" s="14">
        <v>0</v>
      </c>
      <c r="J36" s="14">
        <v>0</v>
      </c>
      <c r="K36" s="14">
        <v>634</v>
      </c>
      <c r="L36" s="852" t="s">
        <v>451</v>
      </c>
      <c r="M36" s="853"/>
    </row>
    <row r="37" spans="1:13" s="232" customFormat="1" ht="25.15" customHeight="1">
      <c r="A37" s="865" t="s">
        <v>471</v>
      </c>
      <c r="B37" s="866"/>
      <c r="C37" s="405">
        <f t="shared" ref="C37:J37" si="1">C8+C13</f>
        <v>196999</v>
      </c>
      <c r="D37" s="405">
        <f t="shared" si="1"/>
        <v>6066</v>
      </c>
      <c r="E37" s="405">
        <f t="shared" si="1"/>
        <v>16344</v>
      </c>
      <c r="F37" s="405">
        <f t="shared" si="1"/>
        <v>6653</v>
      </c>
      <c r="G37" s="405">
        <f t="shared" si="1"/>
        <v>4655</v>
      </c>
      <c r="H37" s="405">
        <f t="shared" si="1"/>
        <v>31500</v>
      </c>
      <c r="I37" s="405">
        <f t="shared" si="1"/>
        <v>17019</v>
      </c>
      <c r="J37" s="405">
        <f t="shared" si="1"/>
        <v>4397</v>
      </c>
      <c r="K37" s="405">
        <f>K8+K13</f>
        <v>110365</v>
      </c>
      <c r="L37" s="863" t="s">
        <v>472</v>
      </c>
      <c r="M37" s="864"/>
    </row>
    <row r="40" spans="1:13">
      <c r="B40" s="215"/>
    </row>
    <row r="41" spans="1:13">
      <c r="B41" s="215"/>
    </row>
    <row r="42" spans="1:13">
      <c r="B42" s="215"/>
    </row>
    <row r="43" spans="1:13">
      <c r="B43" s="215"/>
    </row>
    <row r="44" spans="1:13">
      <c r="B44" s="215"/>
    </row>
    <row r="45" spans="1:13">
      <c r="B45" s="215"/>
    </row>
    <row r="46" spans="1:13">
      <c r="B46" s="215"/>
    </row>
    <row r="47" spans="1:13">
      <c r="B47" s="215"/>
    </row>
    <row r="48" spans="1:13">
      <c r="B48" s="215"/>
    </row>
    <row r="49" spans="2:2">
      <c r="B49" s="215"/>
    </row>
    <row r="50" spans="2:2">
      <c r="B50" s="215"/>
    </row>
    <row r="51" spans="2:2">
      <c r="B51" s="215"/>
    </row>
    <row r="52" spans="2:2">
      <c r="B52" s="215"/>
    </row>
    <row r="53" spans="2:2">
      <c r="B53" s="215"/>
    </row>
    <row r="54" spans="2:2">
      <c r="B54" s="215"/>
    </row>
    <row r="55" spans="2:2">
      <c r="B55" s="215"/>
    </row>
    <row r="56" spans="2:2">
      <c r="B56" s="215"/>
    </row>
    <row r="57" spans="2:2">
      <c r="B57" s="215"/>
    </row>
    <row r="58" spans="2:2">
      <c r="B58" s="215"/>
    </row>
    <row r="59" spans="2:2">
      <c r="B59" s="215"/>
    </row>
    <row r="60" spans="2:2">
      <c r="B60" s="215"/>
    </row>
    <row r="61" spans="2:2">
      <c r="B61" s="215"/>
    </row>
    <row r="62" spans="2:2">
      <c r="B62" s="215"/>
    </row>
    <row r="63" spans="2:2">
      <c r="B63" s="215"/>
    </row>
    <row r="64" spans="2:2">
      <c r="B64" s="215"/>
    </row>
    <row r="65" spans="2:2">
      <c r="B65" s="215"/>
    </row>
    <row r="66" spans="2:2">
      <c r="B66" s="215"/>
    </row>
    <row r="67" spans="2:2">
      <c r="B67" s="215"/>
    </row>
    <row r="68" spans="2:2">
      <c r="B68" s="215"/>
    </row>
    <row r="69" spans="2:2">
      <c r="B69" s="215"/>
    </row>
    <row r="70" spans="2:2">
      <c r="B70" s="215"/>
    </row>
    <row r="71" spans="2:2">
      <c r="B71" s="215"/>
    </row>
    <row r="72" spans="2:2">
      <c r="B72" s="215"/>
    </row>
    <row r="73" spans="2:2">
      <c r="B73" s="215"/>
    </row>
    <row r="74" spans="2:2">
      <c r="B74" s="215"/>
    </row>
    <row r="75" spans="2:2">
      <c r="B75" s="215"/>
    </row>
    <row r="76" spans="2:2">
      <c r="B76" s="215"/>
    </row>
    <row r="77" spans="2:2">
      <c r="B77" s="215"/>
    </row>
    <row r="78" spans="2:2">
      <c r="B78" s="215"/>
    </row>
    <row r="79" spans="2:2">
      <c r="B79" s="215"/>
    </row>
    <row r="80" spans="2:2">
      <c r="B80" s="215"/>
    </row>
  </sheetData>
  <mergeCells count="37">
    <mergeCell ref="L37:M37"/>
    <mergeCell ref="A37:B37"/>
    <mergeCell ref="L30:M30"/>
    <mergeCell ref="L31:M31"/>
    <mergeCell ref="L32:M32"/>
    <mergeCell ref="L33:M33"/>
    <mergeCell ref="L34:M34"/>
    <mergeCell ref="L35:M35"/>
    <mergeCell ref="L36:M36"/>
    <mergeCell ref="L23:M23"/>
    <mergeCell ref="L27:M27"/>
    <mergeCell ref="L28:M28"/>
    <mergeCell ref="L26:M26"/>
    <mergeCell ref="L29:M29"/>
    <mergeCell ref="L24:M24"/>
    <mergeCell ref="L25:M25"/>
    <mergeCell ref="L18:M18"/>
    <mergeCell ref="L19:M19"/>
    <mergeCell ref="L20:M20"/>
    <mergeCell ref="L21:M21"/>
    <mergeCell ref="L22:M22"/>
    <mergeCell ref="L13:M13"/>
    <mergeCell ref="L14:M14"/>
    <mergeCell ref="L15:M15"/>
    <mergeCell ref="L16:M16"/>
    <mergeCell ref="L17:M17"/>
    <mergeCell ref="L12:M12"/>
    <mergeCell ref="A2:M2"/>
    <mergeCell ref="A3:M3"/>
    <mergeCell ref="A4:M4"/>
    <mergeCell ref="A5:M5"/>
    <mergeCell ref="C6:K6"/>
    <mergeCell ref="L7:M7"/>
    <mergeCell ref="L8:M8"/>
    <mergeCell ref="L9:M9"/>
    <mergeCell ref="L10:M10"/>
    <mergeCell ref="L11:M11"/>
  </mergeCells>
  <printOptions horizontalCentered="1" verticalCentered="1"/>
  <pageMargins left="0" right="0" top="0" bottom="0" header="0.51180555555555596" footer="0.51180555555555596"/>
  <pageSetup paperSize="9" scale="6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64"/>
  <sheetViews>
    <sheetView view="pageBreakPreview" topLeftCell="A7" zoomScale="90" zoomScaleNormal="100" zoomScaleSheetLayoutView="90" workbookViewId="0">
      <selection activeCell="F7" sqref="G7"/>
    </sheetView>
  </sheetViews>
  <sheetFormatPr defaultColWidth="8.88671875" defaultRowHeight="15"/>
  <cols>
    <col min="1" max="1" width="5.77734375" style="220" customWidth="1"/>
    <col min="2" max="2" width="40.77734375" style="221" customWidth="1"/>
    <col min="3" max="12" width="7.6640625" style="215" customWidth="1"/>
    <col min="13" max="13" width="40.77734375" style="215" customWidth="1"/>
    <col min="14" max="14" width="5.77734375" style="215" customWidth="1"/>
    <col min="15" max="16384" width="8.88671875" style="215"/>
  </cols>
  <sheetData>
    <row r="1" spans="1:14" s="214" customFormat="1" ht="41.25" customHeight="1">
      <c r="A1" s="238"/>
      <c r="B1" s="238"/>
      <c r="C1" s="238"/>
      <c r="D1" s="238"/>
      <c r="E1" s="238"/>
      <c r="F1" s="238"/>
      <c r="G1" s="238"/>
      <c r="H1" s="238"/>
      <c r="I1" s="238"/>
      <c r="J1" s="238"/>
      <c r="K1" s="238"/>
      <c r="L1" s="238"/>
      <c r="M1" s="238"/>
      <c r="N1" s="238"/>
    </row>
    <row r="2" spans="1:14" s="222" customFormat="1" ht="20.25">
      <c r="A2" s="841" t="s">
        <v>503</v>
      </c>
      <c r="B2" s="841"/>
      <c r="C2" s="841"/>
      <c r="D2" s="841"/>
      <c r="E2" s="841"/>
      <c r="F2" s="841"/>
      <c r="G2" s="841"/>
      <c r="H2" s="841"/>
      <c r="I2" s="841"/>
      <c r="J2" s="841"/>
      <c r="K2" s="841"/>
      <c r="L2" s="841"/>
      <c r="M2" s="841"/>
      <c r="N2" s="841"/>
    </row>
    <row r="3" spans="1:14" s="222" customFormat="1" ht="20.25">
      <c r="A3" s="860" t="s">
        <v>475</v>
      </c>
      <c r="B3" s="860"/>
      <c r="C3" s="860"/>
      <c r="D3" s="860"/>
      <c r="E3" s="860"/>
      <c r="F3" s="860"/>
      <c r="G3" s="860"/>
      <c r="H3" s="860"/>
      <c r="I3" s="860"/>
      <c r="J3" s="860"/>
      <c r="K3" s="860"/>
      <c r="L3" s="860"/>
      <c r="M3" s="860"/>
      <c r="N3" s="860"/>
    </row>
    <row r="4" spans="1:14" ht="15.75">
      <c r="A4" s="842" t="s">
        <v>504</v>
      </c>
      <c r="B4" s="842"/>
      <c r="C4" s="842"/>
      <c r="D4" s="842"/>
      <c r="E4" s="842"/>
      <c r="F4" s="842"/>
      <c r="G4" s="842"/>
      <c r="H4" s="842"/>
      <c r="I4" s="842"/>
      <c r="J4" s="842"/>
      <c r="K4" s="842"/>
      <c r="L4" s="842"/>
      <c r="M4" s="842"/>
      <c r="N4" s="842"/>
    </row>
    <row r="5" spans="1:14" ht="15.75">
      <c r="A5" s="861" t="s">
        <v>477</v>
      </c>
      <c r="B5" s="861"/>
      <c r="C5" s="861"/>
      <c r="D5" s="861"/>
      <c r="E5" s="861"/>
      <c r="F5" s="861"/>
      <c r="G5" s="861"/>
      <c r="H5" s="861"/>
      <c r="I5" s="861"/>
      <c r="J5" s="861"/>
      <c r="K5" s="861"/>
      <c r="L5" s="861"/>
      <c r="M5" s="861"/>
      <c r="N5" s="861"/>
    </row>
    <row r="6" spans="1:14" ht="15.75">
      <c r="A6" s="838" t="s">
        <v>505</v>
      </c>
      <c r="B6" s="838"/>
      <c r="C6" s="839">
        <v>2022</v>
      </c>
      <c r="D6" s="839"/>
      <c r="E6" s="839"/>
      <c r="F6" s="839"/>
      <c r="G6" s="839"/>
      <c r="H6" s="839"/>
      <c r="I6" s="839"/>
      <c r="J6" s="839"/>
      <c r="K6" s="839"/>
      <c r="L6" s="839"/>
      <c r="M6" s="225"/>
      <c r="N6" s="226" t="s">
        <v>506</v>
      </c>
    </row>
    <row r="7" spans="1:14" ht="96.75">
      <c r="A7" s="227" t="s">
        <v>692</v>
      </c>
      <c r="B7" s="228" t="s">
        <v>275</v>
      </c>
      <c r="C7" s="229" t="s">
        <v>693</v>
      </c>
      <c r="D7" s="234" t="s">
        <v>702</v>
      </c>
      <c r="E7" s="234" t="s">
        <v>703</v>
      </c>
      <c r="F7" s="234" t="s">
        <v>704</v>
      </c>
      <c r="G7" s="235" t="s">
        <v>705</v>
      </c>
      <c r="H7" s="234" t="s">
        <v>706</v>
      </c>
      <c r="I7" s="234" t="s">
        <v>707</v>
      </c>
      <c r="J7" s="234" t="s">
        <v>708</v>
      </c>
      <c r="K7" s="234" t="s">
        <v>709</v>
      </c>
      <c r="L7" s="236" t="s">
        <v>710</v>
      </c>
      <c r="M7" s="862" t="s">
        <v>482</v>
      </c>
      <c r="N7" s="862"/>
    </row>
    <row r="8" spans="1:14" s="232" customFormat="1" ht="15.75">
      <c r="A8" s="280" t="s">
        <v>285</v>
      </c>
      <c r="B8" s="279" t="s">
        <v>286</v>
      </c>
      <c r="C8" s="44">
        <f>SUM(D8:L8)</f>
        <v>2391</v>
      </c>
      <c r="D8" s="14">
        <v>76</v>
      </c>
      <c r="E8" s="14">
        <v>0</v>
      </c>
      <c r="F8" s="14">
        <v>0</v>
      </c>
      <c r="G8" s="14">
        <v>0</v>
      </c>
      <c r="H8" s="14">
        <v>0</v>
      </c>
      <c r="I8" s="14">
        <v>0</v>
      </c>
      <c r="J8" s="14">
        <v>0</v>
      </c>
      <c r="K8" s="14">
        <v>0</v>
      </c>
      <c r="L8" s="14">
        <v>2315</v>
      </c>
      <c r="M8" s="814" t="s">
        <v>288</v>
      </c>
      <c r="N8" s="815"/>
    </row>
    <row r="9" spans="1:14" s="232" customFormat="1" ht="15.75">
      <c r="A9" s="70" t="s">
        <v>292</v>
      </c>
      <c r="B9" s="9" t="s">
        <v>293</v>
      </c>
      <c r="C9" s="45">
        <f t="shared" ref="C9:C36" si="0">SUM(D9:L9)</f>
        <v>99</v>
      </c>
      <c r="D9" s="16">
        <v>44</v>
      </c>
      <c r="E9" s="16">
        <v>0</v>
      </c>
      <c r="F9" s="16">
        <v>0</v>
      </c>
      <c r="G9" s="16">
        <v>0</v>
      </c>
      <c r="H9" s="16">
        <v>0</v>
      </c>
      <c r="I9" s="16">
        <v>0</v>
      </c>
      <c r="J9" s="16">
        <v>0</v>
      </c>
      <c r="K9" s="16">
        <v>0</v>
      </c>
      <c r="L9" s="16">
        <v>55</v>
      </c>
      <c r="M9" s="782" t="s">
        <v>294</v>
      </c>
      <c r="N9" s="783"/>
    </row>
    <row r="10" spans="1:14">
      <c r="A10" s="277" t="s">
        <v>295</v>
      </c>
      <c r="B10" s="276" t="s">
        <v>296</v>
      </c>
      <c r="C10" s="44">
        <f t="shared" si="0"/>
        <v>99</v>
      </c>
      <c r="D10" s="14">
        <v>44</v>
      </c>
      <c r="E10" s="14">
        <v>0</v>
      </c>
      <c r="F10" s="14">
        <v>0</v>
      </c>
      <c r="G10" s="14">
        <v>0</v>
      </c>
      <c r="H10" s="14">
        <v>0</v>
      </c>
      <c r="I10" s="14">
        <v>0</v>
      </c>
      <c r="J10" s="14">
        <v>0</v>
      </c>
      <c r="K10" s="14">
        <v>0</v>
      </c>
      <c r="L10" s="14">
        <v>55</v>
      </c>
      <c r="M10" s="852" t="s">
        <v>297</v>
      </c>
      <c r="N10" s="853"/>
    </row>
    <row r="11" spans="1:14" s="232" customFormat="1" ht="15.75">
      <c r="A11" s="70" t="s">
        <v>298</v>
      </c>
      <c r="B11" s="9" t="s">
        <v>299</v>
      </c>
      <c r="C11" s="45">
        <f t="shared" si="0"/>
        <v>2292</v>
      </c>
      <c r="D11" s="16">
        <v>32</v>
      </c>
      <c r="E11" s="16">
        <v>0</v>
      </c>
      <c r="F11" s="16">
        <v>0</v>
      </c>
      <c r="G11" s="16">
        <v>0</v>
      </c>
      <c r="H11" s="16">
        <v>0</v>
      </c>
      <c r="I11" s="16">
        <v>0</v>
      </c>
      <c r="J11" s="16">
        <v>0</v>
      </c>
      <c r="K11" s="16">
        <v>0</v>
      </c>
      <c r="L11" s="16">
        <v>2260</v>
      </c>
      <c r="M11" s="782" t="s">
        <v>300</v>
      </c>
      <c r="N11" s="783"/>
    </row>
    <row r="12" spans="1:14">
      <c r="A12" s="277" t="s">
        <v>301</v>
      </c>
      <c r="B12" s="276" t="s">
        <v>302</v>
      </c>
      <c r="C12" s="44">
        <f t="shared" si="0"/>
        <v>2292</v>
      </c>
      <c r="D12" s="14">
        <v>32</v>
      </c>
      <c r="E12" s="14">
        <v>0</v>
      </c>
      <c r="F12" s="14">
        <v>0</v>
      </c>
      <c r="G12" s="14">
        <v>0</v>
      </c>
      <c r="H12" s="14">
        <v>0</v>
      </c>
      <c r="I12" s="14">
        <v>0</v>
      </c>
      <c r="J12" s="14">
        <v>0</v>
      </c>
      <c r="K12" s="14">
        <v>0</v>
      </c>
      <c r="L12" s="14">
        <v>2260</v>
      </c>
      <c r="M12" s="852" t="s">
        <v>303</v>
      </c>
      <c r="N12" s="853"/>
    </row>
    <row r="13" spans="1:14" s="232" customFormat="1" ht="15.75">
      <c r="A13" s="282" t="s">
        <v>304</v>
      </c>
      <c r="B13" s="283" t="s">
        <v>305</v>
      </c>
      <c r="C13" s="45">
        <f t="shared" si="0"/>
        <v>328971</v>
      </c>
      <c r="D13" s="16">
        <v>27274</v>
      </c>
      <c r="E13" s="16">
        <v>9130</v>
      </c>
      <c r="F13" s="16">
        <v>1145</v>
      </c>
      <c r="G13" s="16">
        <v>15292</v>
      </c>
      <c r="H13" s="16">
        <v>5237</v>
      </c>
      <c r="I13" s="16">
        <v>18286</v>
      </c>
      <c r="J13" s="16">
        <v>9571</v>
      </c>
      <c r="K13" s="16">
        <v>1190</v>
      </c>
      <c r="L13" s="16">
        <v>241846</v>
      </c>
      <c r="M13" s="843" t="s">
        <v>306</v>
      </c>
      <c r="N13" s="844"/>
    </row>
    <row r="14" spans="1:14" s="232" customFormat="1" ht="15.75">
      <c r="A14" s="23" t="s">
        <v>32</v>
      </c>
      <c r="B14" s="24" t="s">
        <v>307</v>
      </c>
      <c r="C14" s="44">
        <f t="shared" si="0"/>
        <v>21194</v>
      </c>
      <c r="D14" s="14">
        <v>3927</v>
      </c>
      <c r="E14" s="14">
        <v>23</v>
      </c>
      <c r="F14" s="14">
        <v>854</v>
      </c>
      <c r="G14" s="14">
        <v>17</v>
      </c>
      <c r="H14" s="14">
        <v>1478</v>
      </c>
      <c r="I14" s="14">
        <v>1699</v>
      </c>
      <c r="J14" s="14">
        <v>65</v>
      </c>
      <c r="K14" s="14">
        <v>4</v>
      </c>
      <c r="L14" s="14">
        <v>13127</v>
      </c>
      <c r="M14" s="854" t="s">
        <v>308</v>
      </c>
      <c r="N14" s="855"/>
    </row>
    <row r="15" spans="1:14">
      <c r="A15" s="12" t="s">
        <v>533</v>
      </c>
      <c r="B15" s="13" t="s">
        <v>317</v>
      </c>
      <c r="C15" s="45">
        <f t="shared" si="0"/>
        <v>11252</v>
      </c>
      <c r="D15" s="16">
        <v>665</v>
      </c>
      <c r="E15" s="16">
        <v>0</v>
      </c>
      <c r="F15" s="16">
        <v>0</v>
      </c>
      <c r="G15" s="16">
        <v>0</v>
      </c>
      <c r="H15" s="16">
        <v>356</v>
      </c>
      <c r="I15" s="16">
        <v>1188</v>
      </c>
      <c r="J15" s="16">
        <v>0</v>
      </c>
      <c r="K15" s="16">
        <v>0</v>
      </c>
      <c r="L15" s="16">
        <v>9043</v>
      </c>
      <c r="M15" s="804" t="s">
        <v>318</v>
      </c>
      <c r="N15" s="805"/>
    </row>
    <row r="16" spans="1:14">
      <c r="A16" s="277" t="s">
        <v>565</v>
      </c>
      <c r="B16" s="276" t="s">
        <v>319</v>
      </c>
      <c r="C16" s="44">
        <f t="shared" si="0"/>
        <v>743</v>
      </c>
      <c r="D16" s="14">
        <v>50</v>
      </c>
      <c r="E16" s="14">
        <v>23</v>
      </c>
      <c r="F16" s="14">
        <v>0</v>
      </c>
      <c r="G16" s="14">
        <v>6</v>
      </c>
      <c r="H16" s="14">
        <v>22</v>
      </c>
      <c r="I16" s="14">
        <v>3</v>
      </c>
      <c r="J16" s="14">
        <v>65</v>
      </c>
      <c r="K16" s="14">
        <v>0</v>
      </c>
      <c r="L16" s="14">
        <v>574</v>
      </c>
      <c r="M16" s="852" t="s">
        <v>321</v>
      </c>
      <c r="N16" s="853"/>
    </row>
    <row r="17" spans="1:14">
      <c r="A17" s="12" t="s">
        <v>566</v>
      </c>
      <c r="B17" s="13" t="s">
        <v>322</v>
      </c>
      <c r="C17" s="45">
        <f t="shared" si="0"/>
        <v>9191</v>
      </c>
      <c r="D17" s="16">
        <v>3205</v>
      </c>
      <c r="E17" s="16">
        <v>0</v>
      </c>
      <c r="F17" s="16">
        <v>854</v>
      </c>
      <c r="G17" s="16">
        <v>11</v>
      </c>
      <c r="H17" s="16">
        <v>1100</v>
      </c>
      <c r="I17" s="16">
        <v>507</v>
      </c>
      <c r="J17" s="16">
        <v>0</v>
      </c>
      <c r="K17" s="16">
        <v>4</v>
      </c>
      <c r="L17" s="16">
        <v>3510</v>
      </c>
      <c r="M17" s="804" t="s">
        <v>324</v>
      </c>
      <c r="N17" s="805"/>
    </row>
    <row r="18" spans="1:14" s="232" customFormat="1" ht="15.75">
      <c r="A18" s="23" t="s">
        <v>38</v>
      </c>
      <c r="B18" s="24" t="s">
        <v>340</v>
      </c>
      <c r="C18" s="44">
        <f t="shared" si="0"/>
        <v>245748</v>
      </c>
      <c r="D18" s="14">
        <v>18604</v>
      </c>
      <c r="E18" s="14">
        <v>9002</v>
      </c>
      <c r="F18" s="14">
        <v>0</v>
      </c>
      <c r="G18" s="14">
        <v>15003</v>
      </c>
      <c r="H18" s="14">
        <v>900</v>
      </c>
      <c r="I18" s="14">
        <v>16203</v>
      </c>
      <c r="J18" s="14">
        <v>6001</v>
      </c>
      <c r="K18" s="14">
        <v>0</v>
      </c>
      <c r="L18" s="14">
        <v>180035</v>
      </c>
      <c r="M18" s="854" t="s">
        <v>341</v>
      </c>
      <c r="N18" s="855"/>
    </row>
    <row r="19" spans="1:14" ht="15" customHeight="1">
      <c r="A19" s="12" t="s">
        <v>573</v>
      </c>
      <c r="B19" s="13" t="s">
        <v>344</v>
      </c>
      <c r="C19" s="45">
        <f t="shared" si="0"/>
        <v>245748</v>
      </c>
      <c r="D19" s="16">
        <v>18604</v>
      </c>
      <c r="E19" s="16">
        <v>9002</v>
      </c>
      <c r="F19" s="16">
        <v>0</v>
      </c>
      <c r="G19" s="16">
        <v>15003</v>
      </c>
      <c r="H19" s="16">
        <v>900</v>
      </c>
      <c r="I19" s="16">
        <v>16203</v>
      </c>
      <c r="J19" s="16">
        <v>6001</v>
      </c>
      <c r="K19" s="16">
        <v>0</v>
      </c>
      <c r="L19" s="16">
        <v>180035</v>
      </c>
      <c r="M19" s="804" t="s">
        <v>574</v>
      </c>
      <c r="N19" s="805"/>
    </row>
    <row r="20" spans="1:14" s="232" customFormat="1" ht="33.75">
      <c r="A20" s="23" t="s">
        <v>40</v>
      </c>
      <c r="B20" s="24" t="s">
        <v>350</v>
      </c>
      <c r="C20" s="44">
        <f t="shared" si="0"/>
        <v>9240</v>
      </c>
      <c r="D20" s="14">
        <v>0</v>
      </c>
      <c r="E20" s="14">
        <v>0</v>
      </c>
      <c r="F20" s="14">
        <v>0</v>
      </c>
      <c r="G20" s="14">
        <v>0</v>
      </c>
      <c r="H20" s="14">
        <v>0</v>
      </c>
      <c r="I20" s="14">
        <v>0</v>
      </c>
      <c r="J20" s="14">
        <v>397</v>
      </c>
      <c r="K20" s="14">
        <v>0</v>
      </c>
      <c r="L20" s="14">
        <v>8843</v>
      </c>
      <c r="M20" s="854" t="s">
        <v>351</v>
      </c>
      <c r="N20" s="855"/>
    </row>
    <row r="21" spans="1:14" ht="15" customHeight="1">
      <c r="A21" s="12" t="s">
        <v>577</v>
      </c>
      <c r="B21" s="13" t="s">
        <v>352</v>
      </c>
      <c r="C21" s="45">
        <f t="shared" si="0"/>
        <v>9240</v>
      </c>
      <c r="D21" s="16">
        <v>0</v>
      </c>
      <c r="E21" s="16">
        <v>0</v>
      </c>
      <c r="F21" s="16">
        <v>0</v>
      </c>
      <c r="G21" s="16">
        <v>0</v>
      </c>
      <c r="H21" s="16">
        <v>0</v>
      </c>
      <c r="I21" s="16">
        <v>0</v>
      </c>
      <c r="J21" s="16">
        <v>397</v>
      </c>
      <c r="K21" s="16">
        <v>0</v>
      </c>
      <c r="L21" s="16">
        <v>8843</v>
      </c>
      <c r="M21" s="804" t="s">
        <v>353</v>
      </c>
      <c r="N21" s="805"/>
    </row>
    <row r="22" spans="1:14" s="232" customFormat="1" ht="15.6" customHeight="1">
      <c r="A22" s="406" t="s">
        <v>42</v>
      </c>
      <c r="B22" s="407" t="s">
        <v>360</v>
      </c>
      <c r="C22" s="44">
        <f t="shared" si="0"/>
        <v>6893</v>
      </c>
      <c r="D22" s="378">
        <v>243</v>
      </c>
      <c r="E22" s="378">
        <v>91</v>
      </c>
      <c r="F22" s="378">
        <v>291</v>
      </c>
      <c r="G22" s="378">
        <v>140</v>
      </c>
      <c r="H22" s="378">
        <v>112</v>
      </c>
      <c r="I22" s="378">
        <v>0</v>
      </c>
      <c r="J22" s="378">
        <v>0</v>
      </c>
      <c r="K22" s="378">
        <v>0</v>
      </c>
      <c r="L22" s="378">
        <v>6016</v>
      </c>
      <c r="M22" s="808" t="s">
        <v>363</v>
      </c>
      <c r="N22" s="809"/>
    </row>
    <row r="23" spans="1:14" s="410" customFormat="1">
      <c r="A23" s="408" t="s">
        <v>580</v>
      </c>
      <c r="B23" s="409" t="s">
        <v>364</v>
      </c>
      <c r="C23" s="45">
        <f t="shared" si="0"/>
        <v>6893</v>
      </c>
      <c r="D23" s="16">
        <v>243</v>
      </c>
      <c r="E23" s="16">
        <v>91</v>
      </c>
      <c r="F23" s="16">
        <v>291</v>
      </c>
      <c r="G23" s="16">
        <v>140</v>
      </c>
      <c r="H23" s="16">
        <v>112</v>
      </c>
      <c r="I23" s="16">
        <v>0</v>
      </c>
      <c r="J23" s="16">
        <v>0</v>
      </c>
      <c r="K23" s="16">
        <v>0</v>
      </c>
      <c r="L23" s="16">
        <v>6016</v>
      </c>
      <c r="M23" s="778" t="s">
        <v>366</v>
      </c>
      <c r="N23" s="779"/>
    </row>
    <row r="24" spans="1:14" s="232" customFormat="1" ht="15.75">
      <c r="A24" s="406" t="s">
        <v>410</v>
      </c>
      <c r="B24" s="407" t="s">
        <v>384</v>
      </c>
      <c r="C24" s="44">
        <f t="shared" si="0"/>
        <v>450</v>
      </c>
      <c r="D24" s="378">
        <v>0</v>
      </c>
      <c r="E24" s="378">
        <v>0</v>
      </c>
      <c r="F24" s="378">
        <v>0</v>
      </c>
      <c r="G24" s="378">
        <v>0</v>
      </c>
      <c r="H24" s="378">
        <v>0</v>
      </c>
      <c r="I24" s="378">
        <v>0</v>
      </c>
      <c r="J24" s="378">
        <v>0</v>
      </c>
      <c r="K24" s="378">
        <v>0</v>
      </c>
      <c r="L24" s="378">
        <v>450</v>
      </c>
      <c r="M24" s="808" t="s">
        <v>385</v>
      </c>
      <c r="N24" s="809"/>
    </row>
    <row r="25" spans="1:14" s="411" customFormat="1" ht="15.75">
      <c r="A25" s="408" t="s">
        <v>587</v>
      </c>
      <c r="B25" s="409" t="s">
        <v>386</v>
      </c>
      <c r="C25" s="45">
        <f t="shared" si="0"/>
        <v>450</v>
      </c>
      <c r="D25" s="16">
        <v>0</v>
      </c>
      <c r="E25" s="16">
        <v>0</v>
      </c>
      <c r="F25" s="16">
        <v>0</v>
      </c>
      <c r="G25" s="16">
        <v>0</v>
      </c>
      <c r="H25" s="16">
        <v>0</v>
      </c>
      <c r="I25" s="16">
        <v>0</v>
      </c>
      <c r="J25" s="16">
        <v>0</v>
      </c>
      <c r="K25" s="16">
        <v>0</v>
      </c>
      <c r="L25" s="16">
        <v>450</v>
      </c>
      <c r="M25" s="778" t="s">
        <v>388</v>
      </c>
      <c r="N25" s="779"/>
    </row>
    <row r="26" spans="1:14" s="232" customFormat="1" ht="22.5">
      <c r="A26" s="23" t="s">
        <v>320</v>
      </c>
      <c r="B26" s="24" t="s">
        <v>399</v>
      </c>
      <c r="C26" s="44">
        <f t="shared" si="0"/>
        <v>17467</v>
      </c>
      <c r="D26" s="14">
        <v>0</v>
      </c>
      <c r="E26" s="14">
        <v>0</v>
      </c>
      <c r="F26" s="14">
        <v>0</v>
      </c>
      <c r="G26" s="14">
        <v>0</v>
      </c>
      <c r="H26" s="14">
        <v>1407</v>
      </c>
      <c r="I26" s="14">
        <v>0</v>
      </c>
      <c r="J26" s="14">
        <v>1993</v>
      </c>
      <c r="K26" s="14">
        <v>0</v>
      </c>
      <c r="L26" s="14">
        <v>14067</v>
      </c>
      <c r="M26" s="854" t="s">
        <v>400</v>
      </c>
      <c r="N26" s="855"/>
    </row>
    <row r="27" spans="1:14" s="232" customFormat="1" ht="15.75">
      <c r="A27" s="12" t="s">
        <v>592</v>
      </c>
      <c r="B27" s="13" t="s">
        <v>401</v>
      </c>
      <c r="C27" s="45">
        <f t="shared" si="0"/>
        <v>17467</v>
      </c>
      <c r="D27" s="16">
        <v>0</v>
      </c>
      <c r="E27" s="16">
        <v>0</v>
      </c>
      <c r="F27" s="16">
        <v>0</v>
      </c>
      <c r="G27" s="16">
        <v>0</v>
      </c>
      <c r="H27" s="16">
        <v>1407</v>
      </c>
      <c r="I27" s="16">
        <v>0</v>
      </c>
      <c r="J27" s="16">
        <v>1993</v>
      </c>
      <c r="K27" s="16">
        <v>0</v>
      </c>
      <c r="L27" s="16">
        <v>14067</v>
      </c>
      <c r="M27" s="804" t="s">
        <v>402</v>
      </c>
      <c r="N27" s="805"/>
    </row>
    <row r="28" spans="1:14">
      <c r="A28" s="23" t="s">
        <v>287</v>
      </c>
      <c r="B28" s="24" t="s">
        <v>409</v>
      </c>
      <c r="C28" s="44">
        <f t="shared" si="0"/>
        <v>259</v>
      </c>
      <c r="D28" s="14">
        <v>7</v>
      </c>
      <c r="E28" s="14">
        <v>0</v>
      </c>
      <c r="F28" s="14">
        <v>0</v>
      </c>
      <c r="G28" s="14">
        <v>0</v>
      </c>
      <c r="H28" s="14">
        <v>0</v>
      </c>
      <c r="I28" s="14">
        <v>0</v>
      </c>
      <c r="J28" s="14">
        <v>0</v>
      </c>
      <c r="K28" s="14">
        <v>0</v>
      </c>
      <c r="L28" s="14">
        <v>252</v>
      </c>
      <c r="M28" s="854" t="s">
        <v>411</v>
      </c>
      <c r="N28" s="855"/>
    </row>
    <row r="29" spans="1:14" s="232" customFormat="1" ht="22.5">
      <c r="A29" s="12" t="s">
        <v>597</v>
      </c>
      <c r="B29" s="13" t="s">
        <v>598</v>
      </c>
      <c r="C29" s="45">
        <f t="shared" si="0"/>
        <v>180</v>
      </c>
      <c r="D29" s="16">
        <v>0</v>
      </c>
      <c r="E29" s="16">
        <v>0</v>
      </c>
      <c r="F29" s="16">
        <v>0</v>
      </c>
      <c r="G29" s="16">
        <v>0</v>
      </c>
      <c r="H29" s="16">
        <v>0</v>
      </c>
      <c r="I29" s="16">
        <v>0</v>
      </c>
      <c r="J29" s="16">
        <v>0</v>
      </c>
      <c r="K29" s="16">
        <v>0</v>
      </c>
      <c r="L29" s="16">
        <v>180</v>
      </c>
      <c r="M29" s="804" t="s">
        <v>412</v>
      </c>
      <c r="N29" s="805"/>
    </row>
    <row r="30" spans="1:14">
      <c r="A30" s="284" t="s">
        <v>602</v>
      </c>
      <c r="B30" s="276" t="s">
        <v>417</v>
      </c>
      <c r="C30" s="44">
        <f t="shared" si="0"/>
        <v>79</v>
      </c>
      <c r="D30" s="14">
        <v>7</v>
      </c>
      <c r="E30" s="14">
        <v>0</v>
      </c>
      <c r="F30" s="14">
        <v>0</v>
      </c>
      <c r="G30" s="14">
        <v>0</v>
      </c>
      <c r="H30" s="14">
        <v>0</v>
      </c>
      <c r="I30" s="14">
        <v>0</v>
      </c>
      <c r="J30" s="14">
        <v>0</v>
      </c>
      <c r="K30" s="14">
        <v>0</v>
      </c>
      <c r="L30" s="14">
        <v>72</v>
      </c>
      <c r="M30" s="852" t="s">
        <v>418</v>
      </c>
      <c r="N30" s="853"/>
    </row>
    <row r="31" spans="1:14" s="232" customFormat="1" ht="15.75">
      <c r="A31" s="21" t="s">
        <v>516</v>
      </c>
      <c r="B31" s="22" t="s">
        <v>434</v>
      </c>
      <c r="C31" s="45">
        <f t="shared" si="0"/>
        <v>25527</v>
      </c>
      <c r="D31" s="16">
        <v>4465</v>
      </c>
      <c r="E31" s="16">
        <v>0</v>
      </c>
      <c r="F31" s="16">
        <v>0</v>
      </c>
      <c r="G31" s="16">
        <v>132</v>
      </c>
      <c r="H31" s="16">
        <v>1338</v>
      </c>
      <c r="I31" s="16">
        <v>305</v>
      </c>
      <c r="J31" s="16">
        <v>1113</v>
      </c>
      <c r="K31" s="16">
        <v>1186</v>
      </c>
      <c r="L31" s="16">
        <v>16988</v>
      </c>
      <c r="M31" s="816" t="s">
        <v>435</v>
      </c>
      <c r="N31" s="817"/>
    </row>
    <row r="32" spans="1:14">
      <c r="A32" s="284" t="s">
        <v>609</v>
      </c>
      <c r="B32" s="276" t="s">
        <v>434</v>
      </c>
      <c r="C32" s="44">
        <f t="shared" si="0"/>
        <v>25527</v>
      </c>
      <c r="D32" s="14">
        <v>4465</v>
      </c>
      <c r="E32" s="14">
        <v>0</v>
      </c>
      <c r="F32" s="14">
        <v>0</v>
      </c>
      <c r="G32" s="14">
        <v>132</v>
      </c>
      <c r="H32" s="14">
        <v>1338</v>
      </c>
      <c r="I32" s="14">
        <v>305</v>
      </c>
      <c r="J32" s="14">
        <v>1113</v>
      </c>
      <c r="K32" s="14">
        <v>1186</v>
      </c>
      <c r="L32" s="14">
        <v>16988</v>
      </c>
      <c r="M32" s="852" t="s">
        <v>436</v>
      </c>
      <c r="N32" s="853"/>
    </row>
    <row r="33" spans="1:14">
      <c r="A33" s="21" t="s">
        <v>372</v>
      </c>
      <c r="B33" s="22" t="s">
        <v>443</v>
      </c>
      <c r="C33" s="45">
        <f t="shared" si="0"/>
        <v>2193</v>
      </c>
      <c r="D33" s="16">
        <v>28</v>
      </c>
      <c r="E33" s="16">
        <v>14</v>
      </c>
      <c r="F33" s="16">
        <v>0</v>
      </c>
      <c r="G33" s="16">
        <v>0</v>
      </c>
      <c r="H33" s="16">
        <v>2</v>
      </c>
      <c r="I33" s="16">
        <v>79</v>
      </c>
      <c r="J33" s="16">
        <v>2</v>
      </c>
      <c r="K33" s="16">
        <v>0</v>
      </c>
      <c r="L33" s="16">
        <v>2068</v>
      </c>
      <c r="M33" s="816" t="s">
        <v>444</v>
      </c>
      <c r="N33" s="817"/>
    </row>
    <row r="34" spans="1:14" s="232" customFormat="1" ht="15.75">
      <c r="A34" s="284" t="s">
        <v>612</v>
      </c>
      <c r="B34" s="276" t="s">
        <v>445</v>
      </c>
      <c r="C34" s="44">
        <f t="shared" si="0"/>
        <v>164</v>
      </c>
      <c r="D34" s="14">
        <v>0</v>
      </c>
      <c r="E34" s="14">
        <v>0</v>
      </c>
      <c r="F34" s="14">
        <v>0</v>
      </c>
      <c r="G34" s="14">
        <v>0</v>
      </c>
      <c r="H34" s="14">
        <v>2</v>
      </c>
      <c r="I34" s="14">
        <v>0</v>
      </c>
      <c r="J34" s="14">
        <v>2</v>
      </c>
      <c r="K34" s="14">
        <v>0</v>
      </c>
      <c r="L34" s="14">
        <v>160</v>
      </c>
      <c r="M34" s="852" t="s">
        <v>447</v>
      </c>
      <c r="N34" s="853"/>
    </row>
    <row r="35" spans="1:14">
      <c r="A35" s="12" t="s">
        <v>721</v>
      </c>
      <c r="B35" s="13" t="s">
        <v>448</v>
      </c>
      <c r="C35" s="45">
        <f t="shared" si="0"/>
        <v>798</v>
      </c>
      <c r="D35" s="16">
        <v>28</v>
      </c>
      <c r="E35" s="16">
        <v>14</v>
      </c>
      <c r="F35" s="16">
        <v>0</v>
      </c>
      <c r="G35" s="16">
        <v>0</v>
      </c>
      <c r="H35" s="16">
        <v>0</v>
      </c>
      <c r="I35" s="16">
        <v>0</v>
      </c>
      <c r="J35" s="16">
        <v>0</v>
      </c>
      <c r="K35" s="16">
        <v>0</v>
      </c>
      <c r="L35" s="16">
        <v>756</v>
      </c>
      <c r="M35" s="804" t="s">
        <v>449</v>
      </c>
      <c r="N35" s="805"/>
    </row>
    <row r="36" spans="1:14" s="232" customFormat="1" ht="15.75">
      <c r="A36" s="277" t="s">
        <v>613</v>
      </c>
      <c r="B36" s="276" t="s">
        <v>450</v>
      </c>
      <c r="C36" s="44">
        <f t="shared" si="0"/>
        <v>1231</v>
      </c>
      <c r="D36" s="14">
        <v>0</v>
      </c>
      <c r="E36" s="14">
        <v>0</v>
      </c>
      <c r="F36" s="14">
        <v>0</v>
      </c>
      <c r="G36" s="14">
        <v>0</v>
      </c>
      <c r="H36" s="14">
        <v>0</v>
      </c>
      <c r="I36" s="14">
        <v>79</v>
      </c>
      <c r="J36" s="14">
        <v>0</v>
      </c>
      <c r="K36" s="14">
        <v>0</v>
      </c>
      <c r="L36" s="14">
        <v>1152</v>
      </c>
      <c r="M36" s="852" t="s">
        <v>451</v>
      </c>
      <c r="N36" s="853"/>
    </row>
    <row r="37" spans="1:14" s="418" customFormat="1" ht="28.15" customHeight="1">
      <c r="A37" s="865" t="s">
        <v>471</v>
      </c>
      <c r="B37" s="833"/>
      <c r="C37" s="262">
        <f t="shared" ref="C37:K37" si="1">C8+C13</f>
        <v>331362</v>
      </c>
      <c r="D37" s="262">
        <f t="shared" si="1"/>
        <v>27350</v>
      </c>
      <c r="E37" s="262">
        <f t="shared" si="1"/>
        <v>9130</v>
      </c>
      <c r="F37" s="262">
        <f t="shared" si="1"/>
        <v>1145</v>
      </c>
      <c r="G37" s="262">
        <f t="shared" si="1"/>
        <v>15292</v>
      </c>
      <c r="H37" s="262">
        <f t="shared" si="1"/>
        <v>5237</v>
      </c>
      <c r="I37" s="262">
        <f t="shared" si="1"/>
        <v>18286</v>
      </c>
      <c r="J37" s="262">
        <f t="shared" si="1"/>
        <v>9571</v>
      </c>
      <c r="K37" s="262">
        <f t="shared" si="1"/>
        <v>1190</v>
      </c>
      <c r="L37" s="262">
        <f>L8+L13</f>
        <v>244161</v>
      </c>
      <c r="M37" s="867" t="s">
        <v>472</v>
      </c>
      <c r="N37" s="864"/>
    </row>
    <row r="38" spans="1:14">
      <c r="A38" s="237"/>
      <c r="B38" s="215"/>
    </row>
    <row r="39" spans="1:14">
      <c r="A39" s="237"/>
      <c r="B39" s="215"/>
    </row>
    <row r="40" spans="1:14">
      <c r="A40" s="237"/>
      <c r="B40" s="215"/>
    </row>
    <row r="41" spans="1:14">
      <c r="A41" s="237"/>
      <c r="B41" s="215"/>
    </row>
    <row r="43" spans="1:14">
      <c r="A43" s="237"/>
      <c r="B43" s="215"/>
    </row>
    <row r="44" spans="1:14">
      <c r="A44" s="237"/>
      <c r="B44" s="215"/>
    </row>
    <row r="45" spans="1:14">
      <c r="A45" s="237"/>
      <c r="B45" s="215"/>
    </row>
    <row r="46" spans="1:14">
      <c r="A46" s="237"/>
      <c r="B46" s="215"/>
    </row>
    <row r="47" spans="1:14">
      <c r="A47" s="237"/>
      <c r="B47" s="215"/>
    </row>
    <row r="48" spans="1:14">
      <c r="A48" s="237"/>
      <c r="B48" s="215"/>
    </row>
    <row r="49" spans="1:2">
      <c r="A49" s="237"/>
      <c r="B49" s="215"/>
    </row>
    <row r="50" spans="1:2">
      <c r="A50" s="237"/>
      <c r="B50" s="215"/>
    </row>
    <row r="51" spans="1:2">
      <c r="A51" s="237"/>
      <c r="B51" s="215"/>
    </row>
    <row r="52" spans="1:2">
      <c r="A52" s="237"/>
      <c r="B52" s="215"/>
    </row>
    <row r="53" spans="1:2">
      <c r="A53" s="237"/>
      <c r="B53" s="215"/>
    </row>
    <row r="54" spans="1:2">
      <c r="A54" s="237"/>
      <c r="B54" s="215"/>
    </row>
    <row r="55" spans="1:2">
      <c r="A55" s="237"/>
      <c r="B55" s="215"/>
    </row>
    <row r="56" spans="1:2">
      <c r="A56" s="237"/>
      <c r="B56" s="215"/>
    </row>
    <row r="57" spans="1:2">
      <c r="A57" s="237"/>
      <c r="B57" s="215"/>
    </row>
    <row r="58" spans="1:2">
      <c r="A58" s="237"/>
      <c r="B58" s="215"/>
    </row>
    <row r="59" spans="1:2">
      <c r="A59" s="237"/>
      <c r="B59" s="215"/>
    </row>
    <row r="60" spans="1:2">
      <c r="A60" s="237"/>
      <c r="B60" s="215"/>
    </row>
    <row r="61" spans="1:2">
      <c r="A61" s="237"/>
      <c r="B61" s="215"/>
    </row>
    <row r="62" spans="1:2">
      <c r="A62" s="237"/>
      <c r="B62" s="215"/>
    </row>
    <row r="64" spans="1:2">
      <c r="A64" s="237"/>
      <c r="B64" s="215"/>
    </row>
  </sheetData>
  <mergeCells count="38">
    <mergeCell ref="M23:N23"/>
    <mergeCell ref="M18:N18"/>
    <mergeCell ref="M19:N19"/>
    <mergeCell ref="M20:N20"/>
    <mergeCell ref="M21:N21"/>
    <mergeCell ref="M22:N22"/>
    <mergeCell ref="M13:N13"/>
    <mergeCell ref="M14:N14"/>
    <mergeCell ref="M15:N15"/>
    <mergeCell ref="M16:N16"/>
    <mergeCell ref="M17:N17"/>
    <mergeCell ref="M12:N12"/>
    <mergeCell ref="A2:N2"/>
    <mergeCell ref="A3:N3"/>
    <mergeCell ref="A4:N4"/>
    <mergeCell ref="A5:N5"/>
    <mergeCell ref="A6:B6"/>
    <mergeCell ref="C6:L6"/>
    <mergeCell ref="M7:N7"/>
    <mergeCell ref="M8:N8"/>
    <mergeCell ref="M9:N9"/>
    <mergeCell ref="M10:N10"/>
    <mergeCell ref="M11:N11"/>
    <mergeCell ref="A37:B37"/>
    <mergeCell ref="M31:N31"/>
    <mergeCell ref="M24:N24"/>
    <mergeCell ref="M25:N25"/>
    <mergeCell ref="M26:N26"/>
    <mergeCell ref="M30:N30"/>
    <mergeCell ref="M32:N32"/>
    <mergeCell ref="M33:N33"/>
    <mergeCell ref="M34:N34"/>
    <mergeCell ref="M35:N35"/>
    <mergeCell ref="M36:N36"/>
    <mergeCell ref="M29:N29"/>
    <mergeCell ref="M37:N37"/>
    <mergeCell ref="M27:N27"/>
    <mergeCell ref="M28:N28"/>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O63"/>
  <sheetViews>
    <sheetView view="pageBreakPreview" zoomScaleNormal="100" zoomScaleSheetLayoutView="100" workbookViewId="0">
      <selection activeCell="F7" sqref="G7"/>
    </sheetView>
  </sheetViews>
  <sheetFormatPr defaultColWidth="8.88671875" defaultRowHeight="20.25" customHeight="1"/>
  <cols>
    <col min="1" max="1" width="5.77734375" style="220" customWidth="1"/>
    <col min="2" max="2" width="40.6640625" style="221" customWidth="1"/>
    <col min="3" max="3" width="7.77734375" style="232" customWidth="1"/>
    <col min="4" max="4" width="7.77734375" style="215" customWidth="1"/>
    <col min="5" max="6" width="7.77734375" style="232" customWidth="1"/>
    <col min="7" max="8" width="6.77734375" style="215" customWidth="1"/>
    <col min="9" max="9" width="7.77734375" style="232" customWidth="1"/>
    <col min="10" max="10" width="7.21875" style="215" customWidth="1"/>
    <col min="11" max="11" width="7.109375" style="215" customWidth="1"/>
    <col min="12" max="12" width="40.6640625" style="215" customWidth="1"/>
    <col min="13" max="13" width="5.77734375" style="215" customWidth="1"/>
    <col min="14" max="16384" width="8.88671875" style="215"/>
  </cols>
  <sheetData>
    <row r="1" spans="1:15" s="214" customFormat="1" ht="57.75" customHeight="1">
      <c r="A1" s="238"/>
      <c r="B1" s="238"/>
      <c r="C1" s="238"/>
      <c r="D1" s="238"/>
      <c r="E1" s="238"/>
      <c r="F1" s="238"/>
      <c r="G1" s="238"/>
      <c r="H1" s="238"/>
      <c r="I1" s="238"/>
      <c r="J1" s="238"/>
      <c r="K1" s="238"/>
      <c r="L1" s="238"/>
      <c r="M1" s="238"/>
      <c r="N1" s="238"/>
      <c r="O1" s="238"/>
    </row>
    <row r="2" spans="1:15" ht="20.25" customHeight="1">
      <c r="A2" s="841" t="s">
        <v>517</v>
      </c>
      <c r="B2" s="841"/>
      <c r="C2" s="841"/>
      <c r="D2" s="841"/>
      <c r="E2" s="841"/>
      <c r="F2" s="841"/>
      <c r="G2" s="841"/>
      <c r="H2" s="841"/>
      <c r="I2" s="841"/>
      <c r="J2" s="841"/>
      <c r="K2" s="841"/>
      <c r="L2" s="841"/>
      <c r="M2" s="841"/>
    </row>
    <row r="3" spans="1:15" ht="20.25" customHeight="1">
      <c r="A3" s="868" t="s">
        <v>475</v>
      </c>
      <c r="B3" s="841"/>
      <c r="C3" s="841"/>
      <c r="D3" s="841"/>
      <c r="E3" s="841"/>
      <c r="F3" s="841"/>
      <c r="G3" s="841"/>
      <c r="H3" s="841"/>
      <c r="I3" s="841"/>
      <c r="J3" s="841"/>
      <c r="K3" s="841"/>
      <c r="L3" s="841"/>
      <c r="M3" s="841"/>
    </row>
    <row r="4" spans="1:15" ht="20.25" customHeight="1">
      <c r="A4" s="842" t="s">
        <v>518</v>
      </c>
      <c r="B4" s="842"/>
      <c r="C4" s="842"/>
      <c r="D4" s="842"/>
      <c r="E4" s="842"/>
      <c r="F4" s="842"/>
      <c r="G4" s="842"/>
      <c r="H4" s="842"/>
      <c r="I4" s="842"/>
      <c r="J4" s="842"/>
      <c r="K4" s="842"/>
      <c r="L4" s="842"/>
      <c r="M4" s="842"/>
    </row>
    <row r="5" spans="1:15" ht="20.25" customHeight="1">
      <c r="A5" s="842" t="s">
        <v>477</v>
      </c>
      <c r="B5" s="842"/>
      <c r="C5" s="842"/>
      <c r="D5" s="842"/>
      <c r="E5" s="842"/>
      <c r="F5" s="842"/>
      <c r="G5" s="842"/>
      <c r="H5" s="842"/>
      <c r="I5" s="842"/>
      <c r="J5" s="842"/>
      <c r="K5" s="842"/>
      <c r="L5" s="842"/>
      <c r="M5" s="842"/>
    </row>
    <row r="6" spans="1:15" ht="20.25" customHeight="1">
      <c r="A6" s="838" t="s">
        <v>519</v>
      </c>
      <c r="B6" s="838"/>
      <c r="C6" s="839">
        <v>2022</v>
      </c>
      <c r="D6" s="839"/>
      <c r="E6" s="839"/>
      <c r="F6" s="839"/>
      <c r="G6" s="839"/>
      <c r="H6" s="839"/>
      <c r="I6" s="839"/>
      <c r="J6" s="839"/>
      <c r="K6" s="839"/>
      <c r="L6" s="239"/>
      <c r="M6" s="226" t="s">
        <v>520</v>
      </c>
    </row>
    <row r="7" spans="1:15" ht="22.5" customHeight="1">
      <c r="A7" s="784" t="s">
        <v>690</v>
      </c>
      <c r="B7" s="869" t="s">
        <v>275</v>
      </c>
      <c r="C7" s="872" t="s">
        <v>711</v>
      </c>
      <c r="D7" s="872" t="s">
        <v>712</v>
      </c>
      <c r="E7" s="872" t="s">
        <v>713</v>
      </c>
      <c r="F7" s="875" t="s">
        <v>521</v>
      </c>
      <c r="G7" s="875"/>
      <c r="H7" s="875"/>
      <c r="I7" s="875" t="s">
        <v>522</v>
      </c>
      <c r="J7" s="875"/>
      <c r="K7" s="875"/>
      <c r="L7" s="848" t="s">
        <v>482</v>
      </c>
      <c r="M7" s="876"/>
    </row>
    <row r="8" spans="1:15" ht="17.25" customHeight="1">
      <c r="A8" s="785"/>
      <c r="B8" s="870"/>
      <c r="C8" s="873"/>
      <c r="D8" s="873"/>
      <c r="E8" s="873"/>
      <c r="F8" s="879" t="s">
        <v>523</v>
      </c>
      <c r="G8" s="879"/>
      <c r="H8" s="879"/>
      <c r="I8" s="879" t="s">
        <v>524</v>
      </c>
      <c r="J8" s="879"/>
      <c r="K8" s="879"/>
      <c r="L8" s="877"/>
      <c r="M8" s="877"/>
    </row>
    <row r="9" spans="1:15" ht="27" customHeight="1">
      <c r="A9" s="785"/>
      <c r="B9" s="870"/>
      <c r="C9" s="873"/>
      <c r="D9" s="873"/>
      <c r="E9" s="873"/>
      <c r="F9" s="240" t="s">
        <v>472</v>
      </c>
      <c r="G9" s="240" t="s">
        <v>525</v>
      </c>
      <c r="H9" s="240" t="s">
        <v>526</v>
      </c>
      <c r="I9" s="240" t="s">
        <v>472</v>
      </c>
      <c r="J9" s="240" t="s">
        <v>527</v>
      </c>
      <c r="K9" s="240" t="s">
        <v>528</v>
      </c>
      <c r="L9" s="877"/>
      <c r="M9" s="877"/>
    </row>
    <row r="10" spans="1:15" ht="20.25" customHeight="1">
      <c r="A10" s="786"/>
      <c r="B10" s="871"/>
      <c r="C10" s="874"/>
      <c r="D10" s="874"/>
      <c r="E10" s="874"/>
      <c r="F10" s="241" t="s">
        <v>471</v>
      </c>
      <c r="G10" s="242" t="s">
        <v>529</v>
      </c>
      <c r="H10" s="242" t="s">
        <v>530</v>
      </c>
      <c r="I10" s="241" t="s">
        <v>471</v>
      </c>
      <c r="J10" s="242" t="s">
        <v>531</v>
      </c>
      <c r="K10" s="242" t="s">
        <v>532</v>
      </c>
      <c r="L10" s="878"/>
      <c r="M10" s="878"/>
    </row>
    <row r="11" spans="1:15" ht="15">
      <c r="A11" s="280" t="s">
        <v>285</v>
      </c>
      <c r="B11" s="279" t="s">
        <v>286</v>
      </c>
      <c r="C11" s="44">
        <f>E11-D11</f>
        <v>61723</v>
      </c>
      <c r="D11" s="14">
        <v>53</v>
      </c>
      <c r="E11" s="44">
        <f>I11-F11</f>
        <v>61776</v>
      </c>
      <c r="F11" s="44">
        <f>H11+G11</f>
        <v>2661</v>
      </c>
      <c r="G11" s="14">
        <v>2392</v>
      </c>
      <c r="H11" s="14">
        <v>269</v>
      </c>
      <c r="I11" s="44">
        <f>K11+J11</f>
        <v>64437</v>
      </c>
      <c r="J11" s="14">
        <v>64175</v>
      </c>
      <c r="K11" s="14">
        <v>262</v>
      </c>
      <c r="L11" s="814" t="s">
        <v>288</v>
      </c>
      <c r="M11" s="815"/>
    </row>
    <row r="12" spans="1:15" ht="15">
      <c r="A12" s="70" t="s">
        <v>292</v>
      </c>
      <c r="B12" s="9" t="s">
        <v>293</v>
      </c>
      <c r="C12" s="45">
        <f t="shared" ref="C12:C40" si="0">E12-D12</f>
        <v>153</v>
      </c>
      <c r="D12" s="16">
        <v>8</v>
      </c>
      <c r="E12" s="45">
        <f t="shared" ref="E12:E40" si="1">I12-F12</f>
        <v>161</v>
      </c>
      <c r="F12" s="45">
        <f t="shared" ref="F12:F40" si="2">H12+G12</f>
        <v>101</v>
      </c>
      <c r="G12" s="16">
        <v>99</v>
      </c>
      <c r="H12" s="16">
        <v>2</v>
      </c>
      <c r="I12" s="45">
        <f t="shared" ref="I12:I39" si="3">K12+J12</f>
        <v>262</v>
      </c>
      <c r="J12" s="16">
        <v>0</v>
      </c>
      <c r="K12" s="16">
        <v>262</v>
      </c>
      <c r="L12" s="782" t="s">
        <v>294</v>
      </c>
      <c r="M12" s="783"/>
    </row>
    <row r="13" spans="1:15" ht="15">
      <c r="A13" s="277" t="s">
        <v>295</v>
      </c>
      <c r="B13" s="276" t="s">
        <v>296</v>
      </c>
      <c r="C13" s="44">
        <f t="shared" si="0"/>
        <v>153</v>
      </c>
      <c r="D13" s="14">
        <v>8</v>
      </c>
      <c r="E13" s="44">
        <f t="shared" si="1"/>
        <v>161</v>
      </c>
      <c r="F13" s="44">
        <f t="shared" si="2"/>
        <v>101</v>
      </c>
      <c r="G13" s="14">
        <v>99</v>
      </c>
      <c r="H13" s="14">
        <v>2</v>
      </c>
      <c r="I13" s="44">
        <f t="shared" si="3"/>
        <v>262</v>
      </c>
      <c r="J13" s="14">
        <v>0</v>
      </c>
      <c r="K13" s="14">
        <v>262</v>
      </c>
      <c r="L13" s="852" t="s">
        <v>297</v>
      </c>
      <c r="M13" s="853"/>
    </row>
    <row r="14" spans="1:15" ht="15">
      <c r="A14" s="70" t="s">
        <v>298</v>
      </c>
      <c r="B14" s="9" t="s">
        <v>299</v>
      </c>
      <c r="C14" s="45">
        <f t="shared" si="0"/>
        <v>61570</v>
      </c>
      <c r="D14" s="16">
        <v>45</v>
      </c>
      <c r="E14" s="45">
        <f t="shared" si="1"/>
        <v>61615</v>
      </c>
      <c r="F14" s="45">
        <f t="shared" si="2"/>
        <v>2560</v>
      </c>
      <c r="G14" s="16">
        <v>2293</v>
      </c>
      <c r="H14" s="16">
        <v>267</v>
      </c>
      <c r="I14" s="45">
        <f t="shared" si="3"/>
        <v>64175</v>
      </c>
      <c r="J14" s="16">
        <v>64175</v>
      </c>
      <c r="K14" s="16">
        <v>0</v>
      </c>
      <c r="L14" s="782" t="s">
        <v>300</v>
      </c>
      <c r="M14" s="783"/>
    </row>
    <row r="15" spans="1:15" ht="15">
      <c r="A15" s="277" t="s">
        <v>301</v>
      </c>
      <c r="B15" s="276" t="s">
        <v>302</v>
      </c>
      <c r="C15" s="44">
        <f t="shared" si="0"/>
        <v>61570</v>
      </c>
      <c r="D15" s="14">
        <v>45</v>
      </c>
      <c r="E15" s="44">
        <f t="shared" si="1"/>
        <v>61615</v>
      </c>
      <c r="F15" s="44">
        <f t="shared" si="2"/>
        <v>2560</v>
      </c>
      <c r="G15" s="14">
        <v>2293</v>
      </c>
      <c r="H15" s="14">
        <v>267</v>
      </c>
      <c r="I15" s="44">
        <f t="shared" si="3"/>
        <v>64175</v>
      </c>
      <c r="J15" s="14">
        <v>64175</v>
      </c>
      <c r="K15" s="14">
        <v>0</v>
      </c>
      <c r="L15" s="852" t="s">
        <v>303</v>
      </c>
      <c r="M15" s="853"/>
    </row>
    <row r="16" spans="1:15" ht="15">
      <c r="A16" s="282" t="s">
        <v>304</v>
      </c>
      <c r="B16" s="283" t="s">
        <v>305</v>
      </c>
      <c r="C16" s="45">
        <f t="shared" si="0"/>
        <v>812736</v>
      </c>
      <c r="D16" s="16">
        <v>10242</v>
      </c>
      <c r="E16" s="45">
        <f t="shared" si="1"/>
        <v>822978</v>
      </c>
      <c r="F16" s="45">
        <f t="shared" si="2"/>
        <v>525701</v>
      </c>
      <c r="G16" s="16">
        <v>328971</v>
      </c>
      <c r="H16" s="16">
        <v>196730</v>
      </c>
      <c r="I16" s="45">
        <f t="shared" si="3"/>
        <v>1348679</v>
      </c>
      <c r="J16" s="16">
        <v>69244</v>
      </c>
      <c r="K16" s="16">
        <v>1279435</v>
      </c>
      <c r="L16" s="843" t="s">
        <v>306</v>
      </c>
      <c r="M16" s="844"/>
    </row>
    <row r="17" spans="1:13" s="3" customFormat="1" ht="15.75">
      <c r="A17" s="23" t="s">
        <v>32</v>
      </c>
      <c r="B17" s="24" t="s">
        <v>307</v>
      </c>
      <c r="C17" s="44">
        <f t="shared" si="0"/>
        <v>54961</v>
      </c>
      <c r="D17" s="14">
        <v>2662</v>
      </c>
      <c r="E17" s="44">
        <f>I17-F17</f>
        <v>57623</v>
      </c>
      <c r="F17" s="44">
        <f t="shared" si="2"/>
        <v>50261</v>
      </c>
      <c r="G17" s="14">
        <v>21194</v>
      </c>
      <c r="H17" s="14">
        <v>29067</v>
      </c>
      <c r="I17" s="44">
        <f t="shared" si="3"/>
        <v>107884</v>
      </c>
      <c r="J17" s="14">
        <v>0</v>
      </c>
      <c r="K17" s="14">
        <v>107884</v>
      </c>
      <c r="L17" s="854" t="s">
        <v>308</v>
      </c>
      <c r="M17" s="855"/>
    </row>
    <row r="18" spans="1:13" ht="15">
      <c r="A18" s="12" t="s">
        <v>533</v>
      </c>
      <c r="B18" s="13" t="s">
        <v>317</v>
      </c>
      <c r="C18" s="45">
        <f t="shared" si="0"/>
        <v>41795</v>
      </c>
      <c r="D18" s="16">
        <v>238</v>
      </c>
      <c r="E18" s="45">
        <f t="shared" si="1"/>
        <v>42033</v>
      </c>
      <c r="F18" s="45">
        <f t="shared" si="2"/>
        <v>28761</v>
      </c>
      <c r="G18" s="16">
        <v>11252</v>
      </c>
      <c r="H18" s="16">
        <v>17509</v>
      </c>
      <c r="I18" s="45">
        <f t="shared" si="3"/>
        <v>70794</v>
      </c>
      <c r="J18" s="16">
        <v>0</v>
      </c>
      <c r="K18" s="16">
        <v>70794</v>
      </c>
      <c r="L18" s="804" t="s">
        <v>318</v>
      </c>
      <c r="M18" s="805"/>
    </row>
    <row r="19" spans="1:13" ht="15">
      <c r="A19" s="277" t="s">
        <v>565</v>
      </c>
      <c r="B19" s="276" t="s">
        <v>319</v>
      </c>
      <c r="C19" s="44">
        <f t="shared" si="0"/>
        <v>1476</v>
      </c>
      <c r="D19" s="14">
        <v>0</v>
      </c>
      <c r="E19" s="44">
        <f t="shared" si="1"/>
        <v>1476</v>
      </c>
      <c r="F19" s="44">
        <f t="shared" si="2"/>
        <v>1752</v>
      </c>
      <c r="G19" s="14">
        <v>742</v>
      </c>
      <c r="H19" s="14">
        <v>1010</v>
      </c>
      <c r="I19" s="44">
        <f t="shared" si="3"/>
        <v>3228</v>
      </c>
      <c r="J19" s="14">
        <v>0</v>
      </c>
      <c r="K19" s="14">
        <v>3228</v>
      </c>
      <c r="L19" s="852" t="s">
        <v>321</v>
      </c>
      <c r="M19" s="853"/>
    </row>
    <row r="20" spans="1:13" ht="15">
      <c r="A20" s="12" t="s">
        <v>566</v>
      </c>
      <c r="B20" s="13" t="s">
        <v>322</v>
      </c>
      <c r="C20" s="45">
        <f t="shared" si="0"/>
        <v>11080</v>
      </c>
      <c r="D20" s="16">
        <v>2424</v>
      </c>
      <c r="E20" s="45">
        <f t="shared" si="1"/>
        <v>13504</v>
      </c>
      <c r="F20" s="45">
        <f t="shared" si="2"/>
        <v>19710</v>
      </c>
      <c r="G20" s="16">
        <v>9192</v>
      </c>
      <c r="H20" s="16">
        <v>10518</v>
      </c>
      <c r="I20" s="45">
        <f t="shared" si="3"/>
        <v>33214</v>
      </c>
      <c r="J20" s="16">
        <v>0</v>
      </c>
      <c r="K20" s="16">
        <v>33214</v>
      </c>
      <c r="L20" s="804" t="s">
        <v>324</v>
      </c>
      <c r="M20" s="805"/>
    </row>
    <row r="21" spans="1:13" ht="15">
      <c r="A21" s="23" t="s">
        <v>38</v>
      </c>
      <c r="B21" s="24" t="s">
        <v>340</v>
      </c>
      <c r="C21" s="44">
        <f t="shared" si="0"/>
        <v>595258</v>
      </c>
      <c r="D21" s="14">
        <v>1590</v>
      </c>
      <c r="E21" s="44">
        <f t="shared" si="1"/>
        <v>596848</v>
      </c>
      <c r="F21" s="44">
        <f t="shared" si="2"/>
        <v>329794</v>
      </c>
      <c r="G21" s="14">
        <v>245748</v>
      </c>
      <c r="H21" s="14">
        <v>84046</v>
      </c>
      <c r="I21" s="44">
        <f t="shared" si="3"/>
        <v>926642</v>
      </c>
      <c r="J21" s="14">
        <v>36007</v>
      </c>
      <c r="K21" s="14">
        <v>890635</v>
      </c>
      <c r="L21" s="854" t="s">
        <v>341</v>
      </c>
      <c r="M21" s="855"/>
    </row>
    <row r="22" spans="1:13" ht="15">
      <c r="A22" s="12" t="s">
        <v>573</v>
      </c>
      <c r="B22" s="13" t="s">
        <v>344</v>
      </c>
      <c r="C22" s="45">
        <f t="shared" si="0"/>
        <v>595258</v>
      </c>
      <c r="D22" s="16">
        <v>1590</v>
      </c>
      <c r="E22" s="45">
        <f t="shared" si="1"/>
        <v>596848</v>
      </c>
      <c r="F22" s="45">
        <f t="shared" si="2"/>
        <v>329794</v>
      </c>
      <c r="G22" s="16">
        <v>245748</v>
      </c>
      <c r="H22" s="16">
        <v>84046</v>
      </c>
      <c r="I22" s="45">
        <f t="shared" si="3"/>
        <v>926642</v>
      </c>
      <c r="J22" s="16">
        <v>36007</v>
      </c>
      <c r="K22" s="16">
        <v>890635</v>
      </c>
      <c r="L22" s="804" t="s">
        <v>574</v>
      </c>
      <c r="M22" s="805"/>
    </row>
    <row r="23" spans="1:13" ht="33.75">
      <c r="A23" s="23" t="s">
        <v>40</v>
      </c>
      <c r="B23" s="24" t="s">
        <v>350</v>
      </c>
      <c r="C23" s="44">
        <f t="shared" si="0"/>
        <v>13503</v>
      </c>
      <c r="D23" s="14">
        <v>119</v>
      </c>
      <c r="E23" s="44">
        <f t="shared" si="1"/>
        <v>13622</v>
      </c>
      <c r="F23" s="44">
        <f t="shared" si="2"/>
        <v>12977</v>
      </c>
      <c r="G23" s="14">
        <v>9241</v>
      </c>
      <c r="H23" s="14">
        <v>3736</v>
      </c>
      <c r="I23" s="44">
        <f t="shared" si="3"/>
        <v>26599</v>
      </c>
      <c r="J23" s="14">
        <v>0</v>
      </c>
      <c r="K23" s="14">
        <v>26599</v>
      </c>
      <c r="L23" s="854" t="s">
        <v>351</v>
      </c>
      <c r="M23" s="855"/>
    </row>
    <row r="24" spans="1:13" ht="15">
      <c r="A24" s="12" t="s">
        <v>577</v>
      </c>
      <c r="B24" s="13" t="s">
        <v>352</v>
      </c>
      <c r="C24" s="45">
        <f t="shared" si="0"/>
        <v>13503</v>
      </c>
      <c r="D24" s="16">
        <v>119</v>
      </c>
      <c r="E24" s="45">
        <f t="shared" si="1"/>
        <v>13622</v>
      </c>
      <c r="F24" s="45">
        <f t="shared" si="2"/>
        <v>12977</v>
      </c>
      <c r="G24" s="16">
        <v>9241</v>
      </c>
      <c r="H24" s="16">
        <v>3736</v>
      </c>
      <c r="I24" s="45">
        <f t="shared" si="3"/>
        <v>26599</v>
      </c>
      <c r="J24" s="16">
        <v>0</v>
      </c>
      <c r="K24" s="16">
        <v>26599</v>
      </c>
      <c r="L24" s="804" t="s">
        <v>353</v>
      </c>
      <c r="M24" s="805"/>
    </row>
    <row r="25" spans="1:13" ht="15">
      <c r="A25" s="23" t="s">
        <v>42</v>
      </c>
      <c r="B25" s="24" t="s">
        <v>360</v>
      </c>
      <c r="C25" s="44">
        <f t="shared" si="0"/>
        <v>15248</v>
      </c>
      <c r="D25" s="14">
        <v>640</v>
      </c>
      <c r="E25" s="44">
        <f t="shared" si="1"/>
        <v>15888</v>
      </c>
      <c r="F25" s="44">
        <f t="shared" si="2"/>
        <v>7539</v>
      </c>
      <c r="G25" s="14">
        <v>6893</v>
      </c>
      <c r="H25" s="14">
        <v>646</v>
      </c>
      <c r="I25" s="44">
        <f t="shared" si="3"/>
        <v>23427</v>
      </c>
      <c r="J25" s="14">
        <v>0</v>
      </c>
      <c r="K25" s="14">
        <v>23427</v>
      </c>
      <c r="L25" s="854" t="s">
        <v>363</v>
      </c>
      <c r="M25" s="855"/>
    </row>
    <row r="26" spans="1:13" ht="15">
      <c r="A26" s="12" t="s">
        <v>580</v>
      </c>
      <c r="B26" s="13" t="s">
        <v>364</v>
      </c>
      <c r="C26" s="45">
        <f t="shared" si="0"/>
        <v>15248</v>
      </c>
      <c r="D26" s="16">
        <v>640</v>
      </c>
      <c r="E26" s="45">
        <f t="shared" si="1"/>
        <v>15888</v>
      </c>
      <c r="F26" s="45">
        <f t="shared" si="2"/>
        <v>7539</v>
      </c>
      <c r="G26" s="16">
        <v>6893</v>
      </c>
      <c r="H26" s="16">
        <v>646</v>
      </c>
      <c r="I26" s="45">
        <f t="shared" si="3"/>
        <v>23427</v>
      </c>
      <c r="J26" s="16">
        <v>0</v>
      </c>
      <c r="K26" s="16">
        <v>23427</v>
      </c>
      <c r="L26" s="804" t="s">
        <v>366</v>
      </c>
      <c r="M26" s="805"/>
    </row>
    <row r="27" spans="1:13" ht="15">
      <c r="A27" s="23" t="s">
        <v>410</v>
      </c>
      <c r="B27" s="24" t="s">
        <v>384</v>
      </c>
      <c r="C27" s="44">
        <f t="shared" si="0"/>
        <v>2250</v>
      </c>
      <c r="D27" s="14">
        <v>0</v>
      </c>
      <c r="E27" s="44">
        <f t="shared" si="1"/>
        <v>2250</v>
      </c>
      <c r="F27" s="44">
        <f t="shared" si="2"/>
        <v>2750</v>
      </c>
      <c r="G27" s="14">
        <v>450</v>
      </c>
      <c r="H27" s="14">
        <v>2300</v>
      </c>
      <c r="I27" s="44">
        <f t="shared" si="3"/>
        <v>5000</v>
      </c>
      <c r="J27" s="14">
        <v>0</v>
      </c>
      <c r="K27" s="14">
        <v>5000</v>
      </c>
      <c r="L27" s="854" t="s">
        <v>385</v>
      </c>
      <c r="M27" s="855"/>
    </row>
    <row r="28" spans="1:13" s="3" customFormat="1" ht="15.75">
      <c r="A28" s="12" t="s">
        <v>587</v>
      </c>
      <c r="B28" s="13" t="s">
        <v>386</v>
      </c>
      <c r="C28" s="45">
        <f t="shared" si="0"/>
        <v>2250</v>
      </c>
      <c r="D28" s="16">
        <v>0</v>
      </c>
      <c r="E28" s="45">
        <f t="shared" si="1"/>
        <v>2250</v>
      </c>
      <c r="F28" s="45">
        <f t="shared" si="2"/>
        <v>2750</v>
      </c>
      <c r="G28" s="16">
        <v>450</v>
      </c>
      <c r="H28" s="16">
        <v>2300</v>
      </c>
      <c r="I28" s="45">
        <f t="shared" si="3"/>
        <v>5000</v>
      </c>
      <c r="J28" s="16">
        <v>0</v>
      </c>
      <c r="K28" s="16">
        <v>5000</v>
      </c>
      <c r="L28" s="804" t="s">
        <v>388</v>
      </c>
      <c r="M28" s="805"/>
    </row>
    <row r="29" spans="1:13" ht="22.5">
      <c r="A29" s="23" t="s">
        <v>320</v>
      </c>
      <c r="B29" s="24" t="s">
        <v>399</v>
      </c>
      <c r="C29" s="44">
        <f t="shared" si="0"/>
        <v>65644</v>
      </c>
      <c r="D29" s="14">
        <v>1817</v>
      </c>
      <c r="E29" s="44">
        <f t="shared" si="1"/>
        <v>67461</v>
      </c>
      <c r="F29" s="44">
        <f t="shared" si="2"/>
        <v>66172</v>
      </c>
      <c r="G29" s="14">
        <v>17466</v>
      </c>
      <c r="H29" s="14">
        <v>48706</v>
      </c>
      <c r="I29" s="44">
        <f t="shared" si="3"/>
        <v>133633</v>
      </c>
      <c r="J29" s="14">
        <v>0</v>
      </c>
      <c r="K29" s="14">
        <v>133633</v>
      </c>
      <c r="L29" s="854" t="s">
        <v>400</v>
      </c>
      <c r="M29" s="855"/>
    </row>
    <row r="30" spans="1:13" ht="15">
      <c r="A30" s="12" t="s">
        <v>592</v>
      </c>
      <c r="B30" s="13" t="s">
        <v>401</v>
      </c>
      <c r="C30" s="45">
        <f t="shared" si="0"/>
        <v>65644</v>
      </c>
      <c r="D30" s="16">
        <v>1817</v>
      </c>
      <c r="E30" s="45">
        <f t="shared" si="1"/>
        <v>67461</v>
      </c>
      <c r="F30" s="45">
        <f t="shared" si="2"/>
        <v>66172</v>
      </c>
      <c r="G30" s="16">
        <v>17466</v>
      </c>
      <c r="H30" s="16">
        <v>48706</v>
      </c>
      <c r="I30" s="45">
        <f t="shared" si="3"/>
        <v>133633</v>
      </c>
      <c r="J30" s="16">
        <v>0</v>
      </c>
      <c r="K30" s="16">
        <v>133633</v>
      </c>
      <c r="L30" s="804" t="s">
        <v>402</v>
      </c>
      <c r="M30" s="805"/>
    </row>
    <row r="31" spans="1:13" ht="15">
      <c r="A31" s="23" t="s">
        <v>287</v>
      </c>
      <c r="B31" s="24" t="s">
        <v>409</v>
      </c>
      <c r="C31" s="44">
        <f t="shared" si="0"/>
        <v>1379</v>
      </c>
      <c r="D31" s="14">
        <v>4</v>
      </c>
      <c r="E31" s="44">
        <f t="shared" si="1"/>
        <v>1383</v>
      </c>
      <c r="F31" s="44">
        <f t="shared" si="2"/>
        <v>491</v>
      </c>
      <c r="G31" s="14">
        <v>259</v>
      </c>
      <c r="H31" s="14">
        <v>232</v>
      </c>
      <c r="I31" s="44">
        <f t="shared" si="3"/>
        <v>1874</v>
      </c>
      <c r="J31" s="14">
        <v>38</v>
      </c>
      <c r="K31" s="14">
        <v>1836</v>
      </c>
      <c r="L31" s="854" t="s">
        <v>411</v>
      </c>
      <c r="M31" s="855"/>
    </row>
    <row r="32" spans="1:13" ht="22.5">
      <c r="A32" s="12" t="s">
        <v>597</v>
      </c>
      <c r="B32" s="13" t="s">
        <v>598</v>
      </c>
      <c r="C32" s="45">
        <f t="shared" si="0"/>
        <v>1191</v>
      </c>
      <c r="D32" s="16">
        <v>0</v>
      </c>
      <c r="E32" s="45">
        <f t="shared" si="1"/>
        <v>1191</v>
      </c>
      <c r="F32" s="45">
        <f t="shared" si="2"/>
        <v>373</v>
      </c>
      <c r="G32" s="16">
        <v>180</v>
      </c>
      <c r="H32" s="16">
        <v>193</v>
      </c>
      <c r="I32" s="45">
        <f t="shared" si="3"/>
        <v>1564</v>
      </c>
      <c r="J32" s="16">
        <v>0</v>
      </c>
      <c r="K32" s="16">
        <v>1564</v>
      </c>
      <c r="L32" s="804" t="s">
        <v>412</v>
      </c>
      <c r="M32" s="805"/>
    </row>
    <row r="33" spans="1:13" ht="15">
      <c r="A33" s="284" t="s">
        <v>602</v>
      </c>
      <c r="B33" s="276" t="s">
        <v>417</v>
      </c>
      <c r="C33" s="44">
        <f t="shared" si="0"/>
        <v>188</v>
      </c>
      <c r="D33" s="14">
        <v>4</v>
      </c>
      <c r="E33" s="44">
        <f t="shared" si="1"/>
        <v>192</v>
      </c>
      <c r="F33" s="44">
        <f t="shared" si="2"/>
        <v>118</v>
      </c>
      <c r="G33" s="14">
        <v>79</v>
      </c>
      <c r="H33" s="14">
        <v>39</v>
      </c>
      <c r="I33" s="44">
        <f t="shared" si="3"/>
        <v>310</v>
      </c>
      <c r="J33" s="14">
        <v>38</v>
      </c>
      <c r="K33" s="14">
        <v>272</v>
      </c>
      <c r="L33" s="852" t="s">
        <v>418</v>
      </c>
      <c r="M33" s="853"/>
    </row>
    <row r="34" spans="1:13" ht="15">
      <c r="A34" s="21" t="s">
        <v>516</v>
      </c>
      <c r="B34" s="22" t="s">
        <v>434</v>
      </c>
      <c r="C34" s="45">
        <f t="shared" si="0"/>
        <v>62298</v>
      </c>
      <c r="D34" s="16">
        <v>3359</v>
      </c>
      <c r="E34" s="45">
        <f t="shared" si="1"/>
        <v>65657</v>
      </c>
      <c r="F34" s="45">
        <f t="shared" si="2"/>
        <v>52411</v>
      </c>
      <c r="G34" s="16">
        <v>25527</v>
      </c>
      <c r="H34" s="16">
        <v>26884</v>
      </c>
      <c r="I34" s="45">
        <f t="shared" si="3"/>
        <v>118068</v>
      </c>
      <c r="J34" s="16">
        <v>33199</v>
      </c>
      <c r="K34" s="16">
        <v>84869</v>
      </c>
      <c r="L34" s="816" t="s">
        <v>435</v>
      </c>
      <c r="M34" s="817"/>
    </row>
    <row r="35" spans="1:13" ht="15">
      <c r="A35" s="284" t="s">
        <v>609</v>
      </c>
      <c r="B35" s="276" t="s">
        <v>434</v>
      </c>
      <c r="C35" s="44">
        <f t="shared" si="0"/>
        <v>62298</v>
      </c>
      <c r="D35" s="14">
        <v>3359</v>
      </c>
      <c r="E35" s="44">
        <f t="shared" si="1"/>
        <v>65657</v>
      </c>
      <c r="F35" s="44">
        <f t="shared" si="2"/>
        <v>52411</v>
      </c>
      <c r="G35" s="14">
        <v>25527</v>
      </c>
      <c r="H35" s="14">
        <v>26884</v>
      </c>
      <c r="I35" s="44">
        <f t="shared" si="3"/>
        <v>118068</v>
      </c>
      <c r="J35" s="14">
        <v>33199</v>
      </c>
      <c r="K35" s="14">
        <v>84869</v>
      </c>
      <c r="L35" s="852" t="s">
        <v>436</v>
      </c>
      <c r="M35" s="853"/>
    </row>
    <row r="36" spans="1:13" ht="15">
      <c r="A36" s="21" t="s">
        <v>372</v>
      </c>
      <c r="B36" s="22" t="s">
        <v>443</v>
      </c>
      <c r="C36" s="45">
        <f t="shared" si="0"/>
        <v>2195</v>
      </c>
      <c r="D36" s="16">
        <v>51</v>
      </c>
      <c r="E36" s="45">
        <f t="shared" si="1"/>
        <v>2246</v>
      </c>
      <c r="F36" s="45">
        <f t="shared" si="2"/>
        <v>3306</v>
      </c>
      <c r="G36" s="16">
        <v>2193</v>
      </c>
      <c r="H36" s="16">
        <v>1113</v>
      </c>
      <c r="I36" s="45">
        <f t="shared" si="3"/>
        <v>5552</v>
      </c>
      <c r="J36" s="16">
        <v>0</v>
      </c>
      <c r="K36" s="16">
        <v>5552</v>
      </c>
      <c r="L36" s="816" t="s">
        <v>444</v>
      </c>
      <c r="M36" s="817"/>
    </row>
    <row r="37" spans="1:13" ht="15">
      <c r="A37" s="284" t="s">
        <v>612</v>
      </c>
      <c r="B37" s="276" t="s">
        <v>445</v>
      </c>
      <c r="C37" s="44">
        <f t="shared" si="0"/>
        <v>123</v>
      </c>
      <c r="D37" s="14">
        <v>4</v>
      </c>
      <c r="E37" s="44">
        <f t="shared" si="1"/>
        <v>127</v>
      </c>
      <c r="F37" s="44">
        <f t="shared" si="2"/>
        <v>183</v>
      </c>
      <c r="G37" s="14">
        <v>164</v>
      </c>
      <c r="H37" s="14">
        <v>19</v>
      </c>
      <c r="I37" s="44">
        <f t="shared" si="3"/>
        <v>310</v>
      </c>
      <c r="J37" s="14">
        <v>0</v>
      </c>
      <c r="K37" s="14">
        <v>310</v>
      </c>
      <c r="L37" s="852" t="s">
        <v>447</v>
      </c>
      <c r="M37" s="853"/>
    </row>
    <row r="38" spans="1:13" ht="15">
      <c r="A38" s="12" t="s">
        <v>721</v>
      </c>
      <c r="B38" s="13" t="s">
        <v>448</v>
      </c>
      <c r="C38" s="45">
        <f t="shared" si="0"/>
        <v>1356</v>
      </c>
      <c r="D38" s="16">
        <v>14</v>
      </c>
      <c r="E38" s="45">
        <f t="shared" si="1"/>
        <v>1370</v>
      </c>
      <c r="F38" s="45">
        <f t="shared" si="2"/>
        <v>1100</v>
      </c>
      <c r="G38" s="16">
        <v>798</v>
      </c>
      <c r="H38" s="16">
        <v>302</v>
      </c>
      <c r="I38" s="45">
        <f t="shared" si="3"/>
        <v>2470</v>
      </c>
      <c r="J38" s="16">
        <v>0</v>
      </c>
      <c r="K38" s="16">
        <v>2470</v>
      </c>
      <c r="L38" s="804" t="s">
        <v>449</v>
      </c>
      <c r="M38" s="805"/>
    </row>
    <row r="39" spans="1:13" ht="15">
      <c r="A39" s="277" t="s">
        <v>613</v>
      </c>
      <c r="B39" s="276" t="s">
        <v>450</v>
      </c>
      <c r="C39" s="44">
        <f t="shared" si="0"/>
        <v>716</v>
      </c>
      <c r="D39" s="14">
        <v>33</v>
      </c>
      <c r="E39" s="44">
        <f t="shared" si="1"/>
        <v>749</v>
      </c>
      <c r="F39" s="44">
        <f t="shared" si="2"/>
        <v>2023</v>
      </c>
      <c r="G39" s="14">
        <v>1231</v>
      </c>
      <c r="H39" s="14">
        <v>792</v>
      </c>
      <c r="I39" s="44">
        <f t="shared" si="3"/>
        <v>2772</v>
      </c>
      <c r="J39" s="14">
        <v>0</v>
      </c>
      <c r="K39" s="14">
        <v>2772</v>
      </c>
      <c r="L39" s="852" t="s">
        <v>451</v>
      </c>
      <c r="M39" s="853"/>
    </row>
    <row r="40" spans="1:13" ht="26.45" customHeight="1">
      <c r="A40" s="880" t="s">
        <v>471</v>
      </c>
      <c r="B40" s="857"/>
      <c r="C40" s="262">
        <f t="shared" si="0"/>
        <v>874459</v>
      </c>
      <c r="D40" s="262">
        <f t="shared" ref="D40" si="4">D11+D16</f>
        <v>10295</v>
      </c>
      <c r="E40" s="262">
        <f t="shared" si="1"/>
        <v>884754</v>
      </c>
      <c r="F40" s="262">
        <f t="shared" si="2"/>
        <v>528362</v>
      </c>
      <c r="G40" s="262">
        <f t="shared" ref="G40:J40" si="5">G11+G16</f>
        <v>331363</v>
      </c>
      <c r="H40" s="262">
        <f t="shared" si="5"/>
        <v>196999</v>
      </c>
      <c r="I40" s="262">
        <f t="shared" si="5"/>
        <v>1413116</v>
      </c>
      <c r="J40" s="262">
        <f t="shared" si="5"/>
        <v>133419</v>
      </c>
      <c r="K40" s="262">
        <f>K11+K16</f>
        <v>1279697</v>
      </c>
      <c r="L40" s="858" t="s">
        <v>472</v>
      </c>
      <c r="M40" s="859"/>
    </row>
    <row r="41" spans="1:13" ht="20.25" customHeight="1">
      <c r="A41" s="237"/>
      <c r="B41" s="215"/>
      <c r="I41" s="243"/>
    </row>
    <row r="42" spans="1:13" ht="20.25" customHeight="1">
      <c r="A42" s="237"/>
      <c r="B42" s="215"/>
    </row>
    <row r="43" spans="1:13" ht="20.25" customHeight="1">
      <c r="A43" s="237"/>
      <c r="B43" s="215"/>
    </row>
    <row r="46" spans="1:13" ht="20.25" customHeight="1">
      <c r="A46" s="237"/>
      <c r="B46" s="215"/>
    </row>
    <row r="47" spans="1:13" ht="20.25" customHeight="1">
      <c r="A47" s="237"/>
      <c r="B47" s="215"/>
    </row>
    <row r="48" spans="1:13" ht="20.25" customHeight="1">
      <c r="A48" s="237"/>
      <c r="B48" s="215"/>
    </row>
    <row r="49" spans="1:2" ht="20.25" customHeight="1">
      <c r="A49" s="237"/>
      <c r="B49" s="215"/>
    </row>
    <row r="50" spans="1:2" ht="20.25" customHeight="1">
      <c r="A50" s="237"/>
      <c r="B50" s="215"/>
    </row>
    <row r="51" spans="1:2" ht="20.25" customHeight="1">
      <c r="A51" s="237"/>
      <c r="B51" s="215"/>
    </row>
    <row r="52" spans="1:2" ht="20.25" customHeight="1">
      <c r="A52" s="237"/>
      <c r="B52" s="215"/>
    </row>
    <row r="53" spans="1:2" ht="20.25" customHeight="1">
      <c r="A53" s="237"/>
      <c r="B53" s="215"/>
    </row>
    <row r="54" spans="1:2" ht="20.25" customHeight="1">
      <c r="A54" s="237"/>
      <c r="B54" s="215"/>
    </row>
    <row r="55" spans="1:2" ht="20.25" customHeight="1">
      <c r="A55" s="237"/>
      <c r="B55" s="215"/>
    </row>
    <row r="56" spans="1:2" ht="20.25" customHeight="1">
      <c r="A56" s="237"/>
      <c r="B56" s="215"/>
    </row>
    <row r="57" spans="1:2" ht="20.25" customHeight="1">
      <c r="A57" s="237"/>
      <c r="B57" s="215"/>
    </row>
    <row r="58" spans="1:2" ht="20.25" customHeight="1">
      <c r="A58" s="237"/>
      <c r="B58" s="215"/>
    </row>
    <row r="59" spans="1:2" ht="20.25" customHeight="1">
      <c r="A59" s="237"/>
      <c r="B59" s="215"/>
    </row>
    <row r="60" spans="1:2" ht="20.25" customHeight="1">
      <c r="A60" s="237"/>
      <c r="B60" s="215"/>
    </row>
    <row r="61" spans="1:2" ht="20.25" customHeight="1">
      <c r="A61" s="237"/>
      <c r="B61" s="215"/>
    </row>
    <row r="62" spans="1:2" ht="20.25" customHeight="1">
      <c r="A62" s="237"/>
      <c r="B62" s="215"/>
    </row>
    <row r="63" spans="1:2" ht="24" customHeight="1">
      <c r="A63" s="237"/>
      <c r="B63" s="215"/>
    </row>
  </sheetData>
  <mergeCells count="47">
    <mergeCell ref="A40:B40"/>
    <mergeCell ref="L29:M29"/>
    <mergeCell ref="L40:M40"/>
    <mergeCell ref="L36:M36"/>
    <mergeCell ref="L37:M37"/>
    <mergeCell ref="L38:M38"/>
    <mergeCell ref="L39:M39"/>
    <mergeCell ref="L35:M35"/>
    <mergeCell ref="L34:M34"/>
    <mergeCell ref="L33:M33"/>
    <mergeCell ref="L23:M23"/>
    <mergeCell ref="L28:M28"/>
    <mergeCell ref="L30:M30"/>
    <mergeCell ref="L31:M31"/>
    <mergeCell ref="L32:M32"/>
    <mergeCell ref="L25:M25"/>
    <mergeCell ref="L26:M26"/>
    <mergeCell ref="L27:M27"/>
    <mergeCell ref="L24:M24"/>
    <mergeCell ref="L18:M18"/>
    <mergeCell ref="L19:M19"/>
    <mergeCell ref="L20:M20"/>
    <mergeCell ref="L21:M21"/>
    <mergeCell ref="L22:M22"/>
    <mergeCell ref="L13:M13"/>
    <mergeCell ref="L14:M14"/>
    <mergeCell ref="L15:M15"/>
    <mergeCell ref="L16:M16"/>
    <mergeCell ref="L17:M17"/>
    <mergeCell ref="L12:M12"/>
    <mergeCell ref="A7:A10"/>
    <mergeCell ref="B7:B10"/>
    <mergeCell ref="C7:C10"/>
    <mergeCell ref="D7:D10"/>
    <mergeCell ref="E7:E10"/>
    <mergeCell ref="F7:H7"/>
    <mergeCell ref="I7:K7"/>
    <mergeCell ref="L7:M10"/>
    <mergeCell ref="F8:H8"/>
    <mergeCell ref="I8:K8"/>
    <mergeCell ref="L11:M11"/>
    <mergeCell ref="A6:B6"/>
    <mergeCell ref="C6:K6"/>
    <mergeCell ref="A2:M2"/>
    <mergeCell ref="A3:M3"/>
    <mergeCell ref="A4:M4"/>
    <mergeCell ref="A5:M5"/>
  </mergeCells>
  <printOptions horizontalCentered="1" verticalCentered="1"/>
  <pageMargins left="0" right="0" top="0" bottom="0" header="0.51181102362204722" footer="0.51181102362204722"/>
  <pageSetup paperSize="9" scale="70" orientation="landscape" r:id="rId1"/>
  <headerFooter alignWithMargins="0"/>
  <ignoredErrors>
    <ignoredError sqref="A11:C26 A27:C39 B40:C40 E40:F40 E11:F26 E27:F3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IU41"/>
  <sheetViews>
    <sheetView view="pageBreakPreview" topLeftCell="A23" zoomScaleNormal="100" zoomScaleSheetLayoutView="100" workbookViewId="0">
      <selection activeCell="F7" sqref="G7"/>
    </sheetView>
  </sheetViews>
  <sheetFormatPr defaultColWidth="36.44140625" defaultRowHeight="12.75"/>
  <cols>
    <col min="1" max="1" width="5.77734375" style="249" customWidth="1"/>
    <col min="2" max="2" width="40.77734375" style="250" customWidth="1"/>
    <col min="3" max="9" width="8.77734375" style="244" customWidth="1"/>
    <col min="10" max="10" width="40.77734375" style="244" customWidth="1"/>
    <col min="11" max="11" width="5.88671875" style="244" customWidth="1"/>
    <col min="12" max="252" width="8.88671875" style="244" customWidth="1"/>
    <col min="253" max="253" width="9.6640625" style="244" customWidth="1"/>
    <col min="254" max="16384" width="36.44140625" style="244"/>
  </cols>
  <sheetData>
    <row r="1" spans="1:255" ht="44.25" customHeight="1">
      <c r="A1" s="285"/>
      <c r="B1" s="285"/>
      <c r="C1" s="285"/>
      <c r="D1" s="285"/>
      <c r="E1" s="285"/>
      <c r="F1" s="285"/>
      <c r="G1" s="285"/>
      <c r="H1" s="285"/>
      <c r="I1" s="285"/>
      <c r="J1" s="285"/>
      <c r="K1" s="285"/>
    </row>
    <row r="2" spans="1:255" ht="20.25" customHeight="1">
      <c r="A2" s="884" t="s">
        <v>534</v>
      </c>
      <c r="B2" s="884"/>
      <c r="C2" s="884"/>
      <c r="D2" s="884"/>
      <c r="E2" s="884"/>
      <c r="F2" s="884"/>
      <c r="G2" s="884"/>
      <c r="H2" s="884"/>
      <c r="I2" s="884"/>
      <c r="J2" s="884"/>
      <c r="K2" s="884"/>
    </row>
    <row r="3" spans="1:255" ht="20.25">
      <c r="A3" s="884" t="s">
        <v>475</v>
      </c>
      <c r="B3" s="884"/>
      <c r="C3" s="884"/>
      <c r="D3" s="884"/>
      <c r="E3" s="884"/>
      <c r="F3" s="884"/>
      <c r="G3" s="884"/>
      <c r="H3" s="884"/>
      <c r="I3" s="884"/>
      <c r="J3" s="884"/>
      <c r="K3" s="884"/>
    </row>
    <row r="4" spans="1:255" ht="15.75" customHeight="1">
      <c r="A4" s="885" t="s">
        <v>535</v>
      </c>
      <c r="B4" s="885"/>
      <c r="C4" s="885"/>
      <c r="D4" s="885"/>
      <c r="E4" s="885"/>
      <c r="F4" s="885"/>
      <c r="G4" s="885"/>
      <c r="H4" s="885"/>
      <c r="I4" s="885"/>
      <c r="J4" s="885"/>
      <c r="K4" s="885"/>
    </row>
    <row r="5" spans="1:255" ht="15.75" customHeight="1">
      <c r="A5" s="886" t="s">
        <v>536</v>
      </c>
      <c r="B5" s="885"/>
      <c r="C5" s="885"/>
      <c r="D5" s="885"/>
      <c r="E5" s="885"/>
      <c r="F5" s="885"/>
      <c r="G5" s="885"/>
      <c r="H5" s="885"/>
      <c r="I5" s="885"/>
      <c r="J5" s="885"/>
      <c r="K5" s="885"/>
    </row>
    <row r="6" spans="1:255" ht="15.75">
      <c r="A6" s="881" t="s">
        <v>537</v>
      </c>
      <c r="B6" s="881"/>
      <c r="C6" s="882" t="s">
        <v>777</v>
      </c>
      <c r="D6" s="883"/>
      <c r="E6" s="883"/>
      <c r="F6" s="883"/>
      <c r="G6" s="883"/>
      <c r="H6" s="883"/>
      <c r="I6" s="883"/>
      <c r="K6" s="245" t="s">
        <v>538</v>
      </c>
    </row>
    <row r="7" spans="1:255" ht="29.25" customHeight="1">
      <c r="A7" s="887" t="s">
        <v>539</v>
      </c>
      <c r="B7" s="889" t="s">
        <v>275</v>
      </c>
      <c r="C7" s="892" t="s">
        <v>540</v>
      </c>
      <c r="D7" s="893"/>
      <c r="E7" s="894" t="s">
        <v>541</v>
      </c>
      <c r="F7" s="894" t="s">
        <v>542</v>
      </c>
      <c r="G7" s="894" t="s">
        <v>543</v>
      </c>
      <c r="H7" s="894" t="s">
        <v>544</v>
      </c>
      <c r="I7" s="894" t="s">
        <v>545</v>
      </c>
      <c r="J7" s="902" t="s">
        <v>482</v>
      </c>
      <c r="K7" s="903"/>
    </row>
    <row r="8" spans="1:255" ht="29.25" customHeight="1">
      <c r="A8" s="888"/>
      <c r="B8" s="890"/>
      <c r="C8" s="900" t="s">
        <v>546</v>
      </c>
      <c r="D8" s="901"/>
      <c r="E8" s="895"/>
      <c r="F8" s="895"/>
      <c r="G8" s="895"/>
      <c r="H8" s="895"/>
      <c r="I8" s="895"/>
      <c r="J8" s="904"/>
      <c r="K8" s="905"/>
    </row>
    <row r="9" spans="1:255" ht="29.25" customHeight="1">
      <c r="A9" s="896" t="s">
        <v>547</v>
      </c>
      <c r="B9" s="890"/>
      <c r="C9" s="246" t="s">
        <v>548</v>
      </c>
      <c r="D9" s="392" t="s">
        <v>480</v>
      </c>
      <c r="E9" s="898" t="s">
        <v>549</v>
      </c>
      <c r="F9" s="898" t="s">
        <v>550</v>
      </c>
      <c r="G9" s="898" t="s">
        <v>551</v>
      </c>
      <c r="H9" s="898" t="s">
        <v>552</v>
      </c>
      <c r="I9" s="898" t="s">
        <v>553</v>
      </c>
      <c r="J9" s="904"/>
      <c r="K9" s="905"/>
    </row>
    <row r="10" spans="1:255" ht="23.45" customHeight="1">
      <c r="A10" s="897"/>
      <c r="B10" s="891"/>
      <c r="C10" s="247" t="s">
        <v>554</v>
      </c>
      <c r="D10" s="247" t="s">
        <v>555</v>
      </c>
      <c r="E10" s="899"/>
      <c r="F10" s="899"/>
      <c r="G10" s="899"/>
      <c r="H10" s="899"/>
      <c r="I10" s="899"/>
      <c r="J10" s="906"/>
      <c r="K10" s="907"/>
    </row>
    <row r="11" spans="1:255" ht="15">
      <c r="A11" s="280" t="s">
        <v>285</v>
      </c>
      <c r="B11" s="279" t="s">
        <v>286</v>
      </c>
      <c r="C11" s="44">
        <v>54449</v>
      </c>
      <c r="D11" s="44">
        <v>7274</v>
      </c>
      <c r="E11" s="44">
        <v>435040</v>
      </c>
      <c r="F11" s="44">
        <v>453778</v>
      </c>
      <c r="G11" s="286">
        <v>3.71</v>
      </c>
      <c r="H11" s="286">
        <v>0.42</v>
      </c>
      <c r="I11" s="44">
        <v>51958</v>
      </c>
      <c r="J11" s="814" t="s">
        <v>288</v>
      </c>
      <c r="K11" s="815"/>
    </row>
    <row r="12" spans="1:255">
      <c r="A12" s="70" t="s">
        <v>292</v>
      </c>
      <c r="B12" s="9" t="s">
        <v>293</v>
      </c>
      <c r="C12" s="45">
        <v>9</v>
      </c>
      <c r="D12" s="45">
        <v>144</v>
      </c>
      <c r="E12" s="45">
        <v>22989</v>
      </c>
      <c r="F12" s="45">
        <v>37390</v>
      </c>
      <c r="G12" s="287">
        <v>37.81</v>
      </c>
      <c r="H12" s="287">
        <v>0.71</v>
      </c>
      <c r="I12" s="45">
        <v>28800</v>
      </c>
      <c r="J12" s="782" t="s">
        <v>294</v>
      </c>
      <c r="K12" s="783"/>
    </row>
    <row r="13" spans="1:255">
      <c r="A13" s="277" t="s">
        <v>295</v>
      </c>
      <c r="B13" s="276" t="s">
        <v>296</v>
      </c>
      <c r="C13" s="14">
        <v>9</v>
      </c>
      <c r="D13" s="14">
        <v>144</v>
      </c>
      <c r="E13" s="14">
        <v>22989</v>
      </c>
      <c r="F13" s="14">
        <v>37390</v>
      </c>
      <c r="G13" s="288">
        <v>37.81</v>
      </c>
      <c r="H13" s="288">
        <v>0.71</v>
      </c>
      <c r="I13" s="14">
        <v>28800</v>
      </c>
      <c r="J13" s="852" t="s">
        <v>297</v>
      </c>
      <c r="K13" s="853"/>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248"/>
      <c r="DS13" s="248"/>
      <c r="DT13" s="248"/>
      <c r="DU13" s="248"/>
      <c r="DV13" s="248"/>
      <c r="DW13" s="248"/>
      <c r="DX13" s="248"/>
      <c r="DY13" s="248"/>
      <c r="DZ13" s="248"/>
      <c r="EA13" s="248"/>
      <c r="EB13" s="248"/>
      <c r="EC13" s="248"/>
      <c r="ED13" s="248"/>
      <c r="EE13" s="248"/>
      <c r="EF13" s="248"/>
      <c r="EG13" s="248"/>
      <c r="EH13" s="248"/>
      <c r="EI13" s="248"/>
      <c r="EJ13" s="248"/>
      <c r="EK13" s="248"/>
      <c r="EL13" s="248"/>
      <c r="EM13" s="248"/>
      <c r="EN13" s="248"/>
      <c r="EO13" s="248"/>
      <c r="EP13" s="248"/>
      <c r="EQ13" s="248"/>
      <c r="ER13" s="248"/>
      <c r="ES13" s="248"/>
      <c r="ET13" s="248"/>
      <c r="EU13" s="248"/>
      <c r="EV13" s="248"/>
      <c r="EW13" s="248"/>
      <c r="EX13" s="248"/>
      <c r="EY13" s="248"/>
      <c r="EZ13" s="248"/>
      <c r="FA13" s="248"/>
      <c r="FB13" s="248"/>
      <c r="FC13" s="248"/>
      <c r="FD13" s="248"/>
      <c r="FE13" s="248"/>
      <c r="FF13" s="248"/>
      <c r="FG13" s="248"/>
      <c r="FH13" s="248"/>
      <c r="FI13" s="248"/>
      <c r="FJ13" s="248"/>
      <c r="FK13" s="248"/>
      <c r="FL13" s="248"/>
      <c r="FM13" s="248"/>
      <c r="FN13" s="248"/>
      <c r="FO13" s="248"/>
      <c r="FP13" s="248"/>
      <c r="FQ13" s="248"/>
      <c r="FR13" s="248"/>
      <c r="FS13" s="248"/>
      <c r="FT13" s="248"/>
      <c r="FU13" s="248"/>
      <c r="FV13" s="248"/>
      <c r="FW13" s="248"/>
      <c r="FX13" s="248"/>
      <c r="FY13" s="248"/>
      <c r="FZ13" s="248"/>
      <c r="GA13" s="248"/>
      <c r="GB13" s="248"/>
      <c r="GC13" s="248"/>
      <c r="GD13" s="248"/>
      <c r="GE13" s="248"/>
      <c r="GF13" s="248"/>
      <c r="GG13" s="248"/>
      <c r="GH13" s="248"/>
      <c r="GI13" s="248"/>
      <c r="GJ13" s="248"/>
      <c r="GK13" s="248"/>
      <c r="GL13" s="248"/>
      <c r="GM13" s="248"/>
      <c r="GN13" s="248"/>
      <c r="GO13" s="248"/>
      <c r="GP13" s="248"/>
      <c r="GQ13" s="248"/>
      <c r="GR13" s="248"/>
      <c r="GS13" s="248"/>
      <c r="GT13" s="248"/>
      <c r="GU13" s="248"/>
      <c r="GV13" s="248"/>
      <c r="GW13" s="248"/>
      <c r="GX13" s="248"/>
      <c r="GY13" s="248"/>
      <c r="GZ13" s="248"/>
      <c r="HA13" s="248"/>
      <c r="HB13" s="248"/>
      <c r="HC13" s="248"/>
      <c r="HD13" s="248"/>
      <c r="HE13" s="248"/>
      <c r="HF13" s="248"/>
      <c r="HG13" s="248"/>
      <c r="HH13" s="248"/>
      <c r="HI13" s="248"/>
      <c r="HJ13" s="248"/>
      <c r="HK13" s="248"/>
      <c r="HL13" s="248"/>
      <c r="HM13" s="248"/>
      <c r="HN13" s="248"/>
      <c r="HO13" s="248"/>
      <c r="HP13" s="248"/>
      <c r="HQ13" s="248"/>
      <c r="HR13" s="248"/>
      <c r="HS13" s="248"/>
      <c r="HT13" s="248"/>
      <c r="HU13" s="248"/>
      <c r="HV13" s="248"/>
      <c r="HW13" s="248"/>
      <c r="HX13" s="248"/>
      <c r="HY13" s="248"/>
      <c r="HZ13" s="248"/>
      <c r="IA13" s="248"/>
      <c r="IB13" s="248"/>
      <c r="IC13" s="248"/>
      <c r="ID13" s="248"/>
      <c r="IE13" s="248"/>
      <c r="IF13" s="248"/>
      <c r="IG13" s="248"/>
      <c r="IH13" s="248"/>
      <c r="II13" s="248"/>
      <c r="IJ13" s="248"/>
      <c r="IK13" s="248"/>
      <c r="IL13" s="248"/>
      <c r="IM13" s="248"/>
      <c r="IN13" s="248"/>
      <c r="IO13" s="248"/>
      <c r="IP13" s="248"/>
      <c r="IQ13" s="248"/>
      <c r="IR13" s="248"/>
      <c r="IS13" s="248"/>
      <c r="IT13" s="248"/>
      <c r="IU13" s="248"/>
    </row>
    <row r="14" spans="1:255">
      <c r="A14" s="70" t="s">
        <v>298</v>
      </c>
      <c r="B14" s="9" t="s">
        <v>299</v>
      </c>
      <c r="C14" s="45">
        <v>54440</v>
      </c>
      <c r="D14" s="45">
        <v>7130</v>
      </c>
      <c r="E14" s="45">
        <v>456405</v>
      </c>
      <c r="F14" s="45">
        <v>475368</v>
      </c>
      <c r="G14" s="287">
        <v>3.57</v>
      </c>
      <c r="H14" s="287">
        <v>0.42</v>
      </c>
      <c r="I14" s="45">
        <v>52816</v>
      </c>
      <c r="J14" s="782" t="s">
        <v>300</v>
      </c>
      <c r="K14" s="783"/>
    </row>
    <row r="15" spans="1:255">
      <c r="A15" s="277" t="s">
        <v>301</v>
      </c>
      <c r="B15" s="276" t="s">
        <v>302</v>
      </c>
      <c r="C15" s="14">
        <v>54440</v>
      </c>
      <c r="D15" s="14">
        <v>7130</v>
      </c>
      <c r="E15" s="14">
        <v>456405</v>
      </c>
      <c r="F15" s="14">
        <v>475368</v>
      </c>
      <c r="G15" s="288">
        <v>3.57</v>
      </c>
      <c r="H15" s="288">
        <v>0.42</v>
      </c>
      <c r="I15" s="14">
        <v>52816</v>
      </c>
      <c r="J15" s="852" t="s">
        <v>303</v>
      </c>
      <c r="K15" s="853"/>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248"/>
      <c r="GF15" s="248"/>
      <c r="GG15" s="248"/>
      <c r="GH15" s="248"/>
      <c r="GI15" s="248"/>
      <c r="GJ15" s="248"/>
      <c r="GK15" s="248"/>
      <c r="GL15" s="248"/>
      <c r="GM15" s="248"/>
      <c r="GN15" s="248"/>
      <c r="GO15" s="248"/>
      <c r="GP15" s="248"/>
      <c r="GQ15" s="248"/>
      <c r="GR15" s="248"/>
      <c r="GS15" s="248"/>
      <c r="GT15" s="248"/>
      <c r="GU15" s="248"/>
      <c r="GV15" s="248"/>
      <c r="GW15" s="248"/>
      <c r="GX15" s="248"/>
      <c r="GY15" s="248"/>
      <c r="GZ15" s="248"/>
      <c r="HA15" s="248"/>
      <c r="HB15" s="248"/>
      <c r="HC15" s="248"/>
      <c r="HD15" s="248"/>
      <c r="HE15" s="248"/>
      <c r="HF15" s="248"/>
      <c r="HG15" s="248"/>
      <c r="HH15" s="248"/>
      <c r="HI15" s="248"/>
      <c r="HJ15" s="248"/>
      <c r="HK15" s="248"/>
      <c r="HL15" s="248"/>
      <c r="HM15" s="248"/>
      <c r="HN15" s="248"/>
      <c r="HO15" s="248"/>
      <c r="HP15" s="248"/>
      <c r="HQ15" s="248"/>
      <c r="HR15" s="248"/>
      <c r="HS15" s="248"/>
      <c r="HT15" s="248"/>
      <c r="HU15" s="248"/>
      <c r="HV15" s="248"/>
      <c r="HW15" s="248"/>
      <c r="HX15" s="248"/>
      <c r="HY15" s="248"/>
      <c r="HZ15" s="248"/>
      <c r="IA15" s="248"/>
      <c r="IB15" s="248"/>
      <c r="IC15" s="248"/>
      <c r="ID15" s="248"/>
      <c r="IE15" s="248"/>
      <c r="IF15" s="248"/>
      <c r="IG15" s="248"/>
      <c r="IH15" s="248"/>
      <c r="II15" s="248"/>
      <c r="IJ15" s="248"/>
      <c r="IK15" s="248"/>
      <c r="IL15" s="248"/>
      <c r="IM15" s="248"/>
      <c r="IN15" s="248"/>
      <c r="IO15" s="248"/>
      <c r="IP15" s="248"/>
      <c r="IQ15" s="248"/>
      <c r="IR15" s="248"/>
      <c r="IS15" s="248"/>
      <c r="IT15" s="248"/>
      <c r="IU15" s="248"/>
    </row>
    <row r="16" spans="1:255" ht="15">
      <c r="A16" s="282" t="s">
        <v>304</v>
      </c>
      <c r="B16" s="283" t="s">
        <v>305</v>
      </c>
      <c r="C16" s="45">
        <v>575716</v>
      </c>
      <c r="D16" s="45">
        <v>237021</v>
      </c>
      <c r="E16" s="45">
        <v>102373</v>
      </c>
      <c r="F16" s="45">
        <v>167767</v>
      </c>
      <c r="G16" s="287">
        <v>24.39</v>
      </c>
      <c r="H16" s="287">
        <v>14.59</v>
      </c>
      <c r="I16" s="45">
        <v>29513</v>
      </c>
      <c r="J16" s="843" t="s">
        <v>306</v>
      </c>
      <c r="K16" s="844"/>
    </row>
    <row r="17" spans="1:11">
      <c r="A17" s="23" t="s">
        <v>32</v>
      </c>
      <c r="B17" s="24" t="s">
        <v>307</v>
      </c>
      <c r="C17" s="44">
        <v>36527</v>
      </c>
      <c r="D17" s="44">
        <v>18435</v>
      </c>
      <c r="E17" s="44">
        <v>84865</v>
      </c>
      <c r="F17" s="44">
        <v>158886</v>
      </c>
      <c r="G17" s="286">
        <v>19.64</v>
      </c>
      <c r="H17" s="286">
        <v>26.94</v>
      </c>
      <c r="I17" s="44">
        <v>27191</v>
      </c>
      <c r="J17" s="854" t="s">
        <v>308</v>
      </c>
      <c r="K17" s="855"/>
    </row>
    <row r="18" spans="1:11">
      <c r="A18" s="12" t="s">
        <v>533</v>
      </c>
      <c r="B18" s="13" t="s">
        <v>317</v>
      </c>
      <c r="C18" s="16">
        <v>28020</v>
      </c>
      <c r="D18" s="16">
        <v>13775</v>
      </c>
      <c r="E18" s="16">
        <v>73356</v>
      </c>
      <c r="F18" s="16">
        <v>123549</v>
      </c>
      <c r="G18" s="289">
        <v>15.89</v>
      </c>
      <c r="H18" s="289">
        <v>24.73</v>
      </c>
      <c r="I18" s="16">
        <v>24040</v>
      </c>
      <c r="J18" s="804" t="s">
        <v>318</v>
      </c>
      <c r="K18" s="805"/>
    </row>
    <row r="19" spans="1:11">
      <c r="A19" s="277" t="s">
        <v>565</v>
      </c>
      <c r="B19" s="276" t="s">
        <v>319</v>
      </c>
      <c r="C19" s="14">
        <v>999</v>
      </c>
      <c r="D19" s="14">
        <v>477</v>
      </c>
      <c r="E19" s="14">
        <v>67081</v>
      </c>
      <c r="F19" s="14">
        <v>146718</v>
      </c>
      <c r="G19" s="288">
        <v>22.98</v>
      </c>
      <c r="H19" s="288">
        <v>31.3</v>
      </c>
      <c r="I19" s="14">
        <v>21689</v>
      </c>
      <c r="J19" s="852" t="s">
        <v>321</v>
      </c>
      <c r="K19" s="853"/>
    </row>
    <row r="20" spans="1:11">
      <c r="A20" s="12" t="s">
        <v>566</v>
      </c>
      <c r="B20" s="13" t="s">
        <v>322</v>
      </c>
      <c r="C20" s="16">
        <v>6984</v>
      </c>
      <c r="D20" s="16">
        <v>4097</v>
      </c>
      <c r="E20" s="16">
        <v>173134</v>
      </c>
      <c r="F20" s="16">
        <v>425820</v>
      </c>
      <c r="G20" s="289">
        <v>27.67</v>
      </c>
      <c r="H20" s="289">
        <v>31.67</v>
      </c>
      <c r="I20" s="16">
        <v>52521</v>
      </c>
      <c r="J20" s="804" t="s">
        <v>324</v>
      </c>
      <c r="K20" s="805"/>
    </row>
    <row r="21" spans="1:11">
      <c r="A21" s="23" t="s">
        <v>38</v>
      </c>
      <c r="B21" s="24" t="s">
        <v>340</v>
      </c>
      <c r="C21" s="290">
        <v>440846</v>
      </c>
      <c r="D21" s="290">
        <v>154410</v>
      </c>
      <c r="E21" s="290">
        <v>117029</v>
      </c>
      <c r="F21" s="290">
        <v>181694</v>
      </c>
      <c r="G21" s="291">
        <v>26.52</v>
      </c>
      <c r="H21" s="291">
        <v>9.07</v>
      </c>
      <c r="I21" s="290">
        <v>30277</v>
      </c>
      <c r="J21" s="854" t="s">
        <v>341</v>
      </c>
      <c r="K21" s="855"/>
    </row>
    <row r="22" spans="1:11">
      <c r="A22" s="12" t="s">
        <v>573</v>
      </c>
      <c r="B22" s="13" t="s">
        <v>344</v>
      </c>
      <c r="C22" s="292">
        <v>440846</v>
      </c>
      <c r="D22" s="292">
        <v>154410</v>
      </c>
      <c r="E22" s="292">
        <v>117029</v>
      </c>
      <c r="F22" s="292">
        <v>181694</v>
      </c>
      <c r="G22" s="293">
        <v>26.52</v>
      </c>
      <c r="H22" s="293">
        <v>9.07</v>
      </c>
      <c r="I22" s="292">
        <v>30277</v>
      </c>
      <c r="J22" s="804" t="s">
        <v>574</v>
      </c>
      <c r="K22" s="805"/>
    </row>
    <row r="23" spans="1:11" ht="33.75">
      <c r="A23" s="23" t="s">
        <v>40</v>
      </c>
      <c r="B23" s="24" t="s">
        <v>350</v>
      </c>
      <c r="C23" s="290">
        <v>4589</v>
      </c>
      <c r="D23" s="290">
        <v>8915</v>
      </c>
      <c r="E23" s="290">
        <v>31244</v>
      </c>
      <c r="F23" s="290">
        <v>61007</v>
      </c>
      <c r="G23" s="291">
        <v>34.74</v>
      </c>
      <c r="H23" s="291">
        <v>14.05</v>
      </c>
      <c r="I23" s="290">
        <v>20447</v>
      </c>
      <c r="J23" s="854" t="s">
        <v>351</v>
      </c>
      <c r="K23" s="855"/>
    </row>
    <row r="24" spans="1:11">
      <c r="A24" s="12" t="s">
        <v>577</v>
      </c>
      <c r="B24" s="13" t="s">
        <v>352</v>
      </c>
      <c r="C24" s="292">
        <v>4589</v>
      </c>
      <c r="D24" s="292">
        <v>8915</v>
      </c>
      <c r="E24" s="292">
        <v>31244</v>
      </c>
      <c r="F24" s="292">
        <v>61007</v>
      </c>
      <c r="G24" s="293">
        <v>34.74</v>
      </c>
      <c r="H24" s="293">
        <v>14.05</v>
      </c>
      <c r="I24" s="292">
        <v>20447</v>
      </c>
      <c r="J24" s="804" t="s">
        <v>353</v>
      </c>
      <c r="K24" s="805"/>
    </row>
    <row r="25" spans="1:11">
      <c r="A25" s="23" t="s">
        <v>42</v>
      </c>
      <c r="B25" s="24" t="s">
        <v>360</v>
      </c>
      <c r="C25" s="290">
        <v>4395</v>
      </c>
      <c r="D25" s="290">
        <v>10854</v>
      </c>
      <c r="E25" s="290">
        <v>124133</v>
      </c>
      <c r="F25" s="290">
        <v>183027</v>
      </c>
      <c r="G25" s="291">
        <v>29.42</v>
      </c>
      <c r="H25" s="291">
        <v>2.76</v>
      </c>
      <c r="I25" s="290">
        <v>84800</v>
      </c>
      <c r="J25" s="854" t="s">
        <v>363</v>
      </c>
      <c r="K25" s="855"/>
    </row>
    <row r="26" spans="1:11">
      <c r="A26" s="12" t="s">
        <v>580</v>
      </c>
      <c r="B26" s="13" t="s">
        <v>364</v>
      </c>
      <c r="C26" s="292">
        <v>4395</v>
      </c>
      <c r="D26" s="292">
        <v>10854</v>
      </c>
      <c r="E26" s="292">
        <v>124133</v>
      </c>
      <c r="F26" s="292">
        <v>183027</v>
      </c>
      <c r="G26" s="293">
        <v>29.42</v>
      </c>
      <c r="H26" s="293">
        <v>2.76</v>
      </c>
      <c r="I26" s="292">
        <v>84800</v>
      </c>
      <c r="J26" s="804" t="s">
        <v>366</v>
      </c>
      <c r="K26" s="805"/>
    </row>
    <row r="27" spans="1:11">
      <c r="A27" s="23" t="s">
        <v>410</v>
      </c>
      <c r="B27" s="24" t="s">
        <v>384</v>
      </c>
      <c r="C27" s="290">
        <v>900</v>
      </c>
      <c r="D27" s="290">
        <v>1350</v>
      </c>
      <c r="E27" s="290">
        <v>107143</v>
      </c>
      <c r="F27" s="290">
        <v>238095</v>
      </c>
      <c r="G27" s="291">
        <v>9</v>
      </c>
      <c r="H27" s="291">
        <v>46</v>
      </c>
      <c r="I27" s="290">
        <v>64286</v>
      </c>
      <c r="J27" s="854" t="s">
        <v>385</v>
      </c>
      <c r="K27" s="855"/>
    </row>
    <row r="28" spans="1:11">
      <c r="A28" s="12" t="s">
        <v>587</v>
      </c>
      <c r="B28" s="13" t="s">
        <v>386</v>
      </c>
      <c r="C28" s="292">
        <v>900</v>
      </c>
      <c r="D28" s="292">
        <v>1350</v>
      </c>
      <c r="E28" s="292">
        <v>107143</v>
      </c>
      <c r="F28" s="292">
        <v>238095</v>
      </c>
      <c r="G28" s="293">
        <v>9</v>
      </c>
      <c r="H28" s="293">
        <v>46</v>
      </c>
      <c r="I28" s="292">
        <v>64286</v>
      </c>
      <c r="J28" s="804" t="s">
        <v>388</v>
      </c>
      <c r="K28" s="805"/>
    </row>
    <row r="29" spans="1:11" ht="22.5">
      <c r="A29" s="23" t="s">
        <v>320</v>
      </c>
      <c r="B29" s="24" t="s">
        <v>399</v>
      </c>
      <c r="C29" s="290">
        <v>40324</v>
      </c>
      <c r="D29" s="290">
        <v>25320</v>
      </c>
      <c r="E29" s="290">
        <v>63944</v>
      </c>
      <c r="F29" s="290">
        <v>126667</v>
      </c>
      <c r="G29" s="291">
        <v>13.07</v>
      </c>
      <c r="H29" s="291">
        <v>36.450000000000003</v>
      </c>
      <c r="I29" s="290">
        <v>24000</v>
      </c>
      <c r="J29" s="854" t="s">
        <v>400</v>
      </c>
      <c r="K29" s="855"/>
    </row>
    <row r="30" spans="1:11">
      <c r="A30" s="12" t="s">
        <v>592</v>
      </c>
      <c r="B30" s="13" t="s">
        <v>401</v>
      </c>
      <c r="C30" s="292">
        <v>40324</v>
      </c>
      <c r="D30" s="292">
        <v>25320</v>
      </c>
      <c r="E30" s="292">
        <v>63944</v>
      </c>
      <c r="F30" s="292">
        <v>126667</v>
      </c>
      <c r="G30" s="293">
        <v>13.07</v>
      </c>
      <c r="H30" s="293">
        <v>36.450000000000003</v>
      </c>
      <c r="I30" s="292">
        <v>24000</v>
      </c>
      <c r="J30" s="804" t="s">
        <v>402</v>
      </c>
      <c r="K30" s="805"/>
    </row>
    <row r="31" spans="1:11">
      <c r="A31" s="23" t="s">
        <v>287</v>
      </c>
      <c r="B31" s="24" t="s">
        <v>409</v>
      </c>
      <c r="C31" s="290">
        <v>1113</v>
      </c>
      <c r="D31" s="290">
        <v>266</v>
      </c>
      <c r="E31" s="290">
        <v>92200</v>
      </c>
      <c r="F31" s="290">
        <v>124924</v>
      </c>
      <c r="G31" s="291">
        <v>13.83</v>
      </c>
      <c r="H31" s="291">
        <v>12.36</v>
      </c>
      <c r="I31" s="290">
        <v>17774</v>
      </c>
      <c r="J31" s="854" t="s">
        <v>411</v>
      </c>
      <c r="K31" s="855"/>
    </row>
    <row r="32" spans="1:11" ht="22.5">
      <c r="A32" s="12" t="s">
        <v>597</v>
      </c>
      <c r="B32" s="13" t="s">
        <v>598</v>
      </c>
      <c r="C32" s="292">
        <v>1011</v>
      </c>
      <c r="D32" s="292">
        <v>180</v>
      </c>
      <c r="E32" s="292">
        <v>132333</v>
      </c>
      <c r="F32" s="292">
        <v>173767</v>
      </c>
      <c r="G32" s="293">
        <v>11.51</v>
      </c>
      <c r="H32" s="293">
        <v>12.33</v>
      </c>
      <c r="I32" s="292">
        <v>20024</v>
      </c>
      <c r="J32" s="804" t="s">
        <v>412</v>
      </c>
      <c r="K32" s="805"/>
    </row>
    <row r="33" spans="1:11">
      <c r="A33" s="284" t="s">
        <v>602</v>
      </c>
      <c r="B33" s="276" t="s">
        <v>417</v>
      </c>
      <c r="C33" s="290">
        <v>102</v>
      </c>
      <c r="D33" s="290">
        <v>86</v>
      </c>
      <c r="E33" s="290">
        <v>32000</v>
      </c>
      <c r="F33" s="290">
        <v>51660</v>
      </c>
      <c r="G33" s="291">
        <v>25.55</v>
      </c>
      <c r="H33" s="291">
        <v>12.5</v>
      </c>
      <c r="I33" s="290">
        <v>14400</v>
      </c>
      <c r="J33" s="852" t="s">
        <v>418</v>
      </c>
      <c r="K33" s="853"/>
    </row>
    <row r="34" spans="1:11">
      <c r="A34" s="21" t="s">
        <v>516</v>
      </c>
      <c r="B34" s="22" t="s">
        <v>434</v>
      </c>
      <c r="C34" s="292">
        <v>46111</v>
      </c>
      <c r="D34" s="292">
        <v>16187</v>
      </c>
      <c r="E34" s="292">
        <v>119160</v>
      </c>
      <c r="F34" s="292">
        <v>214280</v>
      </c>
      <c r="G34" s="293">
        <v>21.62</v>
      </c>
      <c r="H34" s="293">
        <v>22.77</v>
      </c>
      <c r="I34" s="292">
        <v>29378</v>
      </c>
      <c r="J34" s="816" t="s">
        <v>435</v>
      </c>
      <c r="K34" s="817"/>
    </row>
    <row r="35" spans="1:11">
      <c r="A35" s="284" t="s">
        <v>609</v>
      </c>
      <c r="B35" s="276" t="s">
        <v>434</v>
      </c>
      <c r="C35" s="290">
        <v>46111</v>
      </c>
      <c r="D35" s="290">
        <v>16187</v>
      </c>
      <c r="E35" s="290">
        <v>119160</v>
      </c>
      <c r="F35" s="290">
        <v>214280</v>
      </c>
      <c r="G35" s="291">
        <v>21.62</v>
      </c>
      <c r="H35" s="291">
        <v>22.77</v>
      </c>
      <c r="I35" s="290">
        <v>29378</v>
      </c>
      <c r="J35" s="852" t="s">
        <v>436</v>
      </c>
      <c r="K35" s="853"/>
    </row>
    <row r="36" spans="1:11">
      <c r="A36" s="21" t="s">
        <v>372</v>
      </c>
      <c r="B36" s="22" t="s">
        <v>443</v>
      </c>
      <c r="C36" s="292">
        <v>911</v>
      </c>
      <c r="D36" s="292">
        <v>1284</v>
      </c>
      <c r="E36" s="292">
        <v>41593</v>
      </c>
      <c r="F36" s="292">
        <v>102812</v>
      </c>
      <c r="G36" s="293">
        <v>39.5</v>
      </c>
      <c r="H36" s="293">
        <v>20.05</v>
      </c>
      <c r="I36" s="292">
        <v>27319</v>
      </c>
      <c r="J36" s="816" t="s">
        <v>444</v>
      </c>
      <c r="K36" s="817"/>
    </row>
    <row r="37" spans="1:11">
      <c r="A37" s="284" t="s">
        <v>612</v>
      </c>
      <c r="B37" s="276" t="s">
        <v>445</v>
      </c>
      <c r="C37" s="290">
        <v>9</v>
      </c>
      <c r="D37" s="290">
        <v>115</v>
      </c>
      <c r="E37" s="290">
        <v>16000</v>
      </c>
      <c r="F37" s="290">
        <v>38783</v>
      </c>
      <c r="G37" s="291">
        <v>52.73</v>
      </c>
      <c r="H37" s="291">
        <v>6.02</v>
      </c>
      <c r="I37" s="290">
        <v>14400</v>
      </c>
      <c r="J37" s="852" t="s">
        <v>447</v>
      </c>
      <c r="K37" s="853"/>
    </row>
    <row r="38" spans="1:11">
      <c r="A38" s="12" t="s">
        <v>721</v>
      </c>
      <c r="B38" s="13" t="s">
        <v>448</v>
      </c>
      <c r="C38" s="292">
        <v>532</v>
      </c>
      <c r="D38" s="292">
        <v>823</v>
      </c>
      <c r="E38" s="292">
        <v>48900</v>
      </c>
      <c r="F38" s="292">
        <v>88200</v>
      </c>
      <c r="G38" s="293">
        <v>32.31</v>
      </c>
      <c r="H38" s="293">
        <v>12.24</v>
      </c>
      <c r="I38" s="292">
        <v>39200</v>
      </c>
      <c r="J38" s="804" t="s">
        <v>449</v>
      </c>
      <c r="K38" s="805"/>
    </row>
    <row r="39" spans="1:11">
      <c r="A39" s="277" t="s">
        <v>613</v>
      </c>
      <c r="B39" s="276" t="s">
        <v>450</v>
      </c>
      <c r="C39" s="290">
        <v>370</v>
      </c>
      <c r="D39" s="290">
        <v>346</v>
      </c>
      <c r="E39" s="290">
        <v>41600</v>
      </c>
      <c r="F39" s="290">
        <v>154000</v>
      </c>
      <c r="G39" s="291">
        <v>44.42</v>
      </c>
      <c r="H39" s="291">
        <v>28.57</v>
      </c>
      <c r="I39" s="290">
        <v>19200</v>
      </c>
      <c r="J39" s="852" t="s">
        <v>451</v>
      </c>
      <c r="K39" s="853"/>
    </row>
    <row r="40" spans="1:11" ht="27" customHeight="1">
      <c r="A40" s="1179" t="s">
        <v>471</v>
      </c>
      <c r="B40" s="1180"/>
      <c r="C40" s="1181">
        <f>C11+C16</f>
        <v>630165</v>
      </c>
      <c r="D40" s="1181">
        <f>D11+D16</f>
        <v>244295</v>
      </c>
      <c r="E40" s="1181">
        <v>108148</v>
      </c>
      <c r="F40" s="1181">
        <v>172731</v>
      </c>
      <c r="G40" s="1182">
        <v>23.45</v>
      </c>
      <c r="H40" s="1182">
        <v>13.94</v>
      </c>
      <c r="I40" s="1183">
        <v>29898</v>
      </c>
      <c r="J40" s="1184" t="s">
        <v>472</v>
      </c>
      <c r="K40" s="1185"/>
    </row>
    <row r="41" spans="1:11" s="253" customFormat="1" ht="15.6" customHeight="1">
      <c r="A41" s="1186" t="s">
        <v>770</v>
      </c>
      <c r="B41" s="1186"/>
      <c r="C41" s="1186"/>
      <c r="D41" s="1186"/>
      <c r="E41" s="1186"/>
      <c r="F41" s="1187" t="s">
        <v>771</v>
      </c>
      <c r="G41" s="1187"/>
      <c r="H41" s="1187"/>
      <c r="I41" s="1187"/>
      <c r="J41" s="1187"/>
      <c r="K41" s="1188"/>
    </row>
  </sheetData>
  <mergeCells count="55">
    <mergeCell ref="J34:K34"/>
    <mergeCell ref="A40:B40"/>
    <mergeCell ref="J29:K29"/>
    <mergeCell ref="J40:K40"/>
    <mergeCell ref="J35:K35"/>
    <mergeCell ref="J36:K36"/>
    <mergeCell ref="J37:K37"/>
    <mergeCell ref="J38:K38"/>
    <mergeCell ref="J39:K39"/>
    <mergeCell ref="J30:K30"/>
    <mergeCell ref="J31:K31"/>
    <mergeCell ref="J32:K32"/>
    <mergeCell ref="J33:K33"/>
    <mergeCell ref="J28:K28"/>
    <mergeCell ref="J27:K27"/>
    <mergeCell ref="J17:K17"/>
    <mergeCell ref="J18:K18"/>
    <mergeCell ref="J19:K19"/>
    <mergeCell ref="J20:K20"/>
    <mergeCell ref="J21:K21"/>
    <mergeCell ref="J22:K22"/>
    <mergeCell ref="J23:K23"/>
    <mergeCell ref="J24:K24"/>
    <mergeCell ref="J25:K25"/>
    <mergeCell ref="J26:K26"/>
    <mergeCell ref="C8:D8"/>
    <mergeCell ref="G9:G10"/>
    <mergeCell ref="H9:H10"/>
    <mergeCell ref="J16:K16"/>
    <mergeCell ref="H7:H8"/>
    <mergeCell ref="I7:I8"/>
    <mergeCell ref="J7:K10"/>
    <mergeCell ref="I9:I10"/>
    <mergeCell ref="G7:G8"/>
    <mergeCell ref="J11:K11"/>
    <mergeCell ref="J12:K12"/>
    <mergeCell ref="J13:K13"/>
    <mergeCell ref="J14:K14"/>
    <mergeCell ref="J15:K15"/>
    <mergeCell ref="A41:E41"/>
    <mergeCell ref="F41:J41"/>
    <mergeCell ref="A6:B6"/>
    <mergeCell ref="C6:I6"/>
    <mergeCell ref="A2:K2"/>
    <mergeCell ref="A3:K3"/>
    <mergeCell ref="A4:K4"/>
    <mergeCell ref="A5:K5"/>
    <mergeCell ref="A7:A8"/>
    <mergeCell ref="B7:B10"/>
    <mergeCell ref="C7:D7"/>
    <mergeCell ref="E7:E8"/>
    <mergeCell ref="F7:F8"/>
    <mergeCell ref="A9:A10"/>
    <mergeCell ref="E9:E10"/>
    <mergeCell ref="F9:F10"/>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4506668294322"/>
  </sheetPr>
  <dimension ref="A16"/>
  <sheetViews>
    <sheetView view="pageBreakPreview" topLeftCell="A16" zoomScaleNormal="100" zoomScaleSheetLayoutView="100" workbookViewId="0">
      <selection activeCell="F7" sqref="G7"/>
    </sheetView>
  </sheetViews>
  <sheetFormatPr defaultColWidth="8.88671875" defaultRowHeight="12.75"/>
  <cols>
    <col min="1" max="1" width="63.109375" style="1" customWidth="1"/>
    <col min="2" max="16384" width="8.88671875" style="1"/>
  </cols>
  <sheetData>
    <row r="16" spans="1:1" ht="229.5" customHeight="1">
      <c r="A16" s="2" t="s">
        <v>557</v>
      </c>
    </row>
  </sheetData>
  <printOptions horizontalCentered="1" verticalCentered="1"/>
  <pageMargins left="0" right="0" top="1.53541666666667" bottom="0.74791666666666701" header="0.31458333333333299" footer="0.31458333333333299"/>
  <pageSetup paperSize="9" orientation="landscape" r:id="rId1"/>
  <rowBreaks count="2" manualBreakCount="2">
    <brk id="15" man="1"/>
    <brk id="1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M102"/>
  <sheetViews>
    <sheetView view="pageBreakPreview" topLeftCell="A29" zoomScaleNormal="100" zoomScaleSheetLayoutView="100" workbookViewId="0">
      <selection activeCell="F7" sqref="G7"/>
    </sheetView>
  </sheetViews>
  <sheetFormatPr defaultColWidth="8.88671875" defaultRowHeight="15"/>
  <cols>
    <col min="1" max="1" width="5.77734375" style="47" customWidth="1"/>
    <col min="2" max="2" width="40.77734375" style="28" customWidth="1"/>
    <col min="3" max="4" width="8.109375" style="27" customWidth="1"/>
    <col min="5" max="5" width="7.21875" style="27" customWidth="1"/>
    <col min="6" max="6" width="7.77734375" style="27" customWidth="1"/>
    <col min="7" max="8" width="6.77734375" style="27" customWidth="1"/>
    <col min="9" max="9" width="40.77734375" style="27" customWidth="1"/>
    <col min="10" max="10" width="5.77734375" style="27" customWidth="1"/>
    <col min="11" max="16384" width="8.88671875" style="27"/>
  </cols>
  <sheetData>
    <row r="1" spans="1:13" s="26" customFormat="1" ht="55.5" customHeight="1">
      <c r="A1" s="35"/>
      <c r="B1" s="35"/>
      <c r="C1" s="35"/>
      <c r="D1" s="35"/>
      <c r="E1" s="35"/>
      <c r="F1" s="35"/>
      <c r="G1" s="35"/>
      <c r="H1" s="35"/>
      <c r="I1" s="35"/>
      <c r="J1" s="35"/>
      <c r="K1" s="35"/>
      <c r="L1" s="35"/>
      <c r="M1" s="35"/>
    </row>
    <row r="2" spans="1:13" ht="20.25">
      <c r="A2" s="868" t="s">
        <v>474</v>
      </c>
      <c r="B2" s="868"/>
      <c r="C2" s="868"/>
      <c r="D2" s="868"/>
      <c r="E2" s="868"/>
      <c r="F2" s="868"/>
      <c r="G2" s="868"/>
      <c r="H2" s="868"/>
      <c r="I2" s="868"/>
      <c r="J2" s="868"/>
    </row>
    <row r="3" spans="1:13" ht="20.25">
      <c r="A3" s="868" t="s">
        <v>558</v>
      </c>
      <c r="B3" s="868"/>
      <c r="C3" s="868"/>
      <c r="D3" s="868"/>
      <c r="E3" s="868"/>
      <c r="F3" s="868"/>
      <c r="G3" s="868"/>
      <c r="H3" s="868"/>
      <c r="I3" s="868"/>
      <c r="J3" s="868"/>
    </row>
    <row r="4" spans="1:13" ht="15.75" customHeight="1">
      <c r="A4" s="941" t="s">
        <v>476</v>
      </c>
      <c r="B4" s="941"/>
      <c r="C4" s="941"/>
      <c r="D4" s="941"/>
      <c r="E4" s="941"/>
      <c r="F4" s="941"/>
      <c r="G4" s="941"/>
      <c r="H4" s="941"/>
      <c r="I4" s="941"/>
      <c r="J4" s="941"/>
    </row>
    <row r="5" spans="1:13" ht="15.75" customHeight="1">
      <c r="A5" s="941" t="s">
        <v>536</v>
      </c>
      <c r="B5" s="941"/>
      <c r="C5" s="941"/>
      <c r="D5" s="941"/>
      <c r="E5" s="941"/>
      <c r="F5" s="941"/>
      <c r="G5" s="941"/>
      <c r="H5" s="941"/>
      <c r="I5" s="941"/>
      <c r="J5" s="941"/>
    </row>
    <row r="6" spans="1:13" ht="15.75">
      <c r="A6" s="942" t="s">
        <v>559</v>
      </c>
      <c r="B6" s="942"/>
      <c r="C6" s="943">
        <v>2022</v>
      </c>
      <c r="D6" s="943"/>
      <c r="E6" s="943"/>
      <c r="F6" s="943"/>
      <c r="G6" s="943"/>
      <c r="H6" s="943"/>
      <c r="I6" s="944" t="s">
        <v>560</v>
      </c>
      <c r="J6" s="944"/>
    </row>
    <row r="7" spans="1:13" ht="15" customHeight="1">
      <c r="A7" s="914" t="s">
        <v>274</v>
      </c>
      <c r="B7" s="914" t="s">
        <v>275</v>
      </c>
      <c r="C7" s="945" t="s">
        <v>480</v>
      </c>
      <c r="D7" s="946"/>
      <c r="E7" s="947"/>
      <c r="F7" s="945" t="s">
        <v>481</v>
      </c>
      <c r="G7" s="946"/>
      <c r="H7" s="947"/>
      <c r="I7" s="917" t="s">
        <v>482</v>
      </c>
      <c r="J7" s="918"/>
    </row>
    <row r="8" spans="1:13">
      <c r="A8" s="915"/>
      <c r="B8" s="915"/>
      <c r="C8" s="934" t="s">
        <v>483</v>
      </c>
      <c r="D8" s="935"/>
      <c r="E8" s="936"/>
      <c r="F8" s="934" t="s">
        <v>484</v>
      </c>
      <c r="G8" s="935"/>
      <c r="H8" s="936"/>
      <c r="I8" s="919"/>
      <c r="J8" s="920"/>
    </row>
    <row r="9" spans="1:13">
      <c r="A9" s="915"/>
      <c r="B9" s="915"/>
      <c r="C9" s="68" t="s">
        <v>472</v>
      </c>
      <c r="D9" s="68" t="s">
        <v>485</v>
      </c>
      <c r="E9" s="68" t="s">
        <v>486</v>
      </c>
      <c r="F9" s="68" t="s">
        <v>472</v>
      </c>
      <c r="G9" s="68" t="s">
        <v>485</v>
      </c>
      <c r="H9" s="68" t="s">
        <v>486</v>
      </c>
      <c r="I9" s="919"/>
      <c r="J9" s="920"/>
    </row>
    <row r="10" spans="1:13">
      <c r="A10" s="916"/>
      <c r="B10" s="916"/>
      <c r="C10" s="67" t="s">
        <v>471</v>
      </c>
      <c r="D10" s="67" t="s">
        <v>487</v>
      </c>
      <c r="E10" s="67" t="s">
        <v>488</v>
      </c>
      <c r="F10" s="67" t="s">
        <v>471</v>
      </c>
      <c r="G10" s="67" t="s">
        <v>487</v>
      </c>
      <c r="H10" s="67" t="s">
        <v>488</v>
      </c>
      <c r="I10" s="921"/>
      <c r="J10" s="922"/>
    </row>
    <row r="11" spans="1:13">
      <c r="A11" s="90" t="s">
        <v>285</v>
      </c>
      <c r="B11" s="91" t="s">
        <v>286</v>
      </c>
      <c r="C11" s="44">
        <f>SUM(D11:E11)</f>
        <v>12650195</v>
      </c>
      <c r="D11" s="14">
        <v>7671257</v>
      </c>
      <c r="E11" s="14">
        <v>4978938</v>
      </c>
      <c r="F11" s="44">
        <f>SUM(H11,G11)</f>
        <v>33768</v>
      </c>
      <c r="G11" s="14">
        <v>28765</v>
      </c>
      <c r="H11" s="14">
        <v>5003</v>
      </c>
      <c r="I11" s="937" t="s">
        <v>288</v>
      </c>
      <c r="J11" s="938"/>
    </row>
    <row r="12" spans="1:13" s="412" customFormat="1">
      <c r="A12" s="92" t="s">
        <v>289</v>
      </c>
      <c r="B12" s="414" t="s">
        <v>290</v>
      </c>
      <c r="C12" s="45">
        <f t="shared" ref="C12:C75" si="0">SUM(D12:E12)</f>
        <v>10205861</v>
      </c>
      <c r="D12" s="16">
        <v>5322880</v>
      </c>
      <c r="E12" s="16">
        <v>4882981</v>
      </c>
      <c r="F12" s="45">
        <f t="shared" ref="F12:F75" si="1">SUM(H12,G12)</f>
        <v>15441</v>
      </c>
      <c r="G12" s="16">
        <v>10610</v>
      </c>
      <c r="H12" s="412">
        <v>4831</v>
      </c>
      <c r="I12" s="910" t="s">
        <v>291</v>
      </c>
      <c r="J12" s="911"/>
    </row>
    <row r="13" spans="1:13">
      <c r="A13" s="294" t="s">
        <v>292</v>
      </c>
      <c r="B13" s="295" t="s">
        <v>293</v>
      </c>
      <c r="C13" s="44">
        <f t="shared" si="0"/>
        <v>139409</v>
      </c>
      <c r="D13" s="14">
        <v>120209</v>
      </c>
      <c r="E13" s="14">
        <v>19200</v>
      </c>
      <c r="F13" s="44">
        <f t="shared" si="1"/>
        <v>1838</v>
      </c>
      <c r="G13" s="14">
        <v>1807</v>
      </c>
      <c r="H13" s="378">
        <v>31</v>
      </c>
      <c r="I13" s="939" t="s">
        <v>294</v>
      </c>
      <c r="J13" s="940"/>
    </row>
    <row r="14" spans="1:13" s="412" customFormat="1">
      <c r="A14" s="94" t="s">
        <v>295</v>
      </c>
      <c r="B14" s="413" t="s">
        <v>296</v>
      </c>
      <c r="C14" s="45">
        <f t="shared" si="0"/>
        <v>139409</v>
      </c>
      <c r="D14" s="16">
        <v>120209</v>
      </c>
      <c r="E14" s="16">
        <v>19200</v>
      </c>
      <c r="F14" s="45">
        <f t="shared" si="1"/>
        <v>1838</v>
      </c>
      <c r="G14" s="16">
        <v>1807</v>
      </c>
      <c r="H14" s="16">
        <v>31</v>
      </c>
      <c r="I14" s="908" t="s">
        <v>297</v>
      </c>
      <c r="J14" s="909"/>
    </row>
    <row r="15" spans="1:13">
      <c r="A15" s="390" t="s">
        <v>298</v>
      </c>
      <c r="B15" s="391" t="s">
        <v>299</v>
      </c>
      <c r="C15" s="44">
        <f t="shared" si="0"/>
        <v>2304925</v>
      </c>
      <c r="D15" s="378">
        <v>2228168</v>
      </c>
      <c r="E15" s="378">
        <v>76757</v>
      </c>
      <c r="F15" s="44">
        <f t="shared" si="1"/>
        <v>16489</v>
      </c>
      <c r="G15" s="378">
        <v>16348</v>
      </c>
      <c r="H15" s="378">
        <v>141</v>
      </c>
      <c r="I15" s="923" t="s">
        <v>300</v>
      </c>
      <c r="J15" s="924"/>
    </row>
    <row r="16" spans="1:13" s="412" customFormat="1">
      <c r="A16" s="94" t="s">
        <v>301</v>
      </c>
      <c r="B16" s="413" t="s">
        <v>302</v>
      </c>
      <c r="C16" s="45">
        <f t="shared" si="0"/>
        <v>2304925</v>
      </c>
      <c r="D16" s="16">
        <v>2228168</v>
      </c>
      <c r="E16" s="16">
        <v>76757</v>
      </c>
      <c r="F16" s="45">
        <f t="shared" si="1"/>
        <v>16489</v>
      </c>
      <c r="G16" s="16">
        <v>16348</v>
      </c>
      <c r="H16" s="16">
        <v>141</v>
      </c>
      <c r="I16" s="908" t="s">
        <v>303</v>
      </c>
      <c r="J16" s="909"/>
    </row>
    <row r="17" spans="1:10">
      <c r="A17" s="96" t="s">
        <v>304</v>
      </c>
      <c r="B17" s="97" t="s">
        <v>305</v>
      </c>
      <c r="C17" s="44">
        <f t="shared" si="0"/>
        <v>8092094</v>
      </c>
      <c r="D17" s="378">
        <v>6548077</v>
      </c>
      <c r="E17" s="378">
        <v>1544017</v>
      </c>
      <c r="F17" s="44">
        <f t="shared" si="1"/>
        <v>108159</v>
      </c>
      <c r="G17" s="378">
        <v>105828</v>
      </c>
      <c r="H17" s="378">
        <v>2331</v>
      </c>
      <c r="I17" s="930" t="s">
        <v>306</v>
      </c>
      <c r="J17" s="931"/>
    </row>
    <row r="18" spans="1:10" s="412" customFormat="1">
      <c r="A18" s="92">
        <v>10</v>
      </c>
      <c r="B18" s="414" t="s">
        <v>307</v>
      </c>
      <c r="C18" s="45">
        <f t="shared" si="0"/>
        <v>518542</v>
      </c>
      <c r="D18" s="16">
        <v>490406</v>
      </c>
      <c r="E18" s="16">
        <v>28136</v>
      </c>
      <c r="F18" s="45">
        <f t="shared" si="1"/>
        <v>12593</v>
      </c>
      <c r="G18" s="16">
        <v>12520</v>
      </c>
      <c r="H18" s="16">
        <v>73</v>
      </c>
      <c r="I18" s="910" t="s">
        <v>308</v>
      </c>
      <c r="J18" s="911"/>
    </row>
    <row r="19" spans="1:10">
      <c r="A19" s="98">
        <v>1010</v>
      </c>
      <c r="B19" s="99" t="s">
        <v>309</v>
      </c>
      <c r="C19" s="44">
        <f t="shared" si="0"/>
        <v>59843</v>
      </c>
      <c r="D19" s="14">
        <v>37777</v>
      </c>
      <c r="E19" s="14">
        <v>22066</v>
      </c>
      <c r="F19" s="44">
        <f t="shared" si="1"/>
        <v>774</v>
      </c>
      <c r="G19" s="14">
        <v>734</v>
      </c>
      <c r="H19" s="14">
        <v>40</v>
      </c>
      <c r="I19" s="932" t="s">
        <v>310</v>
      </c>
      <c r="J19" s="933"/>
    </row>
    <row r="20" spans="1:10">
      <c r="A20" s="94">
        <v>1020</v>
      </c>
      <c r="B20" s="95" t="s">
        <v>725</v>
      </c>
      <c r="C20" s="45">
        <f t="shared" si="0"/>
        <v>1930</v>
      </c>
      <c r="D20" s="16">
        <v>1930</v>
      </c>
      <c r="E20" s="16">
        <v>0</v>
      </c>
      <c r="F20" s="45">
        <f t="shared" si="1"/>
        <v>44</v>
      </c>
      <c r="G20" s="16">
        <v>44</v>
      </c>
      <c r="H20" s="16">
        <v>0</v>
      </c>
      <c r="I20" s="908" t="s">
        <v>724</v>
      </c>
      <c r="J20" s="909"/>
    </row>
    <row r="21" spans="1:10" ht="15.75" thickBot="1">
      <c r="A21" s="77">
        <v>1030</v>
      </c>
      <c r="B21" s="78" t="s">
        <v>311</v>
      </c>
      <c r="C21" s="44">
        <f t="shared" si="0"/>
        <v>21654</v>
      </c>
      <c r="D21" s="14">
        <v>21570</v>
      </c>
      <c r="E21" s="14">
        <v>84</v>
      </c>
      <c r="F21" s="44">
        <f t="shared" si="1"/>
        <v>688</v>
      </c>
      <c r="G21" s="14">
        <v>685</v>
      </c>
      <c r="H21" s="14">
        <v>3</v>
      </c>
      <c r="I21" s="932" t="s">
        <v>312</v>
      </c>
      <c r="J21" s="933"/>
    </row>
    <row r="22" spans="1:10" s="412" customFormat="1" ht="15.75" thickTop="1">
      <c r="A22" s="94" t="s">
        <v>727</v>
      </c>
      <c r="B22" s="413" t="s">
        <v>772</v>
      </c>
      <c r="C22" s="45">
        <f t="shared" si="0"/>
        <v>1885</v>
      </c>
      <c r="D22" s="16">
        <v>1885</v>
      </c>
      <c r="E22" s="16">
        <v>0</v>
      </c>
      <c r="F22" s="45">
        <f t="shared" si="1"/>
        <v>70</v>
      </c>
      <c r="G22" s="16">
        <v>70</v>
      </c>
      <c r="H22" s="16">
        <v>0</v>
      </c>
      <c r="I22" s="908" t="s">
        <v>773</v>
      </c>
      <c r="J22" s="909"/>
    </row>
    <row r="23" spans="1:10">
      <c r="A23" s="98">
        <v>1050</v>
      </c>
      <c r="B23" s="99" t="s">
        <v>313</v>
      </c>
      <c r="C23" s="502">
        <f t="shared" si="0"/>
        <v>190998</v>
      </c>
      <c r="D23" s="378">
        <v>188564</v>
      </c>
      <c r="E23" s="378">
        <v>2434</v>
      </c>
      <c r="F23" s="502">
        <f t="shared" si="1"/>
        <v>3428</v>
      </c>
      <c r="G23" s="378">
        <v>3426</v>
      </c>
      <c r="H23" s="378">
        <v>2</v>
      </c>
      <c r="I23" s="912" t="s">
        <v>314</v>
      </c>
      <c r="J23" s="913"/>
    </row>
    <row r="24" spans="1:10" s="412" customFormat="1">
      <c r="A24" s="94">
        <v>1061</v>
      </c>
      <c r="B24" s="413" t="s">
        <v>315</v>
      </c>
      <c r="C24" s="45">
        <f t="shared" si="0"/>
        <v>85307</v>
      </c>
      <c r="D24" s="16">
        <v>84874</v>
      </c>
      <c r="E24" s="16">
        <v>433</v>
      </c>
      <c r="F24" s="45">
        <f t="shared" si="1"/>
        <v>2320</v>
      </c>
      <c r="G24" s="16">
        <v>2315</v>
      </c>
      <c r="H24" s="16">
        <v>5</v>
      </c>
      <c r="I24" s="908" t="s">
        <v>316</v>
      </c>
      <c r="J24" s="909"/>
    </row>
    <row r="25" spans="1:10">
      <c r="A25" s="98">
        <v>1071</v>
      </c>
      <c r="B25" s="99" t="s">
        <v>317</v>
      </c>
      <c r="C25" s="502">
        <f t="shared" si="0"/>
        <v>124148</v>
      </c>
      <c r="D25" s="378">
        <v>123639</v>
      </c>
      <c r="E25" s="378">
        <v>509</v>
      </c>
      <c r="F25" s="502">
        <f t="shared" si="1"/>
        <v>4477</v>
      </c>
      <c r="G25" s="378">
        <v>4456</v>
      </c>
      <c r="H25" s="378">
        <v>21</v>
      </c>
      <c r="I25" s="912" t="s">
        <v>318</v>
      </c>
      <c r="J25" s="913"/>
    </row>
    <row r="26" spans="1:10" s="412" customFormat="1">
      <c r="A26" s="94">
        <v>1073</v>
      </c>
      <c r="B26" s="413" t="s">
        <v>319</v>
      </c>
      <c r="C26" s="45">
        <f t="shared" si="0"/>
        <v>20714</v>
      </c>
      <c r="D26" s="16">
        <v>18104</v>
      </c>
      <c r="E26" s="16">
        <v>2610</v>
      </c>
      <c r="F26" s="45">
        <f t="shared" si="1"/>
        <v>435</v>
      </c>
      <c r="G26" s="16">
        <v>433</v>
      </c>
      <c r="H26" s="16">
        <v>2</v>
      </c>
      <c r="I26" s="908" t="s">
        <v>321</v>
      </c>
      <c r="J26" s="909"/>
    </row>
    <row r="27" spans="1:10">
      <c r="A27" s="98">
        <v>1079</v>
      </c>
      <c r="B27" s="99" t="s">
        <v>322</v>
      </c>
      <c r="C27" s="502">
        <f t="shared" si="0"/>
        <v>8191</v>
      </c>
      <c r="D27" s="378">
        <v>8191</v>
      </c>
      <c r="E27" s="378">
        <v>0</v>
      </c>
      <c r="F27" s="502">
        <f t="shared" si="1"/>
        <v>265</v>
      </c>
      <c r="G27" s="378">
        <v>265</v>
      </c>
      <c r="H27" s="378">
        <v>0</v>
      </c>
      <c r="I27" s="912" t="s">
        <v>324</v>
      </c>
      <c r="J27" s="913"/>
    </row>
    <row r="28" spans="1:10" s="412" customFormat="1">
      <c r="A28" s="94">
        <v>1080</v>
      </c>
      <c r="B28" s="413" t="s">
        <v>325</v>
      </c>
      <c r="C28" s="45">
        <f t="shared" si="0"/>
        <v>3872</v>
      </c>
      <c r="D28" s="16">
        <v>3872</v>
      </c>
      <c r="E28" s="16">
        <v>0</v>
      </c>
      <c r="F28" s="45">
        <f t="shared" si="1"/>
        <v>92</v>
      </c>
      <c r="G28" s="16">
        <v>92</v>
      </c>
      <c r="H28" s="16">
        <v>0</v>
      </c>
      <c r="I28" s="908" t="s">
        <v>326</v>
      </c>
      <c r="J28" s="909"/>
    </row>
    <row r="29" spans="1:10">
      <c r="A29" s="390">
        <v>11</v>
      </c>
      <c r="B29" s="391" t="s">
        <v>327</v>
      </c>
      <c r="C29" s="502">
        <f t="shared" si="0"/>
        <v>191304</v>
      </c>
      <c r="D29" s="378">
        <v>186857</v>
      </c>
      <c r="E29" s="378">
        <v>4447</v>
      </c>
      <c r="F29" s="502">
        <f t="shared" si="1"/>
        <v>4084</v>
      </c>
      <c r="G29" s="378">
        <v>4072</v>
      </c>
      <c r="H29" s="378">
        <v>12</v>
      </c>
      <c r="I29" s="923" t="s">
        <v>328</v>
      </c>
      <c r="J29" s="924"/>
    </row>
    <row r="30" spans="1:10" s="412" customFormat="1" ht="22.5">
      <c r="A30" s="94">
        <v>1105</v>
      </c>
      <c r="B30" s="413" t="s">
        <v>329</v>
      </c>
      <c r="C30" s="45">
        <f t="shared" si="0"/>
        <v>56908</v>
      </c>
      <c r="D30" s="16">
        <v>56908</v>
      </c>
      <c r="E30" s="16">
        <v>0</v>
      </c>
      <c r="F30" s="45">
        <f t="shared" si="1"/>
        <v>628</v>
      </c>
      <c r="G30" s="16">
        <v>628</v>
      </c>
      <c r="H30" s="16">
        <v>0</v>
      </c>
      <c r="I30" s="908" t="s">
        <v>330</v>
      </c>
      <c r="J30" s="909"/>
    </row>
    <row r="31" spans="1:10">
      <c r="A31" s="98">
        <v>1106</v>
      </c>
      <c r="B31" s="99" t="s">
        <v>331</v>
      </c>
      <c r="C31" s="502">
        <f t="shared" si="0"/>
        <v>134396</v>
      </c>
      <c r="D31" s="378">
        <v>129949</v>
      </c>
      <c r="E31" s="378">
        <v>4447</v>
      </c>
      <c r="F31" s="502">
        <f t="shared" si="1"/>
        <v>3456</v>
      </c>
      <c r="G31" s="378">
        <v>3444</v>
      </c>
      <c r="H31" s="378">
        <v>12</v>
      </c>
      <c r="I31" s="912" t="s">
        <v>332</v>
      </c>
      <c r="J31" s="913"/>
    </row>
    <row r="32" spans="1:10" s="412" customFormat="1">
      <c r="A32" s="92">
        <v>13</v>
      </c>
      <c r="B32" s="414" t="s">
        <v>333</v>
      </c>
      <c r="C32" s="45">
        <f t="shared" si="0"/>
        <v>19604</v>
      </c>
      <c r="D32" s="16">
        <v>19337</v>
      </c>
      <c r="E32" s="16">
        <v>267</v>
      </c>
      <c r="F32" s="45">
        <f t="shared" si="1"/>
        <v>589</v>
      </c>
      <c r="G32" s="16">
        <v>583</v>
      </c>
      <c r="H32" s="16">
        <v>6</v>
      </c>
      <c r="I32" s="910" t="s">
        <v>334</v>
      </c>
      <c r="J32" s="911"/>
    </row>
    <row r="33" spans="1:10">
      <c r="A33" s="98">
        <v>1392</v>
      </c>
      <c r="B33" s="99" t="s">
        <v>335</v>
      </c>
      <c r="C33" s="502">
        <f t="shared" si="0"/>
        <v>17800</v>
      </c>
      <c r="D33" s="378">
        <v>17533</v>
      </c>
      <c r="E33" s="378">
        <v>267</v>
      </c>
      <c r="F33" s="502">
        <f t="shared" si="1"/>
        <v>543</v>
      </c>
      <c r="G33" s="378">
        <v>539</v>
      </c>
      <c r="H33" s="378">
        <v>4</v>
      </c>
      <c r="I33" s="912" t="s">
        <v>336</v>
      </c>
      <c r="J33" s="913"/>
    </row>
    <row r="34" spans="1:10" s="412" customFormat="1">
      <c r="A34" s="94">
        <v>1393</v>
      </c>
      <c r="B34" s="413" t="s">
        <v>337</v>
      </c>
      <c r="C34" s="45">
        <f t="shared" si="0"/>
        <v>1804</v>
      </c>
      <c r="D34" s="16">
        <v>1804</v>
      </c>
      <c r="E34" s="16">
        <v>0</v>
      </c>
      <c r="F34" s="45">
        <f t="shared" si="1"/>
        <v>46</v>
      </c>
      <c r="G34" s="16">
        <v>44</v>
      </c>
      <c r="H34" s="16">
        <v>2</v>
      </c>
      <c r="I34" s="908" t="s">
        <v>339</v>
      </c>
      <c r="J34" s="909"/>
    </row>
    <row r="35" spans="1:10">
      <c r="A35" s="390">
        <v>14</v>
      </c>
      <c r="B35" s="391" t="s">
        <v>340</v>
      </c>
      <c r="C35" s="502">
        <f t="shared" si="0"/>
        <v>185678</v>
      </c>
      <c r="D35" s="378">
        <v>180105</v>
      </c>
      <c r="E35" s="378">
        <v>5573</v>
      </c>
      <c r="F35" s="502">
        <f t="shared" si="1"/>
        <v>6959</v>
      </c>
      <c r="G35" s="378">
        <v>6924</v>
      </c>
      <c r="H35" s="378">
        <v>35</v>
      </c>
      <c r="I35" s="923" t="s">
        <v>341</v>
      </c>
      <c r="J35" s="924"/>
    </row>
    <row r="36" spans="1:10" s="412" customFormat="1">
      <c r="A36" s="94">
        <v>1411</v>
      </c>
      <c r="B36" s="413" t="s">
        <v>342</v>
      </c>
      <c r="C36" s="45">
        <f t="shared" si="0"/>
        <v>10049</v>
      </c>
      <c r="D36" s="16">
        <v>10049</v>
      </c>
      <c r="E36" s="16">
        <v>0</v>
      </c>
      <c r="F36" s="45">
        <f t="shared" si="1"/>
        <v>350</v>
      </c>
      <c r="G36" s="16">
        <v>346</v>
      </c>
      <c r="H36" s="16">
        <v>4</v>
      </c>
      <c r="I36" s="908" t="s">
        <v>343</v>
      </c>
      <c r="J36" s="909"/>
    </row>
    <row r="37" spans="1:10">
      <c r="A37" s="98">
        <v>1412</v>
      </c>
      <c r="B37" s="99" t="s">
        <v>344</v>
      </c>
      <c r="C37" s="502">
        <f t="shared" si="0"/>
        <v>175385</v>
      </c>
      <c r="D37" s="378">
        <v>169812</v>
      </c>
      <c r="E37" s="378">
        <v>5573</v>
      </c>
      <c r="F37" s="502">
        <f t="shared" si="1"/>
        <v>6598</v>
      </c>
      <c r="G37" s="378">
        <v>6568</v>
      </c>
      <c r="H37" s="378">
        <v>30</v>
      </c>
      <c r="I37" s="912" t="s">
        <v>574</v>
      </c>
      <c r="J37" s="913"/>
    </row>
    <row r="38" spans="1:10" s="412" customFormat="1">
      <c r="A38" s="94">
        <v>1430</v>
      </c>
      <c r="B38" s="413" t="s">
        <v>714</v>
      </c>
      <c r="C38" s="45">
        <f t="shared" si="0"/>
        <v>244</v>
      </c>
      <c r="D38" s="16">
        <v>244</v>
      </c>
      <c r="E38" s="16">
        <v>0</v>
      </c>
      <c r="F38" s="45">
        <f t="shared" si="1"/>
        <v>11</v>
      </c>
      <c r="G38" s="16">
        <v>10</v>
      </c>
      <c r="H38" s="16">
        <v>1</v>
      </c>
      <c r="I38" s="908" t="s">
        <v>723</v>
      </c>
      <c r="J38" s="909"/>
    </row>
    <row r="39" spans="1:10">
      <c r="A39" s="390">
        <v>15</v>
      </c>
      <c r="B39" s="391" t="s">
        <v>346</v>
      </c>
      <c r="C39" s="502">
        <f t="shared" si="0"/>
        <v>1326</v>
      </c>
      <c r="D39" s="378">
        <v>1326</v>
      </c>
      <c r="E39" s="378">
        <v>0</v>
      </c>
      <c r="F39" s="502">
        <f t="shared" si="1"/>
        <v>58</v>
      </c>
      <c r="G39" s="378">
        <v>57</v>
      </c>
      <c r="H39" s="378">
        <v>1</v>
      </c>
      <c r="I39" s="923" t="s">
        <v>347</v>
      </c>
      <c r="J39" s="924"/>
    </row>
    <row r="40" spans="1:10" s="412" customFormat="1">
      <c r="A40" s="94">
        <v>1520</v>
      </c>
      <c r="B40" s="413" t="s">
        <v>348</v>
      </c>
      <c r="C40" s="45">
        <f t="shared" si="0"/>
        <v>1326</v>
      </c>
      <c r="D40" s="16">
        <v>1326</v>
      </c>
      <c r="E40" s="16">
        <v>0</v>
      </c>
      <c r="F40" s="45">
        <f t="shared" si="1"/>
        <v>58</v>
      </c>
      <c r="G40" s="16">
        <v>57</v>
      </c>
      <c r="H40" s="16">
        <v>1</v>
      </c>
      <c r="I40" s="908" t="s">
        <v>349</v>
      </c>
      <c r="J40" s="909"/>
    </row>
    <row r="41" spans="1:10" ht="33.75">
      <c r="A41" s="1178">
        <v>16</v>
      </c>
      <c r="B41" s="373" t="s">
        <v>350</v>
      </c>
      <c r="C41" s="502">
        <f t="shared" si="0"/>
        <v>233636</v>
      </c>
      <c r="D41" s="556">
        <v>233636</v>
      </c>
      <c r="E41" s="556">
        <v>0</v>
      </c>
      <c r="F41" s="502">
        <f t="shared" si="1"/>
        <v>5473</v>
      </c>
      <c r="G41" s="556">
        <v>5471</v>
      </c>
      <c r="H41" s="556">
        <v>2</v>
      </c>
      <c r="I41" s="927" t="s">
        <v>351</v>
      </c>
      <c r="J41" s="927"/>
    </row>
    <row r="42" spans="1:10" s="412" customFormat="1">
      <c r="A42" s="94">
        <v>1622</v>
      </c>
      <c r="B42" s="413" t="s">
        <v>352</v>
      </c>
      <c r="C42" s="45">
        <f t="shared" si="0"/>
        <v>233636</v>
      </c>
      <c r="D42" s="16">
        <v>233636</v>
      </c>
      <c r="E42" s="16">
        <v>0</v>
      </c>
      <c r="F42" s="45">
        <f t="shared" si="1"/>
        <v>5473</v>
      </c>
      <c r="G42" s="16">
        <v>5471</v>
      </c>
      <c r="H42" s="16">
        <v>2</v>
      </c>
      <c r="I42" s="908" t="s">
        <v>353</v>
      </c>
      <c r="J42" s="909"/>
    </row>
    <row r="43" spans="1:10">
      <c r="A43" s="618" t="s">
        <v>41</v>
      </c>
      <c r="B43" s="619" t="s">
        <v>354</v>
      </c>
      <c r="C43" s="663">
        <f t="shared" si="0"/>
        <v>78422</v>
      </c>
      <c r="D43" s="515">
        <v>71848</v>
      </c>
      <c r="E43" s="515">
        <v>6574</v>
      </c>
      <c r="F43" s="514">
        <f t="shared" si="1"/>
        <v>2209</v>
      </c>
      <c r="G43" s="515">
        <v>2190</v>
      </c>
      <c r="H43" s="515">
        <v>19</v>
      </c>
      <c r="I43" s="928" t="s">
        <v>355</v>
      </c>
      <c r="J43" s="929"/>
    </row>
    <row r="44" spans="1:10" s="412" customFormat="1" ht="27.75" customHeight="1">
      <c r="A44" s="94">
        <v>1702</v>
      </c>
      <c r="B44" s="413" t="s">
        <v>356</v>
      </c>
      <c r="C44" s="45">
        <f t="shared" si="0"/>
        <v>55292</v>
      </c>
      <c r="D44" s="16">
        <v>49630</v>
      </c>
      <c r="E44" s="16">
        <v>5662</v>
      </c>
      <c r="F44" s="45">
        <f t="shared" si="1"/>
        <v>1471</v>
      </c>
      <c r="G44" s="16">
        <v>1458</v>
      </c>
      <c r="H44" s="16">
        <v>13</v>
      </c>
      <c r="I44" s="908" t="s">
        <v>357</v>
      </c>
      <c r="J44" s="909"/>
    </row>
    <row r="45" spans="1:10">
      <c r="A45" s="98">
        <v>1709</v>
      </c>
      <c r="B45" s="99" t="s">
        <v>358</v>
      </c>
      <c r="C45" s="502">
        <f t="shared" si="0"/>
        <v>23130</v>
      </c>
      <c r="D45" s="378">
        <v>22218</v>
      </c>
      <c r="E45" s="378">
        <v>912</v>
      </c>
      <c r="F45" s="502">
        <f t="shared" si="1"/>
        <v>738</v>
      </c>
      <c r="G45" s="378">
        <v>732</v>
      </c>
      <c r="H45" s="378">
        <v>6</v>
      </c>
      <c r="I45" s="912" t="s">
        <v>359</v>
      </c>
      <c r="J45" s="913"/>
    </row>
    <row r="46" spans="1:10" s="412" customFormat="1">
      <c r="A46" s="92">
        <v>18</v>
      </c>
      <c r="B46" s="414" t="s">
        <v>360</v>
      </c>
      <c r="C46" s="45">
        <f t="shared" si="0"/>
        <v>281748</v>
      </c>
      <c r="D46" s="16">
        <v>255874</v>
      </c>
      <c r="E46" s="16">
        <v>25874</v>
      </c>
      <c r="F46" s="45">
        <f t="shared" si="1"/>
        <v>3794</v>
      </c>
      <c r="G46" s="16">
        <v>3706</v>
      </c>
      <c r="H46" s="16">
        <v>88</v>
      </c>
      <c r="I46" s="910" t="s">
        <v>363</v>
      </c>
      <c r="J46" s="911"/>
    </row>
    <row r="47" spans="1:10">
      <c r="A47" s="98">
        <v>1811</v>
      </c>
      <c r="B47" s="99" t="s">
        <v>364</v>
      </c>
      <c r="C47" s="502">
        <f t="shared" si="0"/>
        <v>279133</v>
      </c>
      <c r="D47" s="378">
        <v>253279</v>
      </c>
      <c r="E47" s="378">
        <v>25854</v>
      </c>
      <c r="F47" s="502">
        <f t="shared" si="1"/>
        <v>3757</v>
      </c>
      <c r="G47" s="378">
        <v>3670</v>
      </c>
      <c r="H47" s="378">
        <v>87</v>
      </c>
      <c r="I47" s="912" t="s">
        <v>366</v>
      </c>
      <c r="J47" s="913"/>
    </row>
    <row r="48" spans="1:10" s="412" customFormat="1">
      <c r="A48" s="94">
        <v>1820</v>
      </c>
      <c r="B48" s="413" t="s">
        <v>367</v>
      </c>
      <c r="C48" s="45">
        <f t="shared" si="0"/>
        <v>2615</v>
      </c>
      <c r="D48" s="16">
        <v>2595</v>
      </c>
      <c r="E48" s="16">
        <v>20</v>
      </c>
      <c r="F48" s="45">
        <f t="shared" si="1"/>
        <v>37</v>
      </c>
      <c r="G48" s="16">
        <v>36</v>
      </c>
      <c r="H48" s="16">
        <v>1</v>
      </c>
      <c r="I48" s="908" t="s">
        <v>368</v>
      </c>
      <c r="J48" s="909"/>
    </row>
    <row r="49" spans="1:10">
      <c r="A49" s="390">
        <v>19</v>
      </c>
      <c r="B49" s="391" t="s">
        <v>369</v>
      </c>
      <c r="C49" s="502">
        <f t="shared" si="0"/>
        <v>433869</v>
      </c>
      <c r="D49" s="378">
        <v>271155</v>
      </c>
      <c r="E49" s="378">
        <v>162714</v>
      </c>
      <c r="F49" s="502">
        <f t="shared" si="1"/>
        <v>892</v>
      </c>
      <c r="G49" s="378">
        <v>743</v>
      </c>
      <c r="H49" s="378">
        <v>149</v>
      </c>
      <c r="I49" s="923" t="s">
        <v>370</v>
      </c>
      <c r="J49" s="924"/>
    </row>
    <row r="50" spans="1:10" s="412" customFormat="1">
      <c r="A50" s="92">
        <v>20</v>
      </c>
      <c r="B50" s="414" t="s">
        <v>371</v>
      </c>
      <c r="C50" s="45">
        <f t="shared" si="0"/>
        <v>2658180</v>
      </c>
      <c r="D50" s="16">
        <v>1608398</v>
      </c>
      <c r="E50" s="16">
        <v>1049782</v>
      </c>
      <c r="F50" s="45">
        <f t="shared" si="1"/>
        <v>8475</v>
      </c>
      <c r="G50" s="16">
        <v>6964</v>
      </c>
      <c r="H50" s="16">
        <v>1511</v>
      </c>
      <c r="I50" s="910" t="s">
        <v>373</v>
      </c>
      <c r="J50" s="911"/>
    </row>
    <row r="51" spans="1:10" ht="27" customHeight="1">
      <c r="A51" s="390">
        <v>21</v>
      </c>
      <c r="B51" s="391" t="s">
        <v>374</v>
      </c>
      <c r="C51" s="502">
        <f t="shared" si="0"/>
        <v>8741</v>
      </c>
      <c r="D51" s="378">
        <v>8741</v>
      </c>
      <c r="E51" s="378">
        <v>0</v>
      </c>
      <c r="F51" s="502">
        <f t="shared" si="1"/>
        <v>282</v>
      </c>
      <c r="G51" s="378">
        <v>281</v>
      </c>
      <c r="H51" s="378">
        <v>1</v>
      </c>
      <c r="I51" s="923" t="s">
        <v>375</v>
      </c>
      <c r="J51" s="924"/>
    </row>
    <row r="52" spans="1:10" s="412" customFormat="1" ht="22.5">
      <c r="A52" s="94">
        <v>2100</v>
      </c>
      <c r="B52" s="413" t="s">
        <v>376</v>
      </c>
      <c r="C52" s="45">
        <f t="shared" si="0"/>
        <v>8741</v>
      </c>
      <c r="D52" s="16">
        <v>8741</v>
      </c>
      <c r="E52" s="16">
        <v>0</v>
      </c>
      <c r="F52" s="45">
        <f t="shared" si="1"/>
        <v>282</v>
      </c>
      <c r="G52" s="16">
        <v>281</v>
      </c>
      <c r="H52" s="16">
        <v>1</v>
      </c>
      <c r="I52" s="908" t="s">
        <v>377</v>
      </c>
      <c r="J52" s="909"/>
    </row>
    <row r="53" spans="1:10">
      <c r="A53" s="390">
        <v>22</v>
      </c>
      <c r="B53" s="391" t="s">
        <v>378</v>
      </c>
      <c r="C53" s="502">
        <f t="shared" si="0"/>
        <v>339693</v>
      </c>
      <c r="D53" s="378">
        <v>330561</v>
      </c>
      <c r="E53" s="378">
        <v>9132</v>
      </c>
      <c r="F53" s="502">
        <f t="shared" si="1"/>
        <v>7160</v>
      </c>
      <c r="G53" s="378">
        <v>7129</v>
      </c>
      <c r="H53" s="378">
        <v>31</v>
      </c>
      <c r="I53" s="923" t="s">
        <v>379</v>
      </c>
      <c r="J53" s="924"/>
    </row>
    <row r="54" spans="1:10" s="412" customFormat="1" ht="22.5">
      <c r="A54" s="94">
        <v>2211</v>
      </c>
      <c r="B54" s="413" t="s">
        <v>380</v>
      </c>
      <c r="C54" s="45">
        <f t="shared" si="0"/>
        <v>3126</v>
      </c>
      <c r="D54" s="16">
        <v>3126</v>
      </c>
      <c r="E54" s="16">
        <v>0</v>
      </c>
      <c r="F54" s="45">
        <f t="shared" si="1"/>
        <v>45</v>
      </c>
      <c r="G54" s="16">
        <v>45</v>
      </c>
      <c r="H54" s="16">
        <v>0</v>
      </c>
      <c r="I54" s="908" t="s">
        <v>381</v>
      </c>
      <c r="J54" s="909"/>
    </row>
    <row r="55" spans="1:10">
      <c r="A55" s="98">
        <v>2220</v>
      </c>
      <c r="B55" s="99" t="s">
        <v>382</v>
      </c>
      <c r="C55" s="502">
        <f t="shared" si="0"/>
        <v>336567</v>
      </c>
      <c r="D55" s="378">
        <v>327435</v>
      </c>
      <c r="E55" s="378">
        <v>9132</v>
      </c>
      <c r="F55" s="502">
        <f t="shared" si="1"/>
        <v>7115</v>
      </c>
      <c r="G55" s="378">
        <v>7084</v>
      </c>
      <c r="H55" s="378">
        <v>31</v>
      </c>
      <c r="I55" s="912" t="s">
        <v>383</v>
      </c>
      <c r="J55" s="913"/>
    </row>
    <row r="56" spans="1:10" s="412" customFormat="1">
      <c r="A56" s="92">
        <v>23</v>
      </c>
      <c r="B56" s="414" t="s">
        <v>384</v>
      </c>
      <c r="C56" s="45">
        <f t="shared" si="0"/>
        <v>790152</v>
      </c>
      <c r="D56" s="16">
        <v>774741</v>
      </c>
      <c r="E56" s="16">
        <v>15411</v>
      </c>
      <c r="F56" s="45">
        <f t="shared" si="1"/>
        <v>20806</v>
      </c>
      <c r="G56" s="16">
        <v>20735</v>
      </c>
      <c r="H56" s="16">
        <v>71</v>
      </c>
      <c r="I56" s="910" t="s">
        <v>385</v>
      </c>
      <c r="J56" s="911"/>
    </row>
    <row r="57" spans="1:10">
      <c r="A57" s="98">
        <v>2310</v>
      </c>
      <c r="B57" s="99" t="s">
        <v>386</v>
      </c>
      <c r="C57" s="502">
        <f t="shared" si="0"/>
        <v>56545</v>
      </c>
      <c r="D57" s="378">
        <v>56545</v>
      </c>
      <c r="E57" s="378">
        <v>0</v>
      </c>
      <c r="F57" s="502">
        <f t="shared" si="1"/>
        <v>1476</v>
      </c>
      <c r="G57" s="378">
        <v>1474</v>
      </c>
      <c r="H57" s="378">
        <v>2</v>
      </c>
      <c r="I57" s="912" t="s">
        <v>388</v>
      </c>
      <c r="J57" s="913"/>
    </row>
    <row r="58" spans="1:10" s="412" customFormat="1">
      <c r="A58" s="94">
        <v>2394</v>
      </c>
      <c r="B58" s="413" t="s">
        <v>389</v>
      </c>
      <c r="C58" s="45">
        <f t="shared" si="0"/>
        <v>74688</v>
      </c>
      <c r="D58" s="16">
        <v>65037</v>
      </c>
      <c r="E58" s="16">
        <v>9651</v>
      </c>
      <c r="F58" s="45">
        <f t="shared" si="1"/>
        <v>911</v>
      </c>
      <c r="G58" s="16">
        <v>888</v>
      </c>
      <c r="H58" s="16">
        <v>23</v>
      </c>
      <c r="I58" s="908" t="s">
        <v>390</v>
      </c>
      <c r="J58" s="909"/>
    </row>
    <row r="59" spans="1:10">
      <c r="A59" s="98">
        <v>2395</v>
      </c>
      <c r="B59" s="99" t="s">
        <v>391</v>
      </c>
      <c r="C59" s="502">
        <f t="shared" si="0"/>
        <v>596121</v>
      </c>
      <c r="D59" s="378">
        <v>590361</v>
      </c>
      <c r="E59" s="378">
        <v>5760</v>
      </c>
      <c r="F59" s="502">
        <f t="shared" si="1"/>
        <v>16835</v>
      </c>
      <c r="G59" s="378">
        <v>16810</v>
      </c>
      <c r="H59" s="378">
        <v>25</v>
      </c>
      <c r="I59" s="912" t="s">
        <v>392</v>
      </c>
      <c r="J59" s="913"/>
    </row>
    <row r="60" spans="1:10" s="412" customFormat="1">
      <c r="A60" s="94">
        <v>2396</v>
      </c>
      <c r="B60" s="413" t="s">
        <v>393</v>
      </c>
      <c r="C60" s="45">
        <f t="shared" si="0"/>
        <v>40512</v>
      </c>
      <c r="D60" s="16">
        <v>40512</v>
      </c>
      <c r="E60" s="16">
        <v>0</v>
      </c>
      <c r="F60" s="45">
        <f t="shared" si="1"/>
        <v>1072</v>
      </c>
      <c r="G60" s="16">
        <v>1053</v>
      </c>
      <c r="H60" s="16">
        <v>19</v>
      </c>
      <c r="I60" s="908" t="s">
        <v>394</v>
      </c>
      <c r="J60" s="909"/>
    </row>
    <row r="61" spans="1:10">
      <c r="A61" s="98">
        <v>2399</v>
      </c>
      <c r="B61" s="99" t="s">
        <v>395</v>
      </c>
      <c r="C61" s="502">
        <f t="shared" si="0"/>
        <v>22286</v>
      </c>
      <c r="D61" s="378">
        <v>22286</v>
      </c>
      <c r="E61" s="378">
        <v>0</v>
      </c>
      <c r="F61" s="502">
        <f t="shared" si="1"/>
        <v>512</v>
      </c>
      <c r="G61" s="378">
        <v>510</v>
      </c>
      <c r="H61" s="378">
        <v>2</v>
      </c>
      <c r="I61" s="912" t="s">
        <v>396</v>
      </c>
      <c r="J61" s="913"/>
    </row>
    <row r="62" spans="1:10" s="412" customFormat="1">
      <c r="A62" s="92">
        <v>24</v>
      </c>
      <c r="B62" s="414" t="s">
        <v>397</v>
      </c>
      <c r="C62" s="45">
        <f t="shared" si="0"/>
        <v>912106</v>
      </c>
      <c r="D62" s="16">
        <v>689751</v>
      </c>
      <c r="E62" s="16">
        <v>222355</v>
      </c>
      <c r="F62" s="45">
        <f t="shared" si="1"/>
        <v>2884</v>
      </c>
      <c r="G62" s="16">
        <v>2638</v>
      </c>
      <c r="H62" s="16">
        <v>246</v>
      </c>
      <c r="I62" s="910" t="s">
        <v>398</v>
      </c>
      <c r="J62" s="911"/>
    </row>
    <row r="63" spans="1:10" ht="22.5">
      <c r="A63" s="390">
        <v>25</v>
      </c>
      <c r="B63" s="391" t="s">
        <v>399</v>
      </c>
      <c r="C63" s="502">
        <f t="shared" si="0"/>
        <v>847779</v>
      </c>
      <c r="D63" s="378">
        <v>844884</v>
      </c>
      <c r="E63" s="378">
        <v>2895</v>
      </c>
      <c r="F63" s="502">
        <f t="shared" si="1"/>
        <v>19961</v>
      </c>
      <c r="G63" s="378">
        <v>19928</v>
      </c>
      <c r="H63" s="378">
        <v>33</v>
      </c>
      <c r="I63" s="923" t="s">
        <v>400</v>
      </c>
      <c r="J63" s="924"/>
    </row>
    <row r="64" spans="1:10" s="412" customFormat="1">
      <c r="A64" s="94">
        <v>2511</v>
      </c>
      <c r="B64" s="413" t="s">
        <v>401</v>
      </c>
      <c r="C64" s="45">
        <f t="shared" si="0"/>
        <v>798054</v>
      </c>
      <c r="D64" s="16">
        <v>795340</v>
      </c>
      <c r="E64" s="16">
        <v>2714</v>
      </c>
      <c r="F64" s="45">
        <f t="shared" si="1"/>
        <v>18606</v>
      </c>
      <c r="G64" s="16">
        <v>18576</v>
      </c>
      <c r="H64" s="16">
        <v>30</v>
      </c>
      <c r="I64" s="908" t="s">
        <v>402</v>
      </c>
      <c r="J64" s="909"/>
    </row>
    <row r="65" spans="1:10">
      <c r="A65" s="98">
        <v>2591</v>
      </c>
      <c r="B65" s="99" t="s">
        <v>594</v>
      </c>
      <c r="C65" s="502">
        <f t="shared" si="0"/>
        <v>14121</v>
      </c>
      <c r="D65" s="378">
        <v>14121</v>
      </c>
      <c r="E65" s="378">
        <v>0</v>
      </c>
      <c r="F65" s="502">
        <f t="shared" si="1"/>
        <v>311</v>
      </c>
      <c r="G65" s="378">
        <v>311</v>
      </c>
      <c r="H65" s="378">
        <v>0</v>
      </c>
      <c r="I65" s="912" t="s">
        <v>404</v>
      </c>
      <c r="J65" s="913"/>
    </row>
    <row r="66" spans="1:10" s="627" customFormat="1" ht="12.75">
      <c r="A66" s="94">
        <v>2592</v>
      </c>
      <c r="B66" s="413" t="s">
        <v>405</v>
      </c>
      <c r="C66" s="45">
        <f t="shared" si="0"/>
        <v>17791</v>
      </c>
      <c r="D66" s="16">
        <v>17791</v>
      </c>
      <c r="E66" s="16">
        <v>0</v>
      </c>
      <c r="F66" s="45">
        <f t="shared" si="1"/>
        <v>516</v>
      </c>
      <c r="G66" s="16">
        <v>515</v>
      </c>
      <c r="H66" s="16">
        <v>1</v>
      </c>
      <c r="I66" s="908" t="s">
        <v>406</v>
      </c>
      <c r="J66" s="909"/>
    </row>
    <row r="67" spans="1:10">
      <c r="A67" s="98">
        <v>2599</v>
      </c>
      <c r="B67" s="99" t="s">
        <v>407</v>
      </c>
      <c r="C67" s="502">
        <f t="shared" si="0"/>
        <v>17813</v>
      </c>
      <c r="D67" s="378">
        <v>17632</v>
      </c>
      <c r="E67" s="378">
        <v>181</v>
      </c>
      <c r="F67" s="502">
        <f t="shared" si="1"/>
        <v>528</v>
      </c>
      <c r="G67" s="378">
        <v>526</v>
      </c>
      <c r="H67" s="378">
        <v>2</v>
      </c>
      <c r="I67" s="912" t="s">
        <v>408</v>
      </c>
      <c r="J67" s="913"/>
    </row>
    <row r="68" spans="1:10" s="627" customFormat="1" ht="12.75">
      <c r="A68" s="92">
        <v>27</v>
      </c>
      <c r="B68" s="414" t="s">
        <v>409</v>
      </c>
      <c r="C68" s="45">
        <f t="shared" si="0"/>
        <v>119656</v>
      </c>
      <c r="D68" s="16">
        <v>119097</v>
      </c>
      <c r="E68" s="16">
        <v>559</v>
      </c>
      <c r="F68" s="45">
        <f t="shared" si="1"/>
        <v>2232</v>
      </c>
      <c r="G68" s="16">
        <v>2226</v>
      </c>
      <c r="H68" s="16">
        <v>6</v>
      </c>
      <c r="I68" s="910" t="s">
        <v>411</v>
      </c>
      <c r="J68" s="911"/>
    </row>
    <row r="69" spans="1:10" ht="22.5">
      <c r="A69" s="98">
        <v>2710</v>
      </c>
      <c r="B69" s="99" t="s">
        <v>598</v>
      </c>
      <c r="C69" s="502">
        <f t="shared" si="0"/>
        <v>40640</v>
      </c>
      <c r="D69" s="378">
        <v>40640</v>
      </c>
      <c r="E69" s="378">
        <v>0</v>
      </c>
      <c r="F69" s="502">
        <f t="shared" si="1"/>
        <v>747</v>
      </c>
      <c r="G69" s="378">
        <v>744</v>
      </c>
      <c r="H69" s="378">
        <v>3</v>
      </c>
      <c r="I69" s="912" t="s">
        <v>412</v>
      </c>
      <c r="J69" s="913"/>
    </row>
    <row r="70" spans="1:10" s="412" customFormat="1" ht="22.5">
      <c r="A70" s="94">
        <v>2730</v>
      </c>
      <c r="B70" s="413" t="s">
        <v>413</v>
      </c>
      <c r="C70" s="45">
        <f t="shared" si="0"/>
        <v>44075</v>
      </c>
      <c r="D70" s="16">
        <v>44075</v>
      </c>
      <c r="E70" s="16">
        <v>0</v>
      </c>
      <c r="F70" s="45">
        <f t="shared" si="1"/>
        <v>817</v>
      </c>
      <c r="G70" s="16">
        <v>817</v>
      </c>
      <c r="H70" s="16">
        <v>0</v>
      </c>
      <c r="I70" s="908" t="s">
        <v>414</v>
      </c>
      <c r="J70" s="909"/>
    </row>
    <row r="71" spans="1:10">
      <c r="A71" s="98">
        <v>2740</v>
      </c>
      <c r="B71" s="99" t="s">
        <v>415</v>
      </c>
      <c r="C71" s="502">
        <f t="shared" si="0"/>
        <v>6368</v>
      </c>
      <c r="D71" s="378">
        <v>5809</v>
      </c>
      <c r="E71" s="378">
        <v>559</v>
      </c>
      <c r="F71" s="502">
        <f t="shared" si="1"/>
        <v>81</v>
      </c>
      <c r="G71" s="378">
        <v>80</v>
      </c>
      <c r="H71" s="378">
        <v>1</v>
      </c>
      <c r="I71" s="912" t="s">
        <v>416</v>
      </c>
      <c r="J71" s="913"/>
    </row>
    <row r="72" spans="1:10" s="412" customFormat="1">
      <c r="A72" s="94">
        <v>2750</v>
      </c>
      <c r="B72" s="413" t="s">
        <v>689</v>
      </c>
      <c r="C72" s="45">
        <f t="shared" si="0"/>
        <v>10659</v>
      </c>
      <c r="D72" s="16">
        <v>10659</v>
      </c>
      <c r="E72" s="16">
        <v>0</v>
      </c>
      <c r="F72" s="45">
        <f t="shared" si="1"/>
        <v>221</v>
      </c>
      <c r="G72" s="16">
        <v>220</v>
      </c>
      <c r="H72" s="16">
        <v>1</v>
      </c>
      <c r="I72" s="908" t="s">
        <v>722</v>
      </c>
      <c r="J72" s="909"/>
    </row>
    <row r="73" spans="1:10">
      <c r="A73" s="98">
        <v>2790</v>
      </c>
      <c r="B73" s="99" t="s">
        <v>417</v>
      </c>
      <c r="C73" s="502">
        <f t="shared" si="0"/>
        <v>17914</v>
      </c>
      <c r="D73" s="378">
        <v>17914</v>
      </c>
      <c r="E73" s="378">
        <v>0</v>
      </c>
      <c r="F73" s="502">
        <f t="shared" si="1"/>
        <v>366</v>
      </c>
      <c r="G73" s="378">
        <v>365</v>
      </c>
      <c r="H73" s="378">
        <v>1</v>
      </c>
      <c r="I73" s="912" t="s">
        <v>418</v>
      </c>
      <c r="J73" s="913"/>
    </row>
    <row r="74" spans="1:10" s="412" customFormat="1">
      <c r="A74" s="100">
        <v>28</v>
      </c>
      <c r="B74" s="665" t="s">
        <v>419</v>
      </c>
      <c r="C74" s="453">
        <f t="shared" si="0"/>
        <v>69160</v>
      </c>
      <c r="D74" s="76">
        <v>69160</v>
      </c>
      <c r="E74" s="76">
        <v>0</v>
      </c>
      <c r="F74" s="453">
        <f t="shared" si="1"/>
        <v>1494</v>
      </c>
      <c r="G74" s="76">
        <v>1494</v>
      </c>
      <c r="H74" s="76">
        <v>0</v>
      </c>
      <c r="I74" s="925" t="s">
        <v>420</v>
      </c>
      <c r="J74" s="926"/>
    </row>
    <row r="75" spans="1:10" ht="49.5" customHeight="1">
      <c r="A75" s="98">
        <v>2810</v>
      </c>
      <c r="B75" s="99" t="s">
        <v>421</v>
      </c>
      <c r="C75" s="502">
        <f t="shared" si="0"/>
        <v>69160</v>
      </c>
      <c r="D75" s="378">
        <v>69160</v>
      </c>
      <c r="E75" s="378">
        <v>0</v>
      </c>
      <c r="F75" s="502">
        <f t="shared" si="1"/>
        <v>1494</v>
      </c>
      <c r="G75" s="378">
        <v>1494</v>
      </c>
      <c r="H75" s="378">
        <v>0</v>
      </c>
      <c r="I75" s="912" t="s">
        <v>422</v>
      </c>
      <c r="J75" s="913"/>
    </row>
    <row r="76" spans="1:10" s="412" customFormat="1">
      <c r="A76" s="92">
        <v>29</v>
      </c>
      <c r="B76" s="414" t="s">
        <v>605</v>
      </c>
      <c r="C76" s="45">
        <f t="shared" ref="C76:C101" si="2">SUM(D76:E76)</f>
        <v>7857</v>
      </c>
      <c r="D76" s="16">
        <v>7656</v>
      </c>
      <c r="E76" s="16">
        <v>201</v>
      </c>
      <c r="F76" s="45">
        <f t="shared" ref="F76:F101" si="3">SUM(H76,G76)</f>
        <v>289</v>
      </c>
      <c r="G76" s="16">
        <v>283</v>
      </c>
      <c r="H76" s="16">
        <v>6</v>
      </c>
      <c r="I76" s="910" t="s">
        <v>424</v>
      </c>
      <c r="J76" s="911"/>
    </row>
    <row r="77" spans="1:10" ht="27" customHeight="1">
      <c r="A77" s="98">
        <v>2920</v>
      </c>
      <c r="B77" s="99" t="s">
        <v>425</v>
      </c>
      <c r="C77" s="502">
        <f t="shared" si="2"/>
        <v>5817</v>
      </c>
      <c r="D77" s="378">
        <v>5616</v>
      </c>
      <c r="E77" s="378">
        <v>201</v>
      </c>
      <c r="F77" s="502">
        <f t="shared" si="3"/>
        <v>255</v>
      </c>
      <c r="G77" s="378">
        <v>249</v>
      </c>
      <c r="H77" s="378">
        <v>6</v>
      </c>
      <c r="I77" s="912" t="s">
        <v>426</v>
      </c>
      <c r="J77" s="913"/>
    </row>
    <row r="78" spans="1:10" s="412" customFormat="1">
      <c r="A78" s="94">
        <v>2930</v>
      </c>
      <c r="B78" s="413" t="s">
        <v>427</v>
      </c>
      <c r="C78" s="45">
        <f t="shared" si="2"/>
        <v>2040</v>
      </c>
      <c r="D78" s="16">
        <v>2040</v>
      </c>
      <c r="E78" s="16">
        <v>0</v>
      </c>
      <c r="F78" s="45">
        <f t="shared" si="3"/>
        <v>34</v>
      </c>
      <c r="G78" s="16">
        <v>34</v>
      </c>
      <c r="H78" s="16">
        <v>0</v>
      </c>
      <c r="I78" s="908" t="s">
        <v>429</v>
      </c>
      <c r="J78" s="909"/>
    </row>
    <row r="79" spans="1:10">
      <c r="A79" s="390">
        <v>30</v>
      </c>
      <c r="B79" s="391" t="s">
        <v>430</v>
      </c>
      <c r="C79" s="502">
        <f t="shared" si="2"/>
        <v>1727</v>
      </c>
      <c r="D79" s="378">
        <v>1727</v>
      </c>
      <c r="E79" s="378">
        <v>0</v>
      </c>
      <c r="F79" s="502">
        <f t="shared" si="3"/>
        <v>43</v>
      </c>
      <c r="G79" s="378">
        <v>43</v>
      </c>
      <c r="H79" s="378">
        <v>0</v>
      </c>
      <c r="I79" s="923" t="s">
        <v>431</v>
      </c>
      <c r="J79" s="924"/>
    </row>
    <row r="80" spans="1:10" s="412" customFormat="1">
      <c r="A80" s="94">
        <v>3012</v>
      </c>
      <c r="B80" s="413" t="s">
        <v>432</v>
      </c>
      <c r="C80" s="45">
        <f t="shared" si="2"/>
        <v>1727</v>
      </c>
      <c r="D80" s="16">
        <v>1727</v>
      </c>
      <c r="E80" s="16">
        <v>0</v>
      </c>
      <c r="F80" s="45">
        <f t="shared" si="3"/>
        <v>43</v>
      </c>
      <c r="G80" s="16">
        <v>43</v>
      </c>
      <c r="H80" s="16">
        <v>0</v>
      </c>
      <c r="I80" s="908" t="s">
        <v>433</v>
      </c>
      <c r="J80" s="909"/>
    </row>
    <row r="81" spans="1:10">
      <c r="A81" s="390">
        <v>31</v>
      </c>
      <c r="B81" s="391" t="s">
        <v>434</v>
      </c>
      <c r="C81" s="502">
        <f t="shared" si="2"/>
        <v>163237</v>
      </c>
      <c r="D81" s="378">
        <v>161178</v>
      </c>
      <c r="E81" s="378">
        <v>2059</v>
      </c>
      <c r="F81" s="502">
        <f t="shared" si="3"/>
        <v>4011</v>
      </c>
      <c r="G81" s="378">
        <v>3987</v>
      </c>
      <c r="H81" s="378">
        <v>24</v>
      </c>
      <c r="I81" s="923" t="s">
        <v>435</v>
      </c>
      <c r="J81" s="924"/>
    </row>
    <row r="82" spans="1:10" s="412" customFormat="1">
      <c r="A82" s="94">
        <v>3100</v>
      </c>
      <c r="B82" s="413" t="s">
        <v>434</v>
      </c>
      <c r="C82" s="45">
        <f t="shared" si="2"/>
        <v>163237</v>
      </c>
      <c r="D82" s="16">
        <v>161178</v>
      </c>
      <c r="E82" s="16">
        <v>2059</v>
      </c>
      <c r="F82" s="45">
        <f t="shared" si="3"/>
        <v>4011</v>
      </c>
      <c r="G82" s="16">
        <v>3987</v>
      </c>
      <c r="H82" s="16">
        <v>24</v>
      </c>
      <c r="I82" s="908" t="s">
        <v>436</v>
      </c>
      <c r="J82" s="909"/>
    </row>
    <row r="83" spans="1:10">
      <c r="A83" s="390">
        <v>32</v>
      </c>
      <c r="B83" s="391" t="s">
        <v>437</v>
      </c>
      <c r="C83" s="502">
        <f t="shared" si="2"/>
        <v>9502</v>
      </c>
      <c r="D83" s="378">
        <v>9502</v>
      </c>
      <c r="E83" s="378">
        <v>0</v>
      </c>
      <c r="F83" s="502">
        <f t="shared" si="3"/>
        <v>179</v>
      </c>
      <c r="G83" s="378">
        <v>179</v>
      </c>
      <c r="H83" s="378">
        <v>0</v>
      </c>
      <c r="I83" s="923" t="s">
        <v>438</v>
      </c>
      <c r="J83" s="924"/>
    </row>
    <row r="84" spans="1:10" s="412" customFormat="1">
      <c r="A84" s="94">
        <v>3250</v>
      </c>
      <c r="B84" s="413" t="s">
        <v>439</v>
      </c>
      <c r="C84" s="45">
        <f t="shared" si="2"/>
        <v>5221</v>
      </c>
      <c r="D84" s="16">
        <v>5221</v>
      </c>
      <c r="E84" s="16">
        <v>0</v>
      </c>
      <c r="F84" s="45">
        <f t="shared" si="3"/>
        <v>87</v>
      </c>
      <c r="G84" s="16">
        <v>87</v>
      </c>
      <c r="H84" s="16">
        <v>0</v>
      </c>
      <c r="I84" s="908" t="s">
        <v>440</v>
      </c>
      <c r="J84" s="909"/>
    </row>
    <row r="85" spans="1:10">
      <c r="A85" s="98">
        <v>3290</v>
      </c>
      <c r="B85" s="99" t="s">
        <v>441</v>
      </c>
      <c r="C85" s="502">
        <f t="shared" si="2"/>
        <v>4281</v>
      </c>
      <c r="D85" s="378">
        <v>4281</v>
      </c>
      <c r="E85" s="378">
        <v>0</v>
      </c>
      <c r="F85" s="502">
        <f t="shared" si="3"/>
        <v>92</v>
      </c>
      <c r="G85" s="378">
        <v>92</v>
      </c>
      <c r="H85" s="378">
        <v>0</v>
      </c>
      <c r="I85" s="912" t="s">
        <v>442</v>
      </c>
      <c r="J85" s="913"/>
    </row>
    <row r="86" spans="1:10" s="412" customFormat="1">
      <c r="A86" s="92">
        <v>33</v>
      </c>
      <c r="B86" s="414" t="s">
        <v>443</v>
      </c>
      <c r="C86" s="45">
        <f t="shared" si="2"/>
        <v>220175</v>
      </c>
      <c r="D86" s="16">
        <v>212137</v>
      </c>
      <c r="E86" s="16">
        <v>8038</v>
      </c>
      <c r="F86" s="45">
        <f t="shared" si="3"/>
        <v>3692</v>
      </c>
      <c r="G86" s="16">
        <v>3675</v>
      </c>
      <c r="H86" s="16">
        <v>17</v>
      </c>
      <c r="I86" s="910" t="s">
        <v>444</v>
      </c>
      <c r="J86" s="911"/>
    </row>
    <row r="87" spans="1:10">
      <c r="A87" s="98">
        <v>3311</v>
      </c>
      <c r="B87" s="99" t="s">
        <v>445</v>
      </c>
      <c r="C87" s="502">
        <f t="shared" si="2"/>
        <v>2747</v>
      </c>
      <c r="D87" s="378">
        <v>2747</v>
      </c>
      <c r="E87" s="378">
        <v>0</v>
      </c>
      <c r="F87" s="502">
        <f t="shared" si="3"/>
        <v>97</v>
      </c>
      <c r="G87" s="378">
        <v>97</v>
      </c>
      <c r="H87" s="378">
        <v>0</v>
      </c>
      <c r="I87" s="912" t="s">
        <v>447</v>
      </c>
      <c r="J87" s="913"/>
    </row>
    <row r="88" spans="1:10" s="412" customFormat="1">
      <c r="A88" s="94" t="s">
        <v>774</v>
      </c>
      <c r="B88" s="413" t="s">
        <v>775</v>
      </c>
      <c r="C88" s="45">
        <f t="shared" si="2"/>
        <v>31068</v>
      </c>
      <c r="D88" s="16">
        <v>31068</v>
      </c>
      <c r="E88" s="16">
        <v>0</v>
      </c>
      <c r="F88" s="45">
        <f t="shared" si="3"/>
        <v>648</v>
      </c>
      <c r="G88" s="16">
        <v>648</v>
      </c>
      <c r="H88" s="16">
        <v>0</v>
      </c>
      <c r="I88" s="908" t="s">
        <v>776</v>
      </c>
      <c r="J88" s="909"/>
    </row>
    <row r="89" spans="1:10">
      <c r="A89" s="98">
        <v>3315</v>
      </c>
      <c r="B89" s="99" t="s">
        <v>450</v>
      </c>
      <c r="C89" s="502">
        <f t="shared" si="2"/>
        <v>186360</v>
      </c>
      <c r="D89" s="378">
        <v>178322</v>
      </c>
      <c r="E89" s="378">
        <v>8038</v>
      </c>
      <c r="F89" s="502">
        <f t="shared" si="3"/>
        <v>2947</v>
      </c>
      <c r="G89" s="378">
        <v>2930</v>
      </c>
      <c r="H89" s="378">
        <v>17</v>
      </c>
      <c r="I89" s="912" t="s">
        <v>451</v>
      </c>
      <c r="J89" s="913"/>
    </row>
    <row r="90" spans="1:10" s="412" customFormat="1" ht="16.5" thickBot="1">
      <c r="A90" s="299" t="s">
        <v>452</v>
      </c>
      <c r="B90" s="300" t="s">
        <v>453</v>
      </c>
      <c r="C90" s="454">
        <f t="shared" si="2"/>
        <v>1335356</v>
      </c>
      <c r="D90" s="298">
        <v>465307</v>
      </c>
      <c r="E90" s="298">
        <v>870049</v>
      </c>
      <c r="F90" s="454">
        <f t="shared" si="3"/>
        <v>3936</v>
      </c>
      <c r="G90" s="298">
        <v>2410</v>
      </c>
      <c r="H90" s="298">
        <v>1526</v>
      </c>
      <c r="I90" s="952" t="s">
        <v>454</v>
      </c>
      <c r="J90" s="953"/>
    </row>
    <row r="91" spans="1:10" ht="15.75" thickTop="1">
      <c r="A91" s="390">
        <v>35</v>
      </c>
      <c r="B91" s="391" t="s">
        <v>453</v>
      </c>
      <c r="C91" s="502">
        <f t="shared" si="2"/>
        <v>1335356</v>
      </c>
      <c r="D91" s="378">
        <v>465307</v>
      </c>
      <c r="E91" s="378">
        <v>870049</v>
      </c>
      <c r="F91" s="502">
        <f t="shared" si="3"/>
        <v>3936</v>
      </c>
      <c r="G91" s="378">
        <v>2410</v>
      </c>
      <c r="H91" s="378">
        <v>1526</v>
      </c>
      <c r="I91" s="923" t="s">
        <v>455</v>
      </c>
      <c r="J91" s="924"/>
    </row>
    <row r="92" spans="1:10" s="412" customFormat="1" ht="24.75" customHeight="1">
      <c r="A92" s="296" t="s">
        <v>456</v>
      </c>
      <c r="B92" s="297" t="s">
        <v>457</v>
      </c>
      <c r="C92" s="45">
        <f t="shared" si="2"/>
        <v>178931</v>
      </c>
      <c r="D92" s="16">
        <v>175654</v>
      </c>
      <c r="E92" s="16">
        <v>3277</v>
      </c>
      <c r="F92" s="45">
        <f t="shared" si="3"/>
        <v>3642</v>
      </c>
      <c r="G92" s="16">
        <v>3630</v>
      </c>
      <c r="H92" s="16">
        <v>12</v>
      </c>
      <c r="I92" s="954" t="s">
        <v>458</v>
      </c>
      <c r="J92" s="955"/>
    </row>
    <row r="93" spans="1:10">
      <c r="A93" s="390">
        <v>37</v>
      </c>
      <c r="B93" s="391" t="s">
        <v>459</v>
      </c>
      <c r="C93" s="502">
        <f t="shared" si="2"/>
        <v>34357</v>
      </c>
      <c r="D93" s="378">
        <v>34357</v>
      </c>
      <c r="E93" s="378">
        <v>0</v>
      </c>
      <c r="F93" s="502">
        <f t="shared" si="3"/>
        <v>761</v>
      </c>
      <c r="G93" s="378">
        <v>761</v>
      </c>
      <c r="H93" s="378">
        <v>0</v>
      </c>
      <c r="I93" s="923" t="s">
        <v>460</v>
      </c>
      <c r="J93" s="924"/>
    </row>
    <row r="94" spans="1:10" s="412" customFormat="1">
      <c r="A94" s="94">
        <v>3700</v>
      </c>
      <c r="B94" s="413" t="s">
        <v>459</v>
      </c>
      <c r="C94" s="45">
        <f t="shared" si="2"/>
        <v>34357</v>
      </c>
      <c r="D94" s="16">
        <v>34357</v>
      </c>
      <c r="E94" s="16">
        <v>0</v>
      </c>
      <c r="F94" s="45">
        <f t="shared" si="3"/>
        <v>761</v>
      </c>
      <c r="G94" s="16">
        <v>761</v>
      </c>
      <c r="H94" s="16">
        <v>0</v>
      </c>
      <c r="I94" s="908" t="s">
        <v>460</v>
      </c>
      <c r="J94" s="909"/>
    </row>
    <row r="95" spans="1:10" ht="22.5">
      <c r="A95" s="390">
        <v>38</v>
      </c>
      <c r="B95" s="391" t="s">
        <v>461</v>
      </c>
      <c r="C95" s="502">
        <f t="shared" si="2"/>
        <v>133946</v>
      </c>
      <c r="D95" s="378">
        <v>130669</v>
      </c>
      <c r="E95" s="378">
        <v>3277</v>
      </c>
      <c r="F95" s="502">
        <f t="shared" si="3"/>
        <v>2669</v>
      </c>
      <c r="G95" s="378">
        <v>2657</v>
      </c>
      <c r="H95" s="378">
        <v>12</v>
      </c>
      <c r="I95" s="923" t="s">
        <v>462</v>
      </c>
      <c r="J95" s="924"/>
    </row>
    <row r="96" spans="1:10" s="412" customFormat="1">
      <c r="A96" s="94">
        <v>3811</v>
      </c>
      <c r="B96" s="413" t="s">
        <v>617</v>
      </c>
      <c r="C96" s="45">
        <f t="shared" si="2"/>
        <v>64076</v>
      </c>
      <c r="D96" s="16">
        <v>64076</v>
      </c>
      <c r="E96" s="16">
        <v>0</v>
      </c>
      <c r="F96" s="45">
        <f t="shared" si="3"/>
        <v>1939</v>
      </c>
      <c r="G96" s="16">
        <v>1938</v>
      </c>
      <c r="H96" s="16">
        <v>1</v>
      </c>
      <c r="I96" s="908" t="s">
        <v>720</v>
      </c>
      <c r="J96" s="909"/>
    </row>
    <row r="97" spans="1:10">
      <c r="A97" s="98">
        <v>3821</v>
      </c>
      <c r="B97" s="99" t="s">
        <v>463</v>
      </c>
      <c r="C97" s="502">
        <f t="shared" si="2"/>
        <v>46229</v>
      </c>
      <c r="D97" s="378">
        <v>45830</v>
      </c>
      <c r="E97" s="378">
        <v>399</v>
      </c>
      <c r="F97" s="502">
        <f t="shared" si="3"/>
        <v>388</v>
      </c>
      <c r="G97" s="378">
        <v>383</v>
      </c>
      <c r="H97" s="378">
        <v>5</v>
      </c>
      <c r="I97" s="912" t="s">
        <v>464</v>
      </c>
      <c r="J97" s="913"/>
    </row>
    <row r="98" spans="1:10" s="412" customFormat="1">
      <c r="A98" s="94">
        <v>3822</v>
      </c>
      <c r="B98" s="413" t="s">
        <v>465</v>
      </c>
      <c r="C98" s="45">
        <f t="shared" si="2"/>
        <v>12404</v>
      </c>
      <c r="D98" s="16">
        <v>11804</v>
      </c>
      <c r="E98" s="16">
        <v>600</v>
      </c>
      <c r="F98" s="45">
        <f t="shared" si="3"/>
        <v>171</v>
      </c>
      <c r="G98" s="16">
        <v>169</v>
      </c>
      <c r="H98" s="16">
        <v>2</v>
      </c>
      <c r="I98" s="908" t="s">
        <v>466</v>
      </c>
      <c r="J98" s="909"/>
    </row>
    <row r="99" spans="1:10">
      <c r="A99" s="98">
        <v>3830</v>
      </c>
      <c r="B99" s="99" t="s">
        <v>467</v>
      </c>
      <c r="C99" s="502">
        <f t="shared" si="2"/>
        <v>11237</v>
      </c>
      <c r="D99" s="378">
        <v>8959</v>
      </c>
      <c r="E99" s="378">
        <v>2278</v>
      </c>
      <c r="F99" s="502">
        <f t="shared" si="3"/>
        <v>171</v>
      </c>
      <c r="G99" s="378">
        <v>167</v>
      </c>
      <c r="H99" s="378">
        <v>4</v>
      </c>
      <c r="I99" s="912" t="s">
        <v>468</v>
      </c>
      <c r="J99" s="913"/>
    </row>
    <row r="100" spans="1:10" s="412" customFormat="1">
      <c r="A100" s="92">
        <v>39</v>
      </c>
      <c r="B100" s="414" t="s">
        <v>469</v>
      </c>
      <c r="C100" s="45">
        <f t="shared" si="2"/>
        <v>10628</v>
      </c>
      <c r="D100" s="16">
        <v>10628</v>
      </c>
      <c r="E100" s="16">
        <v>0</v>
      </c>
      <c r="F100" s="45">
        <f t="shared" si="3"/>
        <v>212</v>
      </c>
      <c r="G100" s="16">
        <v>212</v>
      </c>
      <c r="H100" s="16">
        <v>0</v>
      </c>
      <c r="I100" s="910" t="s">
        <v>470</v>
      </c>
      <c r="J100" s="911"/>
    </row>
    <row r="101" spans="1:10">
      <c r="A101" s="98">
        <v>3900</v>
      </c>
      <c r="B101" s="664" t="s">
        <v>469</v>
      </c>
      <c r="C101" s="448">
        <f t="shared" si="2"/>
        <v>10628</v>
      </c>
      <c r="D101" s="617">
        <v>10628</v>
      </c>
      <c r="E101" s="378">
        <v>0</v>
      </c>
      <c r="F101" s="502">
        <f t="shared" si="3"/>
        <v>212</v>
      </c>
      <c r="G101" s="378">
        <v>212</v>
      </c>
      <c r="H101" s="378">
        <v>0</v>
      </c>
      <c r="I101" s="912" t="s">
        <v>470</v>
      </c>
      <c r="J101" s="913"/>
    </row>
    <row r="102" spans="1:10" ht="31.15" customHeight="1">
      <c r="A102" s="948" t="s">
        <v>471</v>
      </c>
      <c r="B102" s="949"/>
      <c r="C102" s="494">
        <f t="shared" ref="C102:G102" si="4">C11+C17+C90+C92</f>
        <v>22256576</v>
      </c>
      <c r="D102" s="494">
        <f t="shared" si="4"/>
        <v>14860295</v>
      </c>
      <c r="E102" s="494">
        <f t="shared" si="4"/>
        <v>7396281</v>
      </c>
      <c r="F102" s="494">
        <f t="shared" si="4"/>
        <v>149505</v>
      </c>
      <c r="G102" s="494">
        <f t="shared" si="4"/>
        <v>140633</v>
      </c>
      <c r="H102" s="494">
        <f>H11+H17+H90+H92</f>
        <v>8872</v>
      </c>
      <c r="I102" s="950" t="s">
        <v>472</v>
      </c>
      <c r="J102" s="951"/>
    </row>
  </sheetData>
  <mergeCells count="107">
    <mergeCell ref="I97:J97"/>
    <mergeCell ref="I98:J98"/>
    <mergeCell ref="I99:J99"/>
    <mergeCell ref="I100:J100"/>
    <mergeCell ref="I101:J101"/>
    <mergeCell ref="A102:B102"/>
    <mergeCell ref="I102:J102"/>
    <mergeCell ref="I90:J90"/>
    <mergeCell ref="I91:J91"/>
    <mergeCell ref="I92:J92"/>
    <mergeCell ref="I93:J93"/>
    <mergeCell ref="I94:J94"/>
    <mergeCell ref="I95:J95"/>
    <mergeCell ref="I96:J96"/>
    <mergeCell ref="C8:E8"/>
    <mergeCell ref="F8:H8"/>
    <mergeCell ref="I11:J11"/>
    <mergeCell ref="I12:J12"/>
    <mergeCell ref="I13:J13"/>
    <mergeCell ref="I14:J14"/>
    <mergeCell ref="I15:J15"/>
    <mergeCell ref="A2:J2"/>
    <mergeCell ref="A3:J3"/>
    <mergeCell ref="A4:J4"/>
    <mergeCell ref="A5:J5"/>
    <mergeCell ref="A6:B6"/>
    <mergeCell ref="C6:H6"/>
    <mergeCell ref="I6:J6"/>
    <mergeCell ref="C7:E7"/>
    <mergeCell ref="F7:H7"/>
    <mergeCell ref="I16:J16"/>
    <mergeCell ref="I17:J17"/>
    <mergeCell ref="I18:J18"/>
    <mergeCell ref="I19:J19"/>
    <mergeCell ref="I20:J20"/>
    <mergeCell ref="I21:J21"/>
    <mergeCell ref="I23:J23"/>
    <mergeCell ref="I24:J24"/>
    <mergeCell ref="I25:J25"/>
    <mergeCell ref="I22:J22"/>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51:J51"/>
    <mergeCell ref="I52:J52"/>
    <mergeCell ref="I53:J53"/>
    <mergeCell ref="I44:J44"/>
    <mergeCell ref="I45:J45"/>
    <mergeCell ref="I46:J46"/>
    <mergeCell ref="I47:J47"/>
    <mergeCell ref="I48:J48"/>
    <mergeCell ref="I49:J49"/>
    <mergeCell ref="I50:J50"/>
    <mergeCell ref="I63:J63"/>
    <mergeCell ref="I64:J64"/>
    <mergeCell ref="I65:J65"/>
    <mergeCell ref="I66:J66"/>
    <mergeCell ref="I67:J67"/>
    <mergeCell ref="I68:J68"/>
    <mergeCell ref="I54:J54"/>
    <mergeCell ref="I55:J55"/>
    <mergeCell ref="I56:J56"/>
    <mergeCell ref="I57:J57"/>
    <mergeCell ref="I58:J58"/>
    <mergeCell ref="I59:J59"/>
    <mergeCell ref="I60:J60"/>
    <mergeCell ref="I61:J61"/>
    <mergeCell ref="I62:J62"/>
    <mergeCell ref="I88:J88"/>
    <mergeCell ref="I86:J86"/>
    <mergeCell ref="I87:J87"/>
    <mergeCell ref="I89:J89"/>
    <mergeCell ref="A7:A10"/>
    <mergeCell ref="B7:B10"/>
    <mergeCell ref="I7:J10"/>
    <mergeCell ref="I78:J78"/>
    <mergeCell ref="I79:J79"/>
    <mergeCell ref="I80:J80"/>
    <mergeCell ref="I81:J81"/>
    <mergeCell ref="I82:J82"/>
    <mergeCell ref="I83:J83"/>
    <mergeCell ref="I84:J84"/>
    <mergeCell ref="I85:J85"/>
    <mergeCell ref="I69:J69"/>
    <mergeCell ref="I70:J70"/>
    <mergeCell ref="I71:J71"/>
    <mergeCell ref="I72:J72"/>
    <mergeCell ref="I73:J73"/>
    <mergeCell ref="I74:J74"/>
    <mergeCell ref="I75:J75"/>
    <mergeCell ref="I76:J76"/>
    <mergeCell ref="I77:J77"/>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3" max="9" man="1"/>
    <brk id="74" max="9" man="1"/>
  </rowBreaks>
  <ignoredErrors>
    <ignoredError sqref="B43 A23:B42 A92:B102 I12:J12 I44:J49 I43:J43 I23:J42 I50:J50 I51:J62 I63:J79 I92:J102 I13:J21 A12:B21 A89:B91 I89:J91 I80:J87 A44:B87"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M99"/>
  <sheetViews>
    <sheetView view="pageBreakPreview" topLeftCell="A87" zoomScaleNormal="100" zoomScaleSheetLayoutView="100" workbookViewId="0">
      <selection activeCell="F7" sqref="G7"/>
    </sheetView>
  </sheetViews>
  <sheetFormatPr defaultColWidth="8.88671875" defaultRowHeight="15"/>
  <cols>
    <col min="1" max="1" width="5.77734375" style="47" customWidth="1"/>
    <col min="2" max="2" width="37.6640625" style="28" customWidth="1"/>
    <col min="3" max="3" width="9.5546875" style="29" customWidth="1"/>
    <col min="4" max="4" width="9.44140625" style="27" customWidth="1"/>
    <col min="5" max="9" width="7.6640625" style="27" customWidth="1"/>
    <col min="10" max="10" width="7.77734375" style="27" customWidth="1"/>
    <col min="11" max="11" width="8.5546875" style="27" customWidth="1"/>
    <col min="12" max="12" width="37.6640625" style="27" customWidth="1"/>
    <col min="13" max="13" width="5.77734375" style="27" customWidth="1"/>
    <col min="14" max="16384" width="8.88671875" style="27"/>
  </cols>
  <sheetData>
    <row r="1" spans="1:13" s="26" customFormat="1" ht="47.25" customHeight="1">
      <c r="A1" s="35"/>
      <c r="B1" s="35"/>
      <c r="C1" s="35"/>
      <c r="D1" s="35"/>
      <c r="E1" s="35"/>
      <c r="F1" s="35"/>
      <c r="G1" s="35"/>
      <c r="H1" s="35"/>
      <c r="I1" s="35"/>
      <c r="J1" s="35"/>
      <c r="K1" s="35"/>
      <c r="L1" s="35"/>
      <c r="M1" s="35"/>
    </row>
    <row r="2" spans="1:13" s="38" customFormat="1" ht="20.25">
      <c r="A2" s="868" t="s">
        <v>489</v>
      </c>
      <c r="B2" s="868"/>
      <c r="C2" s="868"/>
      <c r="D2" s="868"/>
      <c r="E2" s="868"/>
      <c r="F2" s="868"/>
      <c r="G2" s="868"/>
      <c r="H2" s="868"/>
      <c r="I2" s="868"/>
      <c r="J2" s="868"/>
      <c r="K2" s="868"/>
      <c r="L2" s="868"/>
      <c r="M2" s="868"/>
    </row>
    <row r="3" spans="1:13" s="38" customFormat="1" ht="20.25">
      <c r="A3" s="968" t="s">
        <v>558</v>
      </c>
      <c r="B3" s="968"/>
      <c r="C3" s="968"/>
      <c r="D3" s="968"/>
      <c r="E3" s="968"/>
      <c r="F3" s="968"/>
      <c r="G3" s="968"/>
      <c r="H3" s="968"/>
      <c r="I3" s="968"/>
      <c r="J3" s="968"/>
      <c r="K3" s="968"/>
      <c r="L3" s="968"/>
      <c r="M3" s="968"/>
    </row>
    <row r="4" spans="1:13" ht="15.75">
      <c r="A4" s="941" t="s">
        <v>490</v>
      </c>
      <c r="B4" s="941"/>
      <c r="C4" s="941"/>
      <c r="D4" s="941"/>
      <c r="E4" s="941"/>
      <c r="F4" s="941"/>
      <c r="G4" s="941"/>
      <c r="H4" s="941"/>
      <c r="I4" s="941"/>
      <c r="J4" s="941"/>
      <c r="K4" s="941"/>
      <c r="L4" s="941"/>
      <c r="M4" s="941"/>
    </row>
    <row r="5" spans="1:13" ht="15.75">
      <c r="A5" s="969" t="s">
        <v>536</v>
      </c>
      <c r="B5" s="969"/>
      <c r="C5" s="969"/>
      <c r="D5" s="969"/>
      <c r="E5" s="969"/>
      <c r="F5" s="969"/>
      <c r="G5" s="969"/>
      <c r="H5" s="969"/>
      <c r="I5" s="969"/>
      <c r="J5" s="969"/>
      <c r="K5" s="969"/>
      <c r="L5" s="969"/>
      <c r="M5" s="969"/>
    </row>
    <row r="6" spans="1:13" ht="18">
      <c r="A6" s="970" t="s">
        <v>622</v>
      </c>
      <c r="B6" s="970"/>
      <c r="C6" s="971">
        <v>2022</v>
      </c>
      <c r="D6" s="971"/>
      <c r="E6" s="971"/>
      <c r="F6" s="971"/>
      <c r="G6" s="971"/>
      <c r="H6" s="971"/>
      <c r="I6" s="971"/>
      <c r="J6" s="971"/>
      <c r="K6" s="971"/>
      <c r="L6" s="49"/>
      <c r="M6" s="50" t="s">
        <v>623</v>
      </c>
    </row>
    <row r="7" spans="1:13" ht="89.45" customHeight="1">
      <c r="A7" s="39" t="s">
        <v>493</v>
      </c>
      <c r="B7" s="40" t="s">
        <v>275</v>
      </c>
      <c r="C7" s="41" t="s">
        <v>494</v>
      </c>
      <c r="D7" s="48" t="s">
        <v>495</v>
      </c>
      <c r="E7" s="48" t="s">
        <v>496</v>
      </c>
      <c r="F7" s="48" t="s">
        <v>497</v>
      </c>
      <c r="G7" s="48" t="s">
        <v>498</v>
      </c>
      <c r="H7" s="48" t="s">
        <v>499</v>
      </c>
      <c r="I7" s="51" t="s">
        <v>500</v>
      </c>
      <c r="J7" s="41" t="s">
        <v>501</v>
      </c>
      <c r="K7" s="51" t="s">
        <v>502</v>
      </c>
      <c r="L7" s="972" t="s">
        <v>482</v>
      </c>
      <c r="M7" s="972"/>
    </row>
    <row r="8" spans="1:13" ht="13.9" customHeight="1">
      <c r="A8" s="90" t="s">
        <v>285</v>
      </c>
      <c r="B8" s="91" t="s">
        <v>286</v>
      </c>
      <c r="C8" s="44">
        <f>SUM(D8:K8)</f>
        <v>16691099</v>
      </c>
      <c r="D8" s="14">
        <v>4592575</v>
      </c>
      <c r="E8" s="14">
        <v>65767</v>
      </c>
      <c r="F8" s="14">
        <v>753959</v>
      </c>
      <c r="G8" s="14">
        <v>1226211</v>
      </c>
      <c r="H8" s="14">
        <v>707606</v>
      </c>
      <c r="I8" s="14">
        <v>462</v>
      </c>
      <c r="J8" s="14">
        <v>7749770</v>
      </c>
      <c r="K8" s="14">
        <v>1594749</v>
      </c>
      <c r="L8" s="937" t="s">
        <v>288</v>
      </c>
      <c r="M8" s="938"/>
    </row>
    <row r="9" spans="1:13" ht="13.9" customHeight="1">
      <c r="A9" s="92" t="s">
        <v>289</v>
      </c>
      <c r="B9" s="93" t="s">
        <v>290</v>
      </c>
      <c r="C9" s="45">
        <f t="shared" ref="C9:C72" si="0">SUM(D9:K9)</f>
        <v>15106234</v>
      </c>
      <c r="D9" s="16">
        <v>4580121</v>
      </c>
      <c r="E9" s="16">
        <v>63249</v>
      </c>
      <c r="F9" s="16">
        <v>603486</v>
      </c>
      <c r="G9" s="16">
        <v>1222717</v>
      </c>
      <c r="H9" s="16">
        <v>681997</v>
      </c>
      <c r="I9" s="16">
        <v>0</v>
      </c>
      <c r="J9" s="16">
        <v>7700516</v>
      </c>
      <c r="K9" s="16">
        <v>254148</v>
      </c>
      <c r="L9" s="910" t="s">
        <v>291</v>
      </c>
      <c r="M9" s="911"/>
    </row>
    <row r="10" spans="1:13" ht="13.9" customHeight="1">
      <c r="A10" s="294" t="s">
        <v>292</v>
      </c>
      <c r="B10" s="295" t="s">
        <v>293</v>
      </c>
      <c r="C10" s="44">
        <f t="shared" si="0"/>
        <v>373328</v>
      </c>
      <c r="D10" s="14">
        <v>228</v>
      </c>
      <c r="E10" s="14">
        <v>234</v>
      </c>
      <c r="F10" s="14">
        <v>42161</v>
      </c>
      <c r="G10" s="14">
        <v>2040</v>
      </c>
      <c r="H10" s="14">
        <v>17836</v>
      </c>
      <c r="I10" s="14">
        <v>30</v>
      </c>
      <c r="J10" s="14">
        <v>34367</v>
      </c>
      <c r="K10" s="14">
        <v>276432</v>
      </c>
      <c r="L10" s="939" t="s">
        <v>294</v>
      </c>
      <c r="M10" s="940"/>
    </row>
    <row r="11" spans="1:13" ht="13.9" customHeight="1">
      <c r="A11" s="94" t="s">
        <v>295</v>
      </c>
      <c r="B11" s="95" t="s">
        <v>296</v>
      </c>
      <c r="C11" s="45">
        <f t="shared" si="0"/>
        <v>373328</v>
      </c>
      <c r="D11" s="16">
        <v>228</v>
      </c>
      <c r="E11" s="16">
        <v>234</v>
      </c>
      <c r="F11" s="16">
        <v>42161</v>
      </c>
      <c r="G11" s="16">
        <v>2040</v>
      </c>
      <c r="H11" s="16">
        <v>17836</v>
      </c>
      <c r="I11" s="16">
        <v>30</v>
      </c>
      <c r="J11" s="16">
        <v>34367</v>
      </c>
      <c r="K11" s="16">
        <v>276432</v>
      </c>
      <c r="L11" s="908" t="s">
        <v>297</v>
      </c>
      <c r="M11" s="909"/>
    </row>
    <row r="12" spans="1:13" ht="13.9" customHeight="1">
      <c r="A12" s="294" t="s">
        <v>298</v>
      </c>
      <c r="B12" s="295" t="s">
        <v>299</v>
      </c>
      <c r="C12" s="44">
        <f t="shared" si="0"/>
        <v>1211537</v>
      </c>
      <c r="D12" s="14">
        <v>12226</v>
      </c>
      <c r="E12" s="14">
        <v>2284</v>
      </c>
      <c r="F12" s="14">
        <v>108312</v>
      </c>
      <c r="G12" s="14">
        <v>1454</v>
      </c>
      <c r="H12" s="14">
        <v>7773</v>
      </c>
      <c r="I12" s="14">
        <v>432</v>
      </c>
      <c r="J12" s="14">
        <v>14887</v>
      </c>
      <c r="K12" s="14">
        <v>1064169</v>
      </c>
      <c r="L12" s="939" t="s">
        <v>300</v>
      </c>
      <c r="M12" s="940"/>
    </row>
    <row r="13" spans="1:13" ht="13.9" customHeight="1">
      <c r="A13" s="94" t="s">
        <v>301</v>
      </c>
      <c r="B13" s="95" t="s">
        <v>302</v>
      </c>
      <c r="C13" s="45">
        <f t="shared" si="0"/>
        <v>1211537</v>
      </c>
      <c r="D13" s="16">
        <v>12226</v>
      </c>
      <c r="E13" s="16">
        <v>2284</v>
      </c>
      <c r="F13" s="16">
        <v>108312</v>
      </c>
      <c r="G13" s="16">
        <v>1454</v>
      </c>
      <c r="H13" s="16">
        <v>7773</v>
      </c>
      <c r="I13" s="16">
        <v>432</v>
      </c>
      <c r="J13" s="16">
        <v>14887</v>
      </c>
      <c r="K13" s="16">
        <v>1064169</v>
      </c>
      <c r="L13" s="908" t="s">
        <v>303</v>
      </c>
      <c r="M13" s="909"/>
    </row>
    <row r="14" spans="1:13" ht="13.9" customHeight="1">
      <c r="A14" s="96" t="s">
        <v>304</v>
      </c>
      <c r="B14" s="97" t="s">
        <v>305</v>
      </c>
      <c r="C14" s="44">
        <f t="shared" si="0"/>
        <v>98945958</v>
      </c>
      <c r="D14" s="14">
        <v>18365282</v>
      </c>
      <c r="E14" s="14">
        <v>26961</v>
      </c>
      <c r="F14" s="14">
        <v>1843291</v>
      </c>
      <c r="G14" s="14">
        <v>182671</v>
      </c>
      <c r="H14" s="14">
        <v>1506700</v>
      </c>
      <c r="I14" s="14">
        <v>782729</v>
      </c>
      <c r="J14" s="14">
        <v>1322532</v>
      </c>
      <c r="K14" s="14">
        <v>74915792</v>
      </c>
      <c r="L14" s="937" t="s">
        <v>306</v>
      </c>
      <c r="M14" s="938"/>
    </row>
    <row r="15" spans="1:13" ht="13.9" customHeight="1">
      <c r="A15" s="92">
        <v>10</v>
      </c>
      <c r="B15" s="93" t="s">
        <v>307</v>
      </c>
      <c r="C15" s="45">
        <f t="shared" si="0"/>
        <v>2072413</v>
      </c>
      <c r="D15" s="16">
        <v>47108</v>
      </c>
      <c r="E15" s="16">
        <v>2860</v>
      </c>
      <c r="F15" s="16">
        <v>18858</v>
      </c>
      <c r="G15" s="16">
        <v>7484</v>
      </c>
      <c r="H15" s="16">
        <v>179804</v>
      </c>
      <c r="I15" s="16">
        <v>349316</v>
      </c>
      <c r="J15" s="16">
        <v>46746</v>
      </c>
      <c r="K15" s="16">
        <v>1420237</v>
      </c>
      <c r="L15" s="910" t="s">
        <v>308</v>
      </c>
      <c r="M15" s="911"/>
    </row>
    <row r="16" spans="1:13" ht="13.9" customHeight="1">
      <c r="A16" s="98">
        <v>1010</v>
      </c>
      <c r="B16" s="99" t="s">
        <v>309</v>
      </c>
      <c r="C16" s="44">
        <f t="shared" si="0"/>
        <v>46740</v>
      </c>
      <c r="D16" s="14">
        <v>0</v>
      </c>
      <c r="E16" s="14">
        <v>0</v>
      </c>
      <c r="F16" s="14">
        <v>0</v>
      </c>
      <c r="G16" s="14">
        <v>0</v>
      </c>
      <c r="H16" s="14">
        <v>0</v>
      </c>
      <c r="I16" s="14">
        <v>0</v>
      </c>
      <c r="J16" s="14">
        <v>0</v>
      </c>
      <c r="K16" s="14">
        <v>46740</v>
      </c>
      <c r="L16" s="932" t="s">
        <v>310</v>
      </c>
      <c r="M16" s="933"/>
    </row>
    <row r="17" spans="1:13" ht="13.9" customHeight="1">
      <c r="A17" s="94">
        <v>1020</v>
      </c>
      <c r="B17" s="95" t="s">
        <v>725</v>
      </c>
      <c r="C17" s="45">
        <f t="shared" si="0"/>
        <v>18188</v>
      </c>
      <c r="D17" s="16">
        <v>0</v>
      </c>
      <c r="E17" s="16">
        <v>4</v>
      </c>
      <c r="F17" s="16">
        <v>0</v>
      </c>
      <c r="G17" s="16">
        <v>11</v>
      </c>
      <c r="H17" s="16">
        <v>119</v>
      </c>
      <c r="I17" s="16">
        <v>0</v>
      </c>
      <c r="J17" s="16">
        <v>191</v>
      </c>
      <c r="K17" s="16">
        <v>17863</v>
      </c>
      <c r="L17" s="908" t="s">
        <v>724</v>
      </c>
      <c r="M17" s="909"/>
    </row>
    <row r="18" spans="1:13" ht="13.9" customHeight="1" thickBot="1">
      <c r="A18" s="98">
        <v>1030</v>
      </c>
      <c r="B18" s="99" t="s">
        <v>311</v>
      </c>
      <c r="C18" s="44">
        <f t="shared" si="0"/>
        <v>43423</v>
      </c>
      <c r="D18" s="14">
        <v>2751</v>
      </c>
      <c r="E18" s="14">
        <v>43</v>
      </c>
      <c r="F18" s="14">
        <v>1469</v>
      </c>
      <c r="G18" s="14">
        <v>109</v>
      </c>
      <c r="H18" s="14">
        <v>1439</v>
      </c>
      <c r="I18" s="14">
        <v>1835</v>
      </c>
      <c r="J18" s="14">
        <v>1039</v>
      </c>
      <c r="K18" s="14">
        <v>34738</v>
      </c>
      <c r="L18" s="932" t="s">
        <v>312</v>
      </c>
      <c r="M18" s="933"/>
    </row>
    <row r="19" spans="1:13" s="412" customFormat="1" ht="13.9" customHeight="1" thickTop="1">
      <c r="A19" s="520" t="s">
        <v>727</v>
      </c>
      <c r="B19" s="521" t="s">
        <v>772</v>
      </c>
      <c r="C19" s="45">
        <f t="shared" si="0"/>
        <v>70540</v>
      </c>
      <c r="D19" s="16">
        <v>0</v>
      </c>
      <c r="E19" s="16">
        <v>23</v>
      </c>
      <c r="F19" s="16">
        <v>22</v>
      </c>
      <c r="G19" s="16">
        <v>0</v>
      </c>
      <c r="H19" s="16">
        <v>631</v>
      </c>
      <c r="I19" s="16">
        <v>0</v>
      </c>
      <c r="J19" s="16">
        <v>323</v>
      </c>
      <c r="K19" s="16">
        <v>69541</v>
      </c>
      <c r="L19" s="908" t="s">
        <v>773</v>
      </c>
      <c r="M19" s="909"/>
    </row>
    <row r="20" spans="1:13" ht="13.9" customHeight="1">
      <c r="A20" s="98">
        <v>1050</v>
      </c>
      <c r="B20" s="99" t="s">
        <v>313</v>
      </c>
      <c r="C20" s="502">
        <f t="shared" si="0"/>
        <v>920881</v>
      </c>
      <c r="D20" s="378">
        <v>21652</v>
      </c>
      <c r="E20" s="378">
        <v>394</v>
      </c>
      <c r="F20" s="378">
        <v>2790</v>
      </c>
      <c r="G20" s="378">
        <v>2288</v>
      </c>
      <c r="H20" s="378">
        <v>159911</v>
      </c>
      <c r="I20" s="378">
        <v>303337</v>
      </c>
      <c r="J20" s="378">
        <v>6238</v>
      </c>
      <c r="K20" s="378">
        <v>424271</v>
      </c>
      <c r="L20" s="912" t="s">
        <v>314</v>
      </c>
      <c r="M20" s="913"/>
    </row>
    <row r="21" spans="1:13" s="412" customFormat="1" ht="13.9" customHeight="1">
      <c r="A21" s="94">
        <v>1061</v>
      </c>
      <c r="B21" s="413" t="s">
        <v>315</v>
      </c>
      <c r="C21" s="45">
        <f t="shared" si="0"/>
        <v>629715</v>
      </c>
      <c r="D21" s="16">
        <v>1395</v>
      </c>
      <c r="E21" s="16">
        <v>319</v>
      </c>
      <c r="F21" s="16">
        <v>5260</v>
      </c>
      <c r="G21" s="16">
        <v>2245</v>
      </c>
      <c r="H21" s="16">
        <v>6479</v>
      </c>
      <c r="I21" s="16">
        <v>32774</v>
      </c>
      <c r="J21" s="16">
        <v>14532</v>
      </c>
      <c r="K21" s="16">
        <v>566711</v>
      </c>
      <c r="L21" s="908" t="s">
        <v>316</v>
      </c>
      <c r="M21" s="909"/>
    </row>
    <row r="22" spans="1:13" ht="13.9" customHeight="1">
      <c r="A22" s="98">
        <v>1071</v>
      </c>
      <c r="B22" s="99" t="s">
        <v>317</v>
      </c>
      <c r="C22" s="502">
        <f t="shared" si="0"/>
        <v>275108</v>
      </c>
      <c r="D22" s="378">
        <v>19948</v>
      </c>
      <c r="E22" s="378">
        <v>1812</v>
      </c>
      <c r="F22" s="378">
        <v>6834</v>
      </c>
      <c r="G22" s="378">
        <v>2007</v>
      </c>
      <c r="H22" s="378">
        <v>8442</v>
      </c>
      <c r="I22" s="378">
        <v>9357</v>
      </c>
      <c r="J22" s="378">
        <v>21106</v>
      </c>
      <c r="K22" s="378">
        <v>205602</v>
      </c>
      <c r="L22" s="912" t="s">
        <v>318</v>
      </c>
      <c r="M22" s="913"/>
    </row>
    <row r="23" spans="1:13" s="412" customFormat="1" ht="13.9" customHeight="1">
      <c r="A23" s="94">
        <v>1073</v>
      </c>
      <c r="B23" s="413" t="s">
        <v>319</v>
      </c>
      <c r="C23" s="45">
        <f t="shared" si="0"/>
        <v>47438</v>
      </c>
      <c r="D23" s="16">
        <v>1362</v>
      </c>
      <c r="E23" s="16">
        <v>187</v>
      </c>
      <c r="F23" s="16">
        <v>2197</v>
      </c>
      <c r="G23" s="16">
        <v>8</v>
      </c>
      <c r="H23" s="16">
        <v>1035</v>
      </c>
      <c r="I23" s="16">
        <v>286</v>
      </c>
      <c r="J23" s="16">
        <v>939</v>
      </c>
      <c r="K23" s="16">
        <v>41424</v>
      </c>
      <c r="L23" s="908" t="s">
        <v>321</v>
      </c>
      <c r="M23" s="909"/>
    </row>
    <row r="24" spans="1:13" ht="16.149999999999999" customHeight="1">
      <c r="A24" s="98">
        <v>1079</v>
      </c>
      <c r="B24" s="99" t="s">
        <v>322</v>
      </c>
      <c r="C24" s="502">
        <f t="shared" si="0"/>
        <v>8597</v>
      </c>
      <c r="D24" s="378">
        <v>0</v>
      </c>
      <c r="E24" s="378">
        <v>78</v>
      </c>
      <c r="F24" s="378">
        <v>257</v>
      </c>
      <c r="G24" s="378">
        <v>641</v>
      </c>
      <c r="H24" s="378">
        <v>1597</v>
      </c>
      <c r="I24" s="378">
        <v>1374</v>
      </c>
      <c r="J24" s="378">
        <v>1424</v>
      </c>
      <c r="K24" s="378">
        <v>3226</v>
      </c>
      <c r="L24" s="912" t="s">
        <v>324</v>
      </c>
      <c r="M24" s="913"/>
    </row>
    <row r="25" spans="1:13" s="412" customFormat="1" ht="13.9" customHeight="1">
      <c r="A25" s="94">
        <v>1080</v>
      </c>
      <c r="B25" s="413" t="s">
        <v>325</v>
      </c>
      <c r="C25" s="45">
        <f t="shared" si="0"/>
        <v>11783</v>
      </c>
      <c r="D25" s="16">
        <v>0</v>
      </c>
      <c r="E25" s="16">
        <v>0</v>
      </c>
      <c r="F25" s="16">
        <v>29</v>
      </c>
      <c r="G25" s="16">
        <v>175</v>
      </c>
      <c r="H25" s="16">
        <v>151</v>
      </c>
      <c r="I25" s="16">
        <v>353</v>
      </c>
      <c r="J25" s="16">
        <v>954</v>
      </c>
      <c r="K25" s="16">
        <v>10121</v>
      </c>
      <c r="L25" s="908" t="s">
        <v>326</v>
      </c>
      <c r="M25" s="909"/>
    </row>
    <row r="26" spans="1:13" ht="13.9" customHeight="1">
      <c r="A26" s="390">
        <v>11</v>
      </c>
      <c r="B26" s="391" t="s">
        <v>327</v>
      </c>
      <c r="C26" s="502">
        <f t="shared" si="0"/>
        <v>442547</v>
      </c>
      <c r="D26" s="378">
        <v>2331</v>
      </c>
      <c r="E26" s="378">
        <v>1708</v>
      </c>
      <c r="F26" s="378">
        <v>14117</v>
      </c>
      <c r="G26" s="378">
        <v>11472</v>
      </c>
      <c r="H26" s="378">
        <v>9596</v>
      </c>
      <c r="I26" s="378">
        <v>51471</v>
      </c>
      <c r="J26" s="378">
        <v>18357</v>
      </c>
      <c r="K26" s="378">
        <v>333495</v>
      </c>
      <c r="L26" s="923" t="s">
        <v>328</v>
      </c>
      <c r="M26" s="924"/>
    </row>
    <row r="27" spans="1:13" s="412" customFormat="1" ht="24.75" customHeight="1">
      <c r="A27" s="94">
        <v>1105</v>
      </c>
      <c r="B27" s="413" t="s">
        <v>329</v>
      </c>
      <c r="C27" s="45">
        <f t="shared" si="0"/>
        <v>236303</v>
      </c>
      <c r="D27" s="16">
        <v>0</v>
      </c>
      <c r="E27" s="16">
        <v>652</v>
      </c>
      <c r="F27" s="16">
        <v>4924</v>
      </c>
      <c r="G27" s="16">
        <v>2578</v>
      </c>
      <c r="H27" s="16">
        <v>2719</v>
      </c>
      <c r="I27" s="16">
        <v>41298</v>
      </c>
      <c r="J27" s="16">
        <v>1894</v>
      </c>
      <c r="K27" s="16">
        <v>182238</v>
      </c>
      <c r="L27" s="908" t="s">
        <v>330</v>
      </c>
      <c r="M27" s="909"/>
    </row>
    <row r="28" spans="1:13" ht="13.9" customHeight="1">
      <c r="A28" s="98">
        <v>1106</v>
      </c>
      <c r="B28" s="99" t="s">
        <v>331</v>
      </c>
      <c r="C28" s="502">
        <f t="shared" si="0"/>
        <v>206244</v>
      </c>
      <c r="D28" s="378">
        <v>2331</v>
      </c>
      <c r="E28" s="378">
        <v>1056</v>
      </c>
      <c r="F28" s="378">
        <v>9193</v>
      </c>
      <c r="G28" s="378">
        <v>8894</v>
      </c>
      <c r="H28" s="378">
        <v>6877</v>
      </c>
      <c r="I28" s="378">
        <v>10173</v>
      </c>
      <c r="J28" s="378">
        <v>16463</v>
      </c>
      <c r="K28" s="378">
        <v>151257</v>
      </c>
      <c r="L28" s="912" t="s">
        <v>332</v>
      </c>
      <c r="M28" s="913"/>
    </row>
    <row r="29" spans="1:13" s="412" customFormat="1" ht="13.9" customHeight="1">
      <c r="A29" s="92">
        <v>13</v>
      </c>
      <c r="B29" s="414" t="s">
        <v>333</v>
      </c>
      <c r="C29" s="45">
        <f t="shared" si="0"/>
        <v>34614</v>
      </c>
      <c r="D29" s="16">
        <v>50</v>
      </c>
      <c r="E29" s="16">
        <v>236</v>
      </c>
      <c r="F29" s="16">
        <v>89</v>
      </c>
      <c r="G29" s="16">
        <v>139</v>
      </c>
      <c r="H29" s="16">
        <v>618</v>
      </c>
      <c r="I29" s="16">
        <v>241</v>
      </c>
      <c r="J29" s="16">
        <v>435</v>
      </c>
      <c r="K29" s="16">
        <v>32806</v>
      </c>
      <c r="L29" s="910" t="s">
        <v>334</v>
      </c>
      <c r="M29" s="911"/>
    </row>
    <row r="30" spans="1:13" ht="16.149999999999999" customHeight="1">
      <c r="A30" s="98">
        <v>1392</v>
      </c>
      <c r="B30" s="99" t="s">
        <v>335</v>
      </c>
      <c r="C30" s="502">
        <f t="shared" si="0"/>
        <v>32332</v>
      </c>
      <c r="D30" s="378">
        <v>50</v>
      </c>
      <c r="E30" s="378">
        <v>216</v>
      </c>
      <c r="F30" s="378">
        <v>75</v>
      </c>
      <c r="G30" s="378">
        <v>68</v>
      </c>
      <c r="H30" s="378">
        <v>587</v>
      </c>
      <c r="I30" s="378">
        <v>241</v>
      </c>
      <c r="J30" s="378">
        <v>413</v>
      </c>
      <c r="K30" s="378">
        <v>30682</v>
      </c>
      <c r="L30" s="912" t="s">
        <v>336</v>
      </c>
      <c r="M30" s="913"/>
    </row>
    <row r="31" spans="1:13" s="412" customFormat="1" ht="16.149999999999999" customHeight="1">
      <c r="A31" s="94">
        <v>1393</v>
      </c>
      <c r="B31" s="413" t="s">
        <v>337</v>
      </c>
      <c r="C31" s="45">
        <f t="shared" si="0"/>
        <v>2282</v>
      </c>
      <c r="D31" s="16">
        <v>0</v>
      </c>
      <c r="E31" s="16">
        <v>20</v>
      </c>
      <c r="F31" s="16">
        <v>14</v>
      </c>
      <c r="G31" s="16">
        <v>71</v>
      </c>
      <c r="H31" s="16">
        <v>31</v>
      </c>
      <c r="I31" s="16">
        <v>0</v>
      </c>
      <c r="J31" s="16">
        <v>22</v>
      </c>
      <c r="K31" s="16">
        <v>2124</v>
      </c>
      <c r="L31" s="908" t="s">
        <v>339</v>
      </c>
      <c r="M31" s="909"/>
    </row>
    <row r="32" spans="1:13">
      <c r="A32" s="390">
        <v>14</v>
      </c>
      <c r="B32" s="391" t="s">
        <v>340</v>
      </c>
      <c r="C32" s="502">
        <f t="shared" si="0"/>
        <v>323018</v>
      </c>
      <c r="D32" s="378">
        <v>1323</v>
      </c>
      <c r="E32" s="378">
        <v>2625</v>
      </c>
      <c r="F32" s="378">
        <v>4237</v>
      </c>
      <c r="G32" s="378">
        <v>1142</v>
      </c>
      <c r="H32" s="378">
        <v>8038</v>
      </c>
      <c r="I32" s="378">
        <v>2505</v>
      </c>
      <c r="J32" s="378">
        <v>2875</v>
      </c>
      <c r="K32" s="378">
        <v>300273</v>
      </c>
      <c r="L32" s="923" t="s">
        <v>341</v>
      </c>
      <c r="M32" s="924"/>
    </row>
    <row r="33" spans="1:13" s="412" customFormat="1" ht="13.9" customHeight="1">
      <c r="A33" s="94">
        <v>1411</v>
      </c>
      <c r="B33" s="413" t="s">
        <v>342</v>
      </c>
      <c r="C33" s="45">
        <f t="shared" si="0"/>
        <v>15339</v>
      </c>
      <c r="D33" s="16">
        <v>0</v>
      </c>
      <c r="E33" s="16">
        <v>34</v>
      </c>
      <c r="F33" s="16">
        <v>84</v>
      </c>
      <c r="G33" s="16">
        <v>103</v>
      </c>
      <c r="H33" s="16">
        <v>448</v>
      </c>
      <c r="I33" s="16">
        <v>0</v>
      </c>
      <c r="J33" s="16">
        <v>63</v>
      </c>
      <c r="K33" s="16">
        <v>14607</v>
      </c>
      <c r="L33" s="908" t="s">
        <v>343</v>
      </c>
      <c r="M33" s="909"/>
    </row>
    <row r="34" spans="1:13" ht="22.5">
      <c r="A34" s="98">
        <v>1412</v>
      </c>
      <c r="B34" s="99" t="s">
        <v>344</v>
      </c>
      <c r="C34" s="502">
        <f t="shared" si="0"/>
        <v>307454</v>
      </c>
      <c r="D34" s="378">
        <v>1289</v>
      </c>
      <c r="E34" s="378">
        <v>2591</v>
      </c>
      <c r="F34" s="378">
        <v>4145</v>
      </c>
      <c r="G34" s="378">
        <v>1039</v>
      </c>
      <c r="H34" s="378">
        <v>7578</v>
      </c>
      <c r="I34" s="378">
        <v>2463</v>
      </c>
      <c r="J34" s="378">
        <v>2788</v>
      </c>
      <c r="K34" s="378">
        <v>285561</v>
      </c>
      <c r="L34" s="912" t="s">
        <v>574</v>
      </c>
      <c r="M34" s="913"/>
    </row>
    <row r="35" spans="1:13" s="412" customFormat="1" ht="18.75" customHeight="1">
      <c r="A35" s="94">
        <v>1430</v>
      </c>
      <c r="B35" s="413" t="s">
        <v>714</v>
      </c>
      <c r="C35" s="45">
        <f t="shared" si="0"/>
        <v>225</v>
      </c>
      <c r="D35" s="16">
        <v>34</v>
      </c>
      <c r="E35" s="16">
        <v>0</v>
      </c>
      <c r="F35" s="16">
        <v>8</v>
      </c>
      <c r="G35" s="16">
        <v>0</v>
      </c>
      <c r="H35" s="16">
        <v>12</v>
      </c>
      <c r="I35" s="16">
        <v>42</v>
      </c>
      <c r="J35" s="16">
        <v>24</v>
      </c>
      <c r="K35" s="16">
        <v>105</v>
      </c>
      <c r="L35" s="908" t="s">
        <v>723</v>
      </c>
      <c r="M35" s="909"/>
    </row>
    <row r="36" spans="1:13" ht="13.9" customHeight="1">
      <c r="A36" s="390">
        <v>15</v>
      </c>
      <c r="B36" s="391" t="s">
        <v>346</v>
      </c>
      <c r="C36" s="502">
        <f t="shared" si="0"/>
        <v>3624</v>
      </c>
      <c r="D36" s="378">
        <v>0</v>
      </c>
      <c r="E36" s="378">
        <v>0</v>
      </c>
      <c r="F36" s="378">
        <v>76</v>
      </c>
      <c r="G36" s="378">
        <v>0</v>
      </c>
      <c r="H36" s="378">
        <v>105</v>
      </c>
      <c r="I36" s="378">
        <v>0</v>
      </c>
      <c r="J36" s="378">
        <v>0</v>
      </c>
      <c r="K36" s="378">
        <v>3443</v>
      </c>
      <c r="L36" s="923" t="s">
        <v>347</v>
      </c>
      <c r="M36" s="924"/>
    </row>
    <row r="37" spans="1:13" s="412" customFormat="1" ht="13.9" customHeight="1">
      <c r="A37" s="94">
        <v>1520</v>
      </c>
      <c r="B37" s="413" t="s">
        <v>348</v>
      </c>
      <c r="C37" s="45">
        <f t="shared" si="0"/>
        <v>3624</v>
      </c>
      <c r="D37" s="16">
        <v>0</v>
      </c>
      <c r="E37" s="16">
        <v>0</v>
      </c>
      <c r="F37" s="16">
        <v>76</v>
      </c>
      <c r="G37" s="16">
        <v>0</v>
      </c>
      <c r="H37" s="16">
        <v>105</v>
      </c>
      <c r="I37" s="16">
        <v>0</v>
      </c>
      <c r="J37" s="16">
        <v>0</v>
      </c>
      <c r="K37" s="16">
        <v>3443</v>
      </c>
      <c r="L37" s="908" t="s">
        <v>349</v>
      </c>
      <c r="M37" s="909"/>
    </row>
    <row r="38" spans="1:13" ht="42" customHeight="1" thickBot="1">
      <c r="A38" s="518">
        <v>16</v>
      </c>
      <c r="B38" s="519" t="s">
        <v>350</v>
      </c>
      <c r="C38" s="502">
        <f t="shared" si="0"/>
        <v>289046</v>
      </c>
      <c r="D38" s="503">
        <v>1547</v>
      </c>
      <c r="E38" s="503">
        <v>116</v>
      </c>
      <c r="F38" s="503">
        <v>3046</v>
      </c>
      <c r="G38" s="503">
        <v>1099</v>
      </c>
      <c r="H38" s="503">
        <v>10532</v>
      </c>
      <c r="I38" s="503">
        <v>93</v>
      </c>
      <c r="J38" s="503">
        <v>2651</v>
      </c>
      <c r="K38" s="503">
        <v>269962</v>
      </c>
      <c r="L38" s="964" t="s">
        <v>351</v>
      </c>
      <c r="M38" s="965"/>
    </row>
    <row r="39" spans="1:13" s="412" customFormat="1" ht="13.9" customHeight="1" thickTop="1">
      <c r="A39" s="522">
        <v>1622</v>
      </c>
      <c r="B39" s="523" t="s">
        <v>352</v>
      </c>
      <c r="C39" s="453">
        <f t="shared" si="0"/>
        <v>289046</v>
      </c>
      <c r="D39" s="83">
        <v>1547</v>
      </c>
      <c r="E39" s="83">
        <v>116</v>
      </c>
      <c r="F39" s="83">
        <v>3046</v>
      </c>
      <c r="G39" s="83">
        <v>1099</v>
      </c>
      <c r="H39" s="83">
        <v>10532</v>
      </c>
      <c r="I39" s="83">
        <v>93</v>
      </c>
      <c r="J39" s="83">
        <v>2651</v>
      </c>
      <c r="K39" s="83">
        <v>269962</v>
      </c>
      <c r="L39" s="966" t="s">
        <v>353</v>
      </c>
      <c r="M39" s="967"/>
    </row>
    <row r="40" spans="1:13" ht="21.75" customHeight="1" thickBot="1">
      <c r="A40" s="518" t="s">
        <v>41</v>
      </c>
      <c r="B40" s="519" t="s">
        <v>354</v>
      </c>
      <c r="C40" s="507">
        <f t="shared" si="0"/>
        <v>224188</v>
      </c>
      <c r="D40" s="503">
        <v>160</v>
      </c>
      <c r="E40" s="503">
        <v>773</v>
      </c>
      <c r="F40" s="503">
        <v>755</v>
      </c>
      <c r="G40" s="503">
        <v>874</v>
      </c>
      <c r="H40" s="503">
        <v>7404</v>
      </c>
      <c r="I40" s="503">
        <v>2709</v>
      </c>
      <c r="J40" s="503">
        <v>4356</v>
      </c>
      <c r="K40" s="503">
        <v>207157</v>
      </c>
      <c r="L40" s="964" t="s">
        <v>355</v>
      </c>
      <c r="M40" s="965"/>
    </row>
    <row r="41" spans="1:13" s="412" customFormat="1" ht="23.25" thickTop="1">
      <c r="A41" s="94">
        <v>1702</v>
      </c>
      <c r="B41" s="413" t="s">
        <v>356</v>
      </c>
      <c r="C41" s="45">
        <f t="shared" si="0"/>
        <v>130157</v>
      </c>
      <c r="D41" s="16">
        <v>0</v>
      </c>
      <c r="E41" s="16">
        <v>0</v>
      </c>
      <c r="F41" s="16">
        <v>40</v>
      </c>
      <c r="G41" s="16">
        <v>581</v>
      </c>
      <c r="H41" s="16">
        <v>4608</v>
      </c>
      <c r="I41" s="16">
        <v>1575</v>
      </c>
      <c r="J41" s="16">
        <v>883</v>
      </c>
      <c r="K41" s="16">
        <v>122470</v>
      </c>
      <c r="L41" s="908" t="s">
        <v>357</v>
      </c>
      <c r="M41" s="909"/>
    </row>
    <row r="42" spans="1:13" ht="13.9" customHeight="1">
      <c r="A42" s="98">
        <v>1709</v>
      </c>
      <c r="B42" s="99" t="s">
        <v>358</v>
      </c>
      <c r="C42" s="502">
        <f t="shared" si="0"/>
        <v>94031</v>
      </c>
      <c r="D42" s="378">
        <v>160</v>
      </c>
      <c r="E42" s="378">
        <v>773</v>
      </c>
      <c r="F42" s="378">
        <v>715</v>
      </c>
      <c r="G42" s="378">
        <v>293</v>
      </c>
      <c r="H42" s="378">
        <v>2796</v>
      </c>
      <c r="I42" s="378">
        <v>1134</v>
      </c>
      <c r="J42" s="378">
        <v>3473</v>
      </c>
      <c r="K42" s="378">
        <v>84687</v>
      </c>
      <c r="L42" s="912" t="s">
        <v>359</v>
      </c>
      <c r="M42" s="913"/>
    </row>
    <row r="43" spans="1:13" s="412" customFormat="1" ht="13.9" customHeight="1">
      <c r="A43" s="92">
        <v>18</v>
      </c>
      <c r="B43" s="414" t="s">
        <v>360</v>
      </c>
      <c r="C43" s="45">
        <f t="shared" si="0"/>
        <v>280102</v>
      </c>
      <c r="D43" s="16">
        <v>664</v>
      </c>
      <c r="E43" s="16">
        <v>474</v>
      </c>
      <c r="F43" s="16">
        <v>4324</v>
      </c>
      <c r="G43" s="16">
        <v>1399</v>
      </c>
      <c r="H43" s="16">
        <v>14923</v>
      </c>
      <c r="I43" s="16">
        <v>2802</v>
      </c>
      <c r="J43" s="16">
        <v>4603</v>
      </c>
      <c r="K43" s="16">
        <v>250913</v>
      </c>
      <c r="L43" s="910" t="s">
        <v>363</v>
      </c>
      <c r="M43" s="911"/>
    </row>
    <row r="44" spans="1:13">
      <c r="A44" s="98">
        <v>1811</v>
      </c>
      <c r="B44" s="99" t="s">
        <v>364</v>
      </c>
      <c r="C44" s="502">
        <f t="shared" si="0"/>
        <v>273870</v>
      </c>
      <c r="D44" s="378">
        <v>664</v>
      </c>
      <c r="E44" s="378">
        <v>469</v>
      </c>
      <c r="F44" s="378">
        <v>4324</v>
      </c>
      <c r="G44" s="378">
        <v>1399</v>
      </c>
      <c r="H44" s="378">
        <v>14892</v>
      </c>
      <c r="I44" s="378">
        <v>2802</v>
      </c>
      <c r="J44" s="378">
        <v>4603</v>
      </c>
      <c r="K44" s="378">
        <v>244717</v>
      </c>
      <c r="L44" s="912" t="s">
        <v>366</v>
      </c>
      <c r="M44" s="913"/>
    </row>
    <row r="45" spans="1:13" s="412" customFormat="1">
      <c r="A45" s="94">
        <v>1820</v>
      </c>
      <c r="B45" s="413" t="s">
        <v>367</v>
      </c>
      <c r="C45" s="45">
        <f t="shared" si="0"/>
        <v>6232</v>
      </c>
      <c r="D45" s="16">
        <v>0</v>
      </c>
      <c r="E45" s="16">
        <v>5</v>
      </c>
      <c r="F45" s="16">
        <v>0</v>
      </c>
      <c r="G45" s="16">
        <v>0</v>
      </c>
      <c r="H45" s="16">
        <v>31</v>
      </c>
      <c r="I45" s="16">
        <v>0</v>
      </c>
      <c r="J45" s="16">
        <v>0</v>
      </c>
      <c r="K45" s="16">
        <v>6196</v>
      </c>
      <c r="L45" s="908" t="s">
        <v>368</v>
      </c>
      <c r="M45" s="909"/>
    </row>
    <row r="46" spans="1:13">
      <c r="A46" s="390">
        <v>19</v>
      </c>
      <c r="B46" s="391" t="s">
        <v>369</v>
      </c>
      <c r="C46" s="502">
        <f t="shared" si="0"/>
        <v>49240436</v>
      </c>
      <c r="D46" s="378">
        <v>10166699</v>
      </c>
      <c r="E46" s="378">
        <v>16</v>
      </c>
      <c r="F46" s="378">
        <v>46583</v>
      </c>
      <c r="G46" s="378">
        <v>15451</v>
      </c>
      <c r="H46" s="378">
        <v>184386</v>
      </c>
      <c r="I46" s="378">
        <v>6371</v>
      </c>
      <c r="J46" s="378">
        <v>149585</v>
      </c>
      <c r="K46" s="378">
        <v>38671345</v>
      </c>
      <c r="L46" s="923" t="s">
        <v>370</v>
      </c>
      <c r="M46" s="924"/>
    </row>
    <row r="47" spans="1:13" s="412" customFormat="1" ht="13.9" customHeight="1">
      <c r="A47" s="92">
        <v>20</v>
      </c>
      <c r="B47" s="414" t="s">
        <v>371</v>
      </c>
      <c r="C47" s="45">
        <f t="shared" si="0"/>
        <v>20647369</v>
      </c>
      <c r="D47" s="16">
        <v>3077931</v>
      </c>
      <c r="E47" s="16">
        <v>2053</v>
      </c>
      <c r="F47" s="16">
        <v>345185</v>
      </c>
      <c r="G47" s="16">
        <v>79276</v>
      </c>
      <c r="H47" s="16">
        <v>631634</v>
      </c>
      <c r="I47" s="16">
        <v>267900</v>
      </c>
      <c r="J47" s="16">
        <v>360276</v>
      </c>
      <c r="K47" s="16">
        <v>15883114</v>
      </c>
      <c r="L47" s="910" t="s">
        <v>373</v>
      </c>
      <c r="M47" s="911"/>
    </row>
    <row r="48" spans="1:13" ht="25.5" customHeight="1">
      <c r="A48" s="390">
        <v>21</v>
      </c>
      <c r="B48" s="391" t="s">
        <v>374</v>
      </c>
      <c r="C48" s="502">
        <f t="shared" si="0"/>
        <v>41797</v>
      </c>
      <c r="D48" s="378">
        <v>11111</v>
      </c>
      <c r="E48" s="378">
        <v>25</v>
      </c>
      <c r="F48" s="378">
        <v>1269</v>
      </c>
      <c r="G48" s="378">
        <v>96</v>
      </c>
      <c r="H48" s="378">
        <v>479</v>
      </c>
      <c r="I48" s="378">
        <v>18559</v>
      </c>
      <c r="J48" s="378">
        <v>146</v>
      </c>
      <c r="K48" s="378">
        <v>10112</v>
      </c>
      <c r="L48" s="923" t="s">
        <v>375</v>
      </c>
      <c r="M48" s="924"/>
    </row>
    <row r="49" spans="1:13" s="412" customFormat="1" ht="27" customHeight="1">
      <c r="A49" s="94">
        <v>2100</v>
      </c>
      <c r="B49" s="413" t="s">
        <v>376</v>
      </c>
      <c r="C49" s="45">
        <f t="shared" si="0"/>
        <v>41797</v>
      </c>
      <c r="D49" s="16">
        <v>11111</v>
      </c>
      <c r="E49" s="16">
        <v>25</v>
      </c>
      <c r="F49" s="16">
        <v>1269</v>
      </c>
      <c r="G49" s="16">
        <v>96</v>
      </c>
      <c r="H49" s="16">
        <v>479</v>
      </c>
      <c r="I49" s="16">
        <v>18559</v>
      </c>
      <c r="J49" s="16">
        <v>146</v>
      </c>
      <c r="K49" s="16">
        <v>10112</v>
      </c>
      <c r="L49" s="908" t="s">
        <v>377</v>
      </c>
      <c r="M49" s="909"/>
    </row>
    <row r="50" spans="1:13" ht="13.9" customHeight="1">
      <c r="A50" s="390">
        <v>22</v>
      </c>
      <c r="B50" s="391" t="s">
        <v>378</v>
      </c>
      <c r="C50" s="502">
        <f t="shared" si="0"/>
        <v>1674020</v>
      </c>
      <c r="D50" s="378">
        <v>9631</v>
      </c>
      <c r="E50" s="378">
        <v>1411</v>
      </c>
      <c r="F50" s="378">
        <v>18748</v>
      </c>
      <c r="G50" s="378">
        <v>3972</v>
      </c>
      <c r="H50" s="378">
        <v>23749</v>
      </c>
      <c r="I50" s="378">
        <v>17738</v>
      </c>
      <c r="J50" s="378">
        <v>137498</v>
      </c>
      <c r="K50" s="378">
        <v>1461273</v>
      </c>
      <c r="L50" s="923" t="s">
        <v>379</v>
      </c>
      <c r="M50" s="924"/>
    </row>
    <row r="51" spans="1:13" s="412" customFormat="1" ht="24.75" customHeight="1">
      <c r="A51" s="94">
        <v>2211</v>
      </c>
      <c r="B51" s="413" t="s">
        <v>380</v>
      </c>
      <c r="C51" s="45">
        <f t="shared" si="0"/>
        <v>1940</v>
      </c>
      <c r="D51" s="16">
        <v>84</v>
      </c>
      <c r="E51" s="16">
        <v>5</v>
      </c>
      <c r="F51" s="16">
        <v>457</v>
      </c>
      <c r="G51" s="16">
        <v>0</v>
      </c>
      <c r="H51" s="16">
        <v>93</v>
      </c>
      <c r="I51" s="16">
        <v>0</v>
      </c>
      <c r="J51" s="16">
        <v>51</v>
      </c>
      <c r="K51" s="16">
        <v>1250</v>
      </c>
      <c r="L51" s="908" t="s">
        <v>381</v>
      </c>
      <c r="M51" s="909"/>
    </row>
    <row r="52" spans="1:13" ht="13.9" customHeight="1">
      <c r="A52" s="98">
        <v>2220</v>
      </c>
      <c r="B52" s="99" t="s">
        <v>382</v>
      </c>
      <c r="C52" s="502">
        <f t="shared" si="0"/>
        <v>1672080</v>
      </c>
      <c r="D52" s="378">
        <v>9547</v>
      </c>
      <c r="E52" s="378">
        <v>1406</v>
      </c>
      <c r="F52" s="378">
        <v>18291</v>
      </c>
      <c r="G52" s="378">
        <v>3972</v>
      </c>
      <c r="H52" s="378">
        <v>23656</v>
      </c>
      <c r="I52" s="378">
        <v>17738</v>
      </c>
      <c r="J52" s="378">
        <v>137447</v>
      </c>
      <c r="K52" s="378">
        <v>1460023</v>
      </c>
      <c r="L52" s="912" t="s">
        <v>383</v>
      </c>
      <c r="M52" s="913"/>
    </row>
    <row r="53" spans="1:13" s="412" customFormat="1" ht="13.9" customHeight="1">
      <c r="A53" s="92">
        <v>23</v>
      </c>
      <c r="B53" s="414" t="s">
        <v>384</v>
      </c>
      <c r="C53" s="45">
        <f t="shared" si="0"/>
        <v>5253269</v>
      </c>
      <c r="D53" s="16">
        <v>100651</v>
      </c>
      <c r="E53" s="16">
        <v>4458</v>
      </c>
      <c r="F53" s="16">
        <v>199854</v>
      </c>
      <c r="G53" s="16">
        <v>38033</v>
      </c>
      <c r="H53" s="16">
        <v>122454</v>
      </c>
      <c r="I53" s="16">
        <v>43525</v>
      </c>
      <c r="J53" s="16">
        <v>379162</v>
      </c>
      <c r="K53" s="16">
        <v>4365132</v>
      </c>
      <c r="L53" s="910" t="s">
        <v>385</v>
      </c>
      <c r="M53" s="911"/>
    </row>
    <row r="54" spans="1:13" ht="13.9" customHeight="1">
      <c r="A54" s="98">
        <v>2310</v>
      </c>
      <c r="B54" s="99" t="s">
        <v>386</v>
      </c>
      <c r="C54" s="502">
        <f t="shared" si="0"/>
        <v>195447</v>
      </c>
      <c r="D54" s="378">
        <v>2188</v>
      </c>
      <c r="E54" s="378">
        <v>628</v>
      </c>
      <c r="F54" s="378">
        <v>10088</v>
      </c>
      <c r="G54" s="378">
        <v>1073</v>
      </c>
      <c r="H54" s="378">
        <v>3835</v>
      </c>
      <c r="I54" s="378">
        <v>19</v>
      </c>
      <c r="J54" s="378">
        <v>4899</v>
      </c>
      <c r="K54" s="378">
        <v>172717</v>
      </c>
      <c r="L54" s="912" t="s">
        <v>388</v>
      </c>
      <c r="M54" s="913"/>
    </row>
    <row r="55" spans="1:13" s="412" customFormat="1" ht="16.149999999999999" customHeight="1">
      <c r="A55" s="94">
        <v>2394</v>
      </c>
      <c r="B55" s="413" t="s">
        <v>389</v>
      </c>
      <c r="C55" s="45">
        <f t="shared" si="0"/>
        <v>578358</v>
      </c>
      <c r="D55" s="16">
        <v>30981</v>
      </c>
      <c r="E55" s="16">
        <v>294</v>
      </c>
      <c r="F55" s="16">
        <v>35828</v>
      </c>
      <c r="G55" s="16">
        <v>2742</v>
      </c>
      <c r="H55" s="16">
        <v>93809</v>
      </c>
      <c r="I55" s="16">
        <v>35566</v>
      </c>
      <c r="J55" s="16">
        <v>83876</v>
      </c>
      <c r="K55" s="16">
        <v>295262</v>
      </c>
      <c r="L55" s="908" t="s">
        <v>390</v>
      </c>
      <c r="M55" s="909"/>
    </row>
    <row r="56" spans="1:13" ht="16.149999999999999" customHeight="1">
      <c r="A56" s="98">
        <v>2395</v>
      </c>
      <c r="B56" s="99" t="s">
        <v>391</v>
      </c>
      <c r="C56" s="502">
        <f t="shared" si="0"/>
        <v>3949777</v>
      </c>
      <c r="D56" s="378">
        <v>65897</v>
      </c>
      <c r="E56" s="378">
        <v>3054</v>
      </c>
      <c r="F56" s="378">
        <v>149191</v>
      </c>
      <c r="G56" s="378">
        <v>32852</v>
      </c>
      <c r="H56" s="378">
        <v>21637</v>
      </c>
      <c r="I56" s="378">
        <v>7802</v>
      </c>
      <c r="J56" s="378">
        <v>272212</v>
      </c>
      <c r="K56" s="378">
        <v>3397132</v>
      </c>
      <c r="L56" s="912" t="s">
        <v>392</v>
      </c>
      <c r="M56" s="913"/>
    </row>
    <row r="57" spans="1:13" s="412" customFormat="1" ht="13.9" customHeight="1">
      <c r="A57" s="94">
        <v>2396</v>
      </c>
      <c r="B57" s="413" t="s">
        <v>393</v>
      </c>
      <c r="C57" s="45">
        <f t="shared" si="0"/>
        <v>63995</v>
      </c>
      <c r="D57" s="16">
        <v>1585</v>
      </c>
      <c r="E57" s="16">
        <v>306</v>
      </c>
      <c r="F57" s="16">
        <v>1964</v>
      </c>
      <c r="G57" s="16">
        <v>1227</v>
      </c>
      <c r="H57" s="16">
        <v>2722</v>
      </c>
      <c r="I57" s="16">
        <v>138</v>
      </c>
      <c r="J57" s="16">
        <v>5438</v>
      </c>
      <c r="K57" s="16">
        <v>50615</v>
      </c>
      <c r="L57" s="908" t="s">
        <v>394</v>
      </c>
      <c r="M57" s="909"/>
    </row>
    <row r="58" spans="1:13" ht="13.9" customHeight="1">
      <c r="A58" s="98">
        <v>2399</v>
      </c>
      <c r="B58" s="99" t="s">
        <v>395</v>
      </c>
      <c r="C58" s="502">
        <f t="shared" si="0"/>
        <v>465692</v>
      </c>
      <c r="D58" s="378">
        <v>0</v>
      </c>
      <c r="E58" s="378">
        <v>176</v>
      </c>
      <c r="F58" s="378">
        <v>2783</v>
      </c>
      <c r="G58" s="378">
        <v>139</v>
      </c>
      <c r="H58" s="378">
        <v>451</v>
      </c>
      <c r="I58" s="378">
        <v>0</v>
      </c>
      <c r="J58" s="378">
        <v>12737</v>
      </c>
      <c r="K58" s="378">
        <v>449406</v>
      </c>
      <c r="L58" s="912" t="s">
        <v>396</v>
      </c>
      <c r="M58" s="913"/>
    </row>
    <row r="59" spans="1:13" s="412" customFormat="1" ht="13.9" customHeight="1" thickBot="1">
      <c r="A59" s="92">
        <v>24</v>
      </c>
      <c r="B59" s="414" t="s">
        <v>397</v>
      </c>
      <c r="C59" s="45">
        <f t="shared" si="0"/>
        <v>12194602</v>
      </c>
      <c r="D59" s="16">
        <v>4814568</v>
      </c>
      <c r="E59" s="16">
        <v>150</v>
      </c>
      <c r="F59" s="16">
        <v>1012433</v>
      </c>
      <c r="G59" s="16">
        <v>8113</v>
      </c>
      <c r="H59" s="16">
        <v>226437</v>
      </c>
      <c r="I59" s="16">
        <v>306</v>
      </c>
      <c r="J59" s="16">
        <v>111954</v>
      </c>
      <c r="K59" s="16">
        <v>6020641</v>
      </c>
      <c r="L59" s="910" t="s">
        <v>398</v>
      </c>
      <c r="M59" s="911"/>
    </row>
    <row r="60" spans="1:13" ht="21.6" customHeight="1" thickTop="1" thickBot="1">
      <c r="A60" s="504">
        <v>25</v>
      </c>
      <c r="B60" s="505" t="s">
        <v>399</v>
      </c>
      <c r="C60" s="502">
        <f t="shared" si="0"/>
        <v>3105151</v>
      </c>
      <c r="D60" s="506">
        <v>47335</v>
      </c>
      <c r="E60" s="506">
        <v>7322</v>
      </c>
      <c r="F60" s="506">
        <v>60664</v>
      </c>
      <c r="G60" s="506">
        <v>7204</v>
      </c>
      <c r="H60" s="506">
        <v>32601</v>
      </c>
      <c r="I60" s="506">
        <v>18268</v>
      </c>
      <c r="J60" s="506">
        <v>28670</v>
      </c>
      <c r="K60" s="506">
        <v>2903087</v>
      </c>
      <c r="L60" s="962" t="s">
        <v>400</v>
      </c>
      <c r="M60" s="963"/>
    </row>
    <row r="61" spans="1:13" s="412" customFormat="1" ht="13.9" customHeight="1" thickTop="1" thickBot="1">
      <c r="A61" s="74">
        <v>2511</v>
      </c>
      <c r="B61" s="524" t="s">
        <v>401</v>
      </c>
      <c r="C61" s="454">
        <f t="shared" si="0"/>
        <v>2936357</v>
      </c>
      <c r="D61" s="79">
        <v>47025</v>
      </c>
      <c r="E61" s="79">
        <v>7181</v>
      </c>
      <c r="F61" s="79">
        <v>59355</v>
      </c>
      <c r="G61" s="79">
        <v>5944</v>
      </c>
      <c r="H61" s="79">
        <v>30786</v>
      </c>
      <c r="I61" s="79">
        <v>18175</v>
      </c>
      <c r="J61" s="79">
        <v>25552</v>
      </c>
      <c r="K61" s="79">
        <v>2742339</v>
      </c>
      <c r="L61" s="958" t="s">
        <v>402</v>
      </c>
      <c r="M61" s="959"/>
    </row>
    <row r="62" spans="1:13" ht="23.25" thickTop="1">
      <c r="A62" s="98">
        <v>2591</v>
      </c>
      <c r="B62" s="99" t="s">
        <v>594</v>
      </c>
      <c r="C62" s="502">
        <f t="shared" si="0"/>
        <v>13987</v>
      </c>
      <c r="D62" s="378">
        <v>189</v>
      </c>
      <c r="E62" s="378">
        <v>52</v>
      </c>
      <c r="F62" s="378">
        <v>799</v>
      </c>
      <c r="G62" s="378">
        <v>103</v>
      </c>
      <c r="H62" s="378">
        <v>291</v>
      </c>
      <c r="I62" s="378">
        <v>0</v>
      </c>
      <c r="J62" s="378">
        <v>389</v>
      </c>
      <c r="K62" s="378">
        <v>12164</v>
      </c>
      <c r="L62" s="912" t="s">
        <v>404</v>
      </c>
      <c r="M62" s="913"/>
    </row>
    <row r="63" spans="1:13" s="412" customFormat="1" ht="13.9" customHeight="1">
      <c r="A63" s="94">
        <v>2592</v>
      </c>
      <c r="B63" s="413" t="s">
        <v>405</v>
      </c>
      <c r="C63" s="45">
        <f t="shared" si="0"/>
        <v>29155</v>
      </c>
      <c r="D63" s="16">
        <v>4</v>
      </c>
      <c r="E63" s="16">
        <v>48</v>
      </c>
      <c r="F63" s="16">
        <v>5</v>
      </c>
      <c r="G63" s="16">
        <v>946</v>
      </c>
      <c r="H63" s="16">
        <v>377</v>
      </c>
      <c r="I63" s="16">
        <v>22</v>
      </c>
      <c r="J63" s="16">
        <v>1936</v>
      </c>
      <c r="K63" s="16">
        <v>25817</v>
      </c>
      <c r="L63" s="908" t="s">
        <v>406</v>
      </c>
      <c r="M63" s="909"/>
    </row>
    <row r="64" spans="1:13" ht="13.9" customHeight="1">
      <c r="A64" s="98">
        <v>2599</v>
      </c>
      <c r="B64" s="99" t="s">
        <v>407</v>
      </c>
      <c r="C64" s="502">
        <f t="shared" si="0"/>
        <v>125652</v>
      </c>
      <c r="D64" s="378">
        <v>117</v>
      </c>
      <c r="E64" s="378">
        <v>41</v>
      </c>
      <c r="F64" s="378">
        <v>505</v>
      </c>
      <c r="G64" s="378">
        <v>211</v>
      </c>
      <c r="H64" s="378">
        <v>1147</v>
      </c>
      <c r="I64" s="378">
        <v>71</v>
      </c>
      <c r="J64" s="378">
        <v>793</v>
      </c>
      <c r="K64" s="378">
        <v>122767</v>
      </c>
      <c r="L64" s="912" t="s">
        <v>408</v>
      </c>
      <c r="M64" s="913"/>
    </row>
    <row r="65" spans="1:13" s="412" customFormat="1">
      <c r="A65" s="92">
        <v>27</v>
      </c>
      <c r="B65" s="414" t="s">
        <v>409</v>
      </c>
      <c r="C65" s="45">
        <f t="shared" si="0"/>
        <v>2214351</v>
      </c>
      <c r="D65" s="16">
        <v>67221</v>
      </c>
      <c r="E65" s="16">
        <v>622</v>
      </c>
      <c r="F65" s="16">
        <v>32730</v>
      </c>
      <c r="G65" s="16">
        <v>635</v>
      </c>
      <c r="H65" s="16">
        <v>17252</v>
      </c>
      <c r="I65" s="16">
        <v>382</v>
      </c>
      <c r="J65" s="16">
        <v>3382</v>
      </c>
      <c r="K65" s="16">
        <v>2092127</v>
      </c>
      <c r="L65" s="910" t="s">
        <v>411</v>
      </c>
      <c r="M65" s="911"/>
    </row>
    <row r="66" spans="1:13" ht="22.5">
      <c r="A66" s="98">
        <v>2710</v>
      </c>
      <c r="B66" s="99" t="s">
        <v>598</v>
      </c>
      <c r="C66" s="502">
        <f t="shared" si="0"/>
        <v>261238</v>
      </c>
      <c r="D66" s="378">
        <v>303</v>
      </c>
      <c r="E66" s="378">
        <v>283</v>
      </c>
      <c r="F66" s="378">
        <v>25188</v>
      </c>
      <c r="G66" s="378">
        <v>223</v>
      </c>
      <c r="H66" s="378">
        <v>677</v>
      </c>
      <c r="I66" s="378">
        <v>101</v>
      </c>
      <c r="J66" s="378">
        <v>1123</v>
      </c>
      <c r="K66" s="378">
        <v>233340</v>
      </c>
      <c r="L66" s="912" t="s">
        <v>412</v>
      </c>
      <c r="M66" s="913"/>
    </row>
    <row r="67" spans="1:13" s="412" customFormat="1" ht="22.5">
      <c r="A67" s="94">
        <v>2730</v>
      </c>
      <c r="B67" s="413" t="s">
        <v>413</v>
      </c>
      <c r="C67" s="45">
        <f t="shared" si="0"/>
        <v>1817652</v>
      </c>
      <c r="D67" s="16">
        <v>66805</v>
      </c>
      <c r="E67" s="16">
        <v>70</v>
      </c>
      <c r="F67" s="16">
        <v>6133</v>
      </c>
      <c r="G67" s="16">
        <v>4</v>
      </c>
      <c r="H67" s="16">
        <v>15662</v>
      </c>
      <c r="I67" s="16">
        <v>0</v>
      </c>
      <c r="J67" s="16">
        <v>458</v>
      </c>
      <c r="K67" s="16">
        <v>1728520</v>
      </c>
      <c r="L67" s="908" t="s">
        <v>414</v>
      </c>
      <c r="M67" s="909"/>
    </row>
    <row r="68" spans="1:13">
      <c r="A68" s="98">
        <v>2740</v>
      </c>
      <c r="B68" s="99" t="s">
        <v>415</v>
      </c>
      <c r="C68" s="502">
        <f t="shared" si="0"/>
        <v>17284</v>
      </c>
      <c r="D68" s="378">
        <v>0</v>
      </c>
      <c r="E68" s="378">
        <v>25</v>
      </c>
      <c r="F68" s="378">
        <v>0</v>
      </c>
      <c r="G68" s="378">
        <v>0</v>
      </c>
      <c r="H68" s="378">
        <v>191</v>
      </c>
      <c r="I68" s="378">
        <v>207</v>
      </c>
      <c r="J68" s="378">
        <v>159</v>
      </c>
      <c r="K68" s="378">
        <v>16702</v>
      </c>
      <c r="L68" s="912" t="s">
        <v>416</v>
      </c>
      <c r="M68" s="913"/>
    </row>
    <row r="69" spans="1:13" s="412" customFormat="1">
      <c r="A69" s="94">
        <v>2750</v>
      </c>
      <c r="B69" s="413" t="s">
        <v>689</v>
      </c>
      <c r="C69" s="45">
        <f t="shared" si="0"/>
        <v>41252</v>
      </c>
      <c r="D69" s="16">
        <v>0</v>
      </c>
      <c r="E69" s="16">
        <v>88</v>
      </c>
      <c r="F69" s="16">
        <v>1195</v>
      </c>
      <c r="G69" s="16">
        <v>301</v>
      </c>
      <c r="H69" s="16">
        <v>452</v>
      </c>
      <c r="I69" s="16">
        <v>0</v>
      </c>
      <c r="J69" s="16">
        <v>1367</v>
      </c>
      <c r="K69" s="16">
        <v>37849</v>
      </c>
      <c r="L69" s="908" t="s">
        <v>722</v>
      </c>
      <c r="M69" s="909"/>
    </row>
    <row r="70" spans="1:13">
      <c r="A70" s="457">
        <v>2790</v>
      </c>
      <c r="B70" s="513" t="s">
        <v>417</v>
      </c>
      <c r="C70" s="514">
        <f t="shared" si="0"/>
        <v>76925</v>
      </c>
      <c r="D70" s="515">
        <v>113</v>
      </c>
      <c r="E70" s="515">
        <v>156</v>
      </c>
      <c r="F70" s="515">
        <v>214</v>
      </c>
      <c r="G70" s="515">
        <v>107</v>
      </c>
      <c r="H70" s="515">
        <v>270</v>
      </c>
      <c r="I70" s="515">
        <v>74</v>
      </c>
      <c r="J70" s="515">
        <v>275</v>
      </c>
      <c r="K70" s="515">
        <v>75716</v>
      </c>
      <c r="L70" s="956" t="s">
        <v>418</v>
      </c>
      <c r="M70" s="957"/>
    </row>
    <row r="71" spans="1:13" s="412" customFormat="1">
      <c r="A71" s="92">
        <v>28</v>
      </c>
      <c r="B71" s="414" t="s">
        <v>419</v>
      </c>
      <c r="C71" s="45">
        <f t="shared" si="0"/>
        <v>179593</v>
      </c>
      <c r="D71" s="16">
        <v>0</v>
      </c>
      <c r="E71" s="16">
        <v>501</v>
      </c>
      <c r="F71" s="16">
        <v>2232</v>
      </c>
      <c r="G71" s="16">
        <v>0</v>
      </c>
      <c r="H71" s="16">
        <v>1556</v>
      </c>
      <c r="I71" s="16">
        <v>0</v>
      </c>
      <c r="J71" s="16">
        <v>4200</v>
      </c>
      <c r="K71" s="16">
        <v>171104</v>
      </c>
      <c r="L71" s="910" t="s">
        <v>420</v>
      </c>
      <c r="M71" s="911"/>
    </row>
    <row r="72" spans="1:13" ht="48.75" customHeight="1" thickBot="1">
      <c r="A72" s="77">
        <v>2810</v>
      </c>
      <c r="B72" s="78" t="s">
        <v>421</v>
      </c>
      <c r="C72" s="507">
        <f t="shared" si="0"/>
        <v>179593</v>
      </c>
      <c r="D72" s="503">
        <v>0</v>
      </c>
      <c r="E72" s="503">
        <v>501</v>
      </c>
      <c r="F72" s="503">
        <v>2232</v>
      </c>
      <c r="G72" s="503">
        <v>0</v>
      </c>
      <c r="H72" s="503">
        <v>1556</v>
      </c>
      <c r="I72" s="503">
        <v>0</v>
      </c>
      <c r="J72" s="503">
        <v>4200</v>
      </c>
      <c r="K72" s="503">
        <v>171104</v>
      </c>
      <c r="L72" s="960" t="s">
        <v>422</v>
      </c>
      <c r="M72" s="961"/>
    </row>
    <row r="73" spans="1:13" s="412" customFormat="1" ht="15.75" thickTop="1">
      <c r="A73" s="92">
        <v>29</v>
      </c>
      <c r="B73" s="414" t="s">
        <v>605</v>
      </c>
      <c r="C73" s="45">
        <f t="shared" ref="C73:C98" si="1">SUM(D73:K73)</f>
        <v>14684</v>
      </c>
      <c r="D73" s="16">
        <v>21</v>
      </c>
      <c r="E73" s="16">
        <v>49</v>
      </c>
      <c r="F73" s="16">
        <v>254</v>
      </c>
      <c r="G73" s="16">
        <v>102</v>
      </c>
      <c r="H73" s="16">
        <v>175</v>
      </c>
      <c r="I73" s="16">
        <v>50</v>
      </c>
      <c r="J73" s="16">
        <v>566</v>
      </c>
      <c r="K73" s="16">
        <v>13467</v>
      </c>
      <c r="L73" s="910" t="s">
        <v>424</v>
      </c>
      <c r="M73" s="911"/>
    </row>
    <row r="74" spans="1:13" ht="22.5">
      <c r="A74" s="98">
        <v>2920</v>
      </c>
      <c r="B74" s="99" t="s">
        <v>425</v>
      </c>
      <c r="C74" s="502">
        <f t="shared" si="1"/>
        <v>13201</v>
      </c>
      <c r="D74" s="378">
        <v>0</v>
      </c>
      <c r="E74" s="378">
        <v>12</v>
      </c>
      <c r="F74" s="378">
        <v>241</v>
      </c>
      <c r="G74" s="378">
        <v>33</v>
      </c>
      <c r="H74" s="378">
        <v>106</v>
      </c>
      <c r="I74" s="378">
        <v>0</v>
      </c>
      <c r="J74" s="378">
        <v>517</v>
      </c>
      <c r="K74" s="378">
        <v>12292</v>
      </c>
      <c r="L74" s="912" t="s">
        <v>426</v>
      </c>
      <c r="M74" s="913"/>
    </row>
    <row r="75" spans="1:13" s="412" customFormat="1" ht="13.9" customHeight="1">
      <c r="A75" s="94">
        <v>2930</v>
      </c>
      <c r="B75" s="413" t="s">
        <v>427</v>
      </c>
      <c r="C75" s="45">
        <f t="shared" si="1"/>
        <v>1483</v>
      </c>
      <c r="D75" s="16">
        <v>21</v>
      </c>
      <c r="E75" s="16">
        <v>37</v>
      </c>
      <c r="F75" s="16">
        <v>13</v>
      </c>
      <c r="G75" s="16">
        <v>69</v>
      </c>
      <c r="H75" s="16">
        <v>69</v>
      </c>
      <c r="I75" s="16">
        <v>50</v>
      </c>
      <c r="J75" s="16">
        <v>49</v>
      </c>
      <c r="K75" s="16">
        <v>1175</v>
      </c>
      <c r="L75" s="908" t="s">
        <v>429</v>
      </c>
      <c r="M75" s="909"/>
    </row>
    <row r="76" spans="1:13" ht="16.899999999999999" customHeight="1">
      <c r="A76" s="390">
        <v>30</v>
      </c>
      <c r="B76" s="391" t="s">
        <v>430</v>
      </c>
      <c r="C76" s="502">
        <f t="shared" si="1"/>
        <v>5521</v>
      </c>
      <c r="D76" s="378">
        <v>0</v>
      </c>
      <c r="E76" s="378">
        <v>0</v>
      </c>
      <c r="F76" s="378">
        <v>0</v>
      </c>
      <c r="G76" s="378">
        <v>27</v>
      </c>
      <c r="H76" s="378">
        <v>0</v>
      </c>
      <c r="I76" s="378">
        <v>0</v>
      </c>
      <c r="J76" s="378">
        <v>136</v>
      </c>
      <c r="K76" s="378">
        <v>5358</v>
      </c>
      <c r="L76" s="923" t="s">
        <v>431</v>
      </c>
      <c r="M76" s="924"/>
    </row>
    <row r="77" spans="1:13" s="412" customFormat="1">
      <c r="A77" s="94">
        <v>3012</v>
      </c>
      <c r="B77" s="413" t="s">
        <v>432</v>
      </c>
      <c r="C77" s="45">
        <f t="shared" si="1"/>
        <v>5521</v>
      </c>
      <c r="D77" s="16">
        <v>0</v>
      </c>
      <c r="E77" s="16">
        <v>0</v>
      </c>
      <c r="F77" s="16">
        <v>0</v>
      </c>
      <c r="G77" s="16">
        <v>27</v>
      </c>
      <c r="H77" s="16">
        <v>0</v>
      </c>
      <c r="I77" s="16">
        <v>0</v>
      </c>
      <c r="J77" s="16">
        <v>136</v>
      </c>
      <c r="K77" s="16">
        <v>5358</v>
      </c>
      <c r="L77" s="908" t="s">
        <v>433</v>
      </c>
      <c r="M77" s="909"/>
    </row>
    <row r="78" spans="1:13">
      <c r="A78" s="390">
        <v>31</v>
      </c>
      <c r="B78" s="391" t="s">
        <v>434</v>
      </c>
      <c r="C78" s="502">
        <f t="shared" si="1"/>
        <v>285626</v>
      </c>
      <c r="D78" s="378">
        <v>16931</v>
      </c>
      <c r="E78" s="378">
        <v>902</v>
      </c>
      <c r="F78" s="378">
        <v>3181</v>
      </c>
      <c r="G78" s="378">
        <v>1118</v>
      </c>
      <c r="H78" s="378">
        <v>5507</v>
      </c>
      <c r="I78" s="378">
        <v>470</v>
      </c>
      <c r="J78" s="378">
        <v>5555</v>
      </c>
      <c r="K78" s="378">
        <v>251962</v>
      </c>
      <c r="L78" s="923" t="s">
        <v>435</v>
      </c>
      <c r="M78" s="924"/>
    </row>
    <row r="79" spans="1:13" s="412" customFormat="1">
      <c r="A79" s="94">
        <v>3100</v>
      </c>
      <c r="B79" s="413" t="s">
        <v>434</v>
      </c>
      <c r="C79" s="45">
        <f t="shared" si="1"/>
        <v>285626</v>
      </c>
      <c r="D79" s="16">
        <v>16931</v>
      </c>
      <c r="E79" s="16">
        <v>902</v>
      </c>
      <c r="F79" s="16">
        <v>3181</v>
      </c>
      <c r="G79" s="16">
        <v>1118</v>
      </c>
      <c r="H79" s="16">
        <v>5507</v>
      </c>
      <c r="I79" s="16">
        <v>470</v>
      </c>
      <c r="J79" s="16">
        <v>5555</v>
      </c>
      <c r="K79" s="16">
        <v>251962</v>
      </c>
      <c r="L79" s="908" t="s">
        <v>436</v>
      </c>
      <c r="M79" s="909"/>
    </row>
    <row r="80" spans="1:13">
      <c r="A80" s="390">
        <v>32</v>
      </c>
      <c r="B80" s="391" t="s">
        <v>437</v>
      </c>
      <c r="C80" s="502">
        <f t="shared" si="1"/>
        <v>21459</v>
      </c>
      <c r="D80" s="378">
        <v>0</v>
      </c>
      <c r="E80" s="378">
        <v>155</v>
      </c>
      <c r="F80" s="378">
        <v>2585</v>
      </c>
      <c r="G80" s="378">
        <v>762</v>
      </c>
      <c r="H80" s="378">
        <v>364</v>
      </c>
      <c r="I80" s="378">
        <v>0</v>
      </c>
      <c r="J80" s="378">
        <v>6</v>
      </c>
      <c r="K80" s="378">
        <v>17587</v>
      </c>
      <c r="L80" s="923" t="s">
        <v>438</v>
      </c>
      <c r="M80" s="924"/>
    </row>
    <row r="81" spans="1:13" s="412" customFormat="1">
      <c r="A81" s="94">
        <v>3250</v>
      </c>
      <c r="B81" s="413" t="s">
        <v>439</v>
      </c>
      <c r="C81" s="45">
        <f t="shared" si="1"/>
        <v>16472</v>
      </c>
      <c r="D81" s="16">
        <v>0</v>
      </c>
      <c r="E81" s="16">
        <v>134</v>
      </c>
      <c r="F81" s="16">
        <v>2579</v>
      </c>
      <c r="G81" s="16">
        <v>688</v>
      </c>
      <c r="H81" s="16">
        <v>292</v>
      </c>
      <c r="I81" s="16">
        <v>0</v>
      </c>
      <c r="J81" s="16">
        <v>0</v>
      </c>
      <c r="K81" s="16">
        <v>12779</v>
      </c>
      <c r="L81" s="908" t="s">
        <v>440</v>
      </c>
      <c r="M81" s="909"/>
    </row>
    <row r="82" spans="1:13" ht="13.9" customHeight="1">
      <c r="A82" s="98">
        <v>3290</v>
      </c>
      <c r="B82" s="99" t="s">
        <v>441</v>
      </c>
      <c r="C82" s="502">
        <f t="shared" si="1"/>
        <v>4987</v>
      </c>
      <c r="D82" s="378">
        <v>0</v>
      </c>
      <c r="E82" s="378">
        <v>21</v>
      </c>
      <c r="F82" s="378">
        <v>6</v>
      </c>
      <c r="G82" s="378">
        <v>74</v>
      </c>
      <c r="H82" s="378">
        <v>72</v>
      </c>
      <c r="I82" s="378">
        <v>0</v>
      </c>
      <c r="J82" s="378">
        <v>6</v>
      </c>
      <c r="K82" s="378">
        <v>4808</v>
      </c>
      <c r="L82" s="912" t="s">
        <v>442</v>
      </c>
      <c r="M82" s="913"/>
    </row>
    <row r="83" spans="1:13" s="412" customFormat="1">
      <c r="A83" s="92">
        <v>33</v>
      </c>
      <c r="B83" s="414" t="s">
        <v>443</v>
      </c>
      <c r="C83" s="45">
        <f t="shared" si="1"/>
        <v>398528</v>
      </c>
      <c r="D83" s="16">
        <v>0</v>
      </c>
      <c r="E83" s="16">
        <v>505</v>
      </c>
      <c r="F83" s="16">
        <v>72071</v>
      </c>
      <c r="G83" s="16">
        <v>4273</v>
      </c>
      <c r="H83" s="16">
        <v>29086</v>
      </c>
      <c r="I83" s="16">
        <v>23</v>
      </c>
      <c r="J83" s="16">
        <v>61373</v>
      </c>
      <c r="K83" s="16">
        <v>231197</v>
      </c>
      <c r="L83" s="910" t="s">
        <v>444</v>
      </c>
      <c r="M83" s="911"/>
    </row>
    <row r="84" spans="1:13">
      <c r="A84" s="98">
        <v>3311</v>
      </c>
      <c r="B84" s="99" t="s">
        <v>445</v>
      </c>
      <c r="C84" s="502">
        <f t="shared" si="1"/>
        <v>1325</v>
      </c>
      <c r="D84" s="378">
        <v>0</v>
      </c>
      <c r="E84" s="378">
        <v>10</v>
      </c>
      <c r="F84" s="378">
        <v>0</v>
      </c>
      <c r="G84" s="378">
        <v>16</v>
      </c>
      <c r="H84" s="378">
        <v>54</v>
      </c>
      <c r="I84" s="378">
        <v>23</v>
      </c>
      <c r="J84" s="378">
        <v>0</v>
      </c>
      <c r="K84" s="378">
        <v>1222</v>
      </c>
      <c r="L84" s="912" t="s">
        <v>447</v>
      </c>
      <c r="M84" s="913"/>
    </row>
    <row r="85" spans="1:13" s="412" customFormat="1">
      <c r="A85" s="94" t="s">
        <v>774</v>
      </c>
      <c r="B85" s="413" t="s">
        <v>775</v>
      </c>
      <c r="C85" s="45">
        <f t="shared" si="1"/>
        <v>128566</v>
      </c>
      <c r="D85" s="16">
        <v>0</v>
      </c>
      <c r="E85" s="16">
        <v>311</v>
      </c>
      <c r="F85" s="16">
        <v>231</v>
      </c>
      <c r="G85" s="16">
        <v>125</v>
      </c>
      <c r="H85" s="16">
        <v>616</v>
      </c>
      <c r="I85" s="16">
        <v>0</v>
      </c>
      <c r="J85" s="16">
        <v>1024</v>
      </c>
      <c r="K85" s="16">
        <v>126259</v>
      </c>
      <c r="L85" s="908" t="s">
        <v>776</v>
      </c>
      <c r="M85" s="909"/>
    </row>
    <row r="86" spans="1:13">
      <c r="A86" s="98">
        <v>3315</v>
      </c>
      <c r="B86" s="99" t="s">
        <v>450</v>
      </c>
      <c r="C86" s="502">
        <f t="shared" si="1"/>
        <v>268637</v>
      </c>
      <c r="D86" s="378">
        <v>0</v>
      </c>
      <c r="E86" s="378">
        <v>184</v>
      </c>
      <c r="F86" s="378">
        <v>71840</v>
      </c>
      <c r="G86" s="378">
        <v>4132</v>
      </c>
      <c r="H86" s="378">
        <v>28416</v>
      </c>
      <c r="I86" s="378">
        <v>0</v>
      </c>
      <c r="J86" s="378">
        <v>60349</v>
      </c>
      <c r="K86" s="378">
        <v>103716</v>
      </c>
      <c r="L86" s="912" t="s">
        <v>451</v>
      </c>
      <c r="M86" s="913"/>
    </row>
    <row r="87" spans="1:13" s="412" customFormat="1" ht="16.5" thickBot="1">
      <c r="A87" s="299" t="s">
        <v>452</v>
      </c>
      <c r="B87" s="300" t="s">
        <v>453</v>
      </c>
      <c r="C87" s="45">
        <f t="shared" si="1"/>
        <v>16618403</v>
      </c>
      <c r="D87" s="298">
        <v>6926</v>
      </c>
      <c r="E87" s="298">
        <v>3233</v>
      </c>
      <c r="F87" s="298">
        <v>110942</v>
      </c>
      <c r="G87" s="298">
        <v>3702747</v>
      </c>
      <c r="H87" s="298">
        <v>8621283</v>
      </c>
      <c r="I87" s="298">
        <v>0</v>
      </c>
      <c r="J87" s="298">
        <v>1324366</v>
      </c>
      <c r="K87" s="298">
        <v>2848906</v>
      </c>
      <c r="L87" s="952" t="s">
        <v>454</v>
      </c>
      <c r="M87" s="953"/>
    </row>
    <row r="88" spans="1:13" ht="16.5" thickTop="1" thickBot="1">
      <c r="A88" s="504">
        <v>35</v>
      </c>
      <c r="B88" s="505" t="s">
        <v>453</v>
      </c>
      <c r="C88" s="502">
        <f t="shared" si="1"/>
        <v>16618403</v>
      </c>
      <c r="D88" s="506">
        <v>6926</v>
      </c>
      <c r="E88" s="506">
        <v>3233</v>
      </c>
      <c r="F88" s="506">
        <v>110942</v>
      </c>
      <c r="G88" s="506">
        <v>3702747</v>
      </c>
      <c r="H88" s="506">
        <v>8621283</v>
      </c>
      <c r="I88" s="506">
        <v>0</v>
      </c>
      <c r="J88" s="506">
        <v>1324366</v>
      </c>
      <c r="K88" s="506">
        <v>2848906</v>
      </c>
      <c r="L88" s="962" t="s">
        <v>455</v>
      </c>
      <c r="M88" s="963"/>
    </row>
    <row r="89" spans="1:13" s="412" customFormat="1" ht="28.5" customHeight="1" thickTop="1" thickBot="1">
      <c r="A89" s="458" t="s">
        <v>456</v>
      </c>
      <c r="B89" s="459" t="s">
        <v>457</v>
      </c>
      <c r="C89" s="454">
        <f t="shared" si="1"/>
        <v>131138</v>
      </c>
      <c r="D89" s="79">
        <v>5427</v>
      </c>
      <c r="E89" s="79">
        <v>640</v>
      </c>
      <c r="F89" s="79">
        <v>20269</v>
      </c>
      <c r="G89" s="79">
        <v>5013</v>
      </c>
      <c r="H89" s="79">
        <v>2218</v>
      </c>
      <c r="I89" s="79">
        <v>24</v>
      </c>
      <c r="J89" s="79">
        <v>23471</v>
      </c>
      <c r="K89" s="79">
        <v>74076</v>
      </c>
      <c r="L89" s="973" t="s">
        <v>458</v>
      </c>
      <c r="M89" s="974"/>
    </row>
    <row r="90" spans="1:13" ht="15.75" thickTop="1">
      <c r="A90" s="390">
        <v>37</v>
      </c>
      <c r="B90" s="391" t="s">
        <v>459</v>
      </c>
      <c r="C90" s="502">
        <f t="shared" si="1"/>
        <v>12745</v>
      </c>
      <c r="D90" s="378">
        <v>0</v>
      </c>
      <c r="E90" s="378">
        <v>366</v>
      </c>
      <c r="F90" s="378">
        <v>2190</v>
      </c>
      <c r="G90" s="378">
        <v>8</v>
      </c>
      <c r="H90" s="378">
        <v>598</v>
      </c>
      <c r="I90" s="378">
        <v>0</v>
      </c>
      <c r="J90" s="378">
        <v>9583</v>
      </c>
      <c r="K90" s="378">
        <v>0</v>
      </c>
      <c r="L90" s="923" t="s">
        <v>460</v>
      </c>
      <c r="M90" s="924"/>
    </row>
    <row r="91" spans="1:13" s="412" customFormat="1" ht="14.25" customHeight="1">
      <c r="A91" s="94">
        <v>3700</v>
      </c>
      <c r="B91" s="413" t="s">
        <v>459</v>
      </c>
      <c r="C91" s="45">
        <f t="shared" si="1"/>
        <v>12745</v>
      </c>
      <c r="D91" s="16">
        <v>0</v>
      </c>
      <c r="E91" s="16">
        <v>366</v>
      </c>
      <c r="F91" s="16">
        <v>2190</v>
      </c>
      <c r="G91" s="16">
        <v>8</v>
      </c>
      <c r="H91" s="16">
        <v>598</v>
      </c>
      <c r="I91" s="16">
        <v>0</v>
      </c>
      <c r="J91" s="16">
        <v>9583</v>
      </c>
      <c r="K91" s="16">
        <v>0</v>
      </c>
      <c r="L91" s="908" t="s">
        <v>460</v>
      </c>
      <c r="M91" s="909"/>
    </row>
    <row r="92" spans="1:13" ht="22.5">
      <c r="A92" s="390">
        <v>38</v>
      </c>
      <c r="B92" s="391" t="s">
        <v>461</v>
      </c>
      <c r="C92" s="502">
        <f t="shared" si="1"/>
        <v>111375</v>
      </c>
      <c r="D92" s="378">
        <v>5427</v>
      </c>
      <c r="E92" s="378">
        <v>249</v>
      </c>
      <c r="F92" s="378">
        <v>16621</v>
      </c>
      <c r="G92" s="378">
        <v>4964</v>
      </c>
      <c r="H92" s="378">
        <v>1507</v>
      </c>
      <c r="I92" s="378">
        <v>24</v>
      </c>
      <c r="J92" s="378">
        <v>11441</v>
      </c>
      <c r="K92" s="378">
        <v>71142</v>
      </c>
      <c r="L92" s="923" t="s">
        <v>462</v>
      </c>
      <c r="M92" s="924"/>
    </row>
    <row r="93" spans="1:13" s="412" customFormat="1">
      <c r="A93" s="94">
        <v>3811</v>
      </c>
      <c r="B93" s="413" t="s">
        <v>617</v>
      </c>
      <c r="C93" s="45">
        <f t="shared" si="1"/>
        <v>6287</v>
      </c>
      <c r="D93" s="16">
        <v>347</v>
      </c>
      <c r="E93" s="16">
        <v>117</v>
      </c>
      <c r="F93" s="16">
        <v>587</v>
      </c>
      <c r="G93" s="16">
        <v>181</v>
      </c>
      <c r="H93" s="16">
        <v>251</v>
      </c>
      <c r="I93" s="16">
        <v>24</v>
      </c>
      <c r="J93" s="16">
        <v>2758</v>
      </c>
      <c r="K93" s="16">
        <v>2022</v>
      </c>
      <c r="L93" s="908" t="s">
        <v>720</v>
      </c>
      <c r="M93" s="909"/>
    </row>
    <row r="94" spans="1:13">
      <c r="A94" s="98">
        <v>3821</v>
      </c>
      <c r="B94" s="99" t="s">
        <v>463</v>
      </c>
      <c r="C94" s="502">
        <f t="shared" si="1"/>
        <v>27582</v>
      </c>
      <c r="D94" s="378">
        <v>4703</v>
      </c>
      <c r="E94" s="378">
        <v>108</v>
      </c>
      <c r="F94" s="378">
        <v>14574</v>
      </c>
      <c r="G94" s="378">
        <v>4707</v>
      </c>
      <c r="H94" s="378">
        <v>406</v>
      </c>
      <c r="I94" s="378">
        <v>0</v>
      </c>
      <c r="J94" s="378">
        <v>3084</v>
      </c>
      <c r="K94" s="378">
        <v>0</v>
      </c>
      <c r="L94" s="912" t="s">
        <v>464</v>
      </c>
      <c r="M94" s="913"/>
    </row>
    <row r="95" spans="1:13" s="412" customFormat="1">
      <c r="A95" s="94">
        <v>3822</v>
      </c>
      <c r="B95" s="413" t="s">
        <v>465</v>
      </c>
      <c r="C95" s="45">
        <f t="shared" si="1"/>
        <v>5215</v>
      </c>
      <c r="D95" s="16">
        <v>132</v>
      </c>
      <c r="E95" s="16">
        <v>19</v>
      </c>
      <c r="F95" s="16">
        <v>671</v>
      </c>
      <c r="G95" s="16">
        <v>11</v>
      </c>
      <c r="H95" s="16">
        <v>222</v>
      </c>
      <c r="I95" s="16">
        <v>0</v>
      </c>
      <c r="J95" s="16">
        <v>3826</v>
      </c>
      <c r="K95" s="16">
        <v>334</v>
      </c>
      <c r="L95" s="908" t="s">
        <v>466</v>
      </c>
      <c r="M95" s="909"/>
    </row>
    <row r="96" spans="1:13">
      <c r="A96" s="98">
        <v>3830</v>
      </c>
      <c r="B96" s="99" t="s">
        <v>467</v>
      </c>
      <c r="C96" s="502">
        <f t="shared" si="1"/>
        <v>72291</v>
      </c>
      <c r="D96" s="378">
        <v>245</v>
      </c>
      <c r="E96" s="378">
        <v>5</v>
      </c>
      <c r="F96" s="378">
        <v>789</v>
      </c>
      <c r="G96" s="378">
        <v>65</v>
      </c>
      <c r="H96" s="378">
        <v>628</v>
      </c>
      <c r="I96" s="378">
        <v>0</v>
      </c>
      <c r="J96" s="378">
        <v>1773</v>
      </c>
      <c r="K96" s="378">
        <v>68786</v>
      </c>
      <c r="L96" s="912" t="s">
        <v>468</v>
      </c>
      <c r="M96" s="913"/>
    </row>
    <row r="97" spans="1:13" s="412" customFormat="1" ht="22.5">
      <c r="A97" s="92">
        <v>39</v>
      </c>
      <c r="B97" s="414" t="s">
        <v>469</v>
      </c>
      <c r="C97" s="45">
        <f t="shared" si="1"/>
        <v>7018</v>
      </c>
      <c r="D97" s="16">
        <v>0</v>
      </c>
      <c r="E97" s="16">
        <v>25</v>
      </c>
      <c r="F97" s="16">
        <v>1458</v>
      </c>
      <c r="G97" s="16">
        <v>41</v>
      </c>
      <c r="H97" s="16">
        <v>113</v>
      </c>
      <c r="I97" s="16">
        <v>0</v>
      </c>
      <c r="J97" s="16">
        <v>2447</v>
      </c>
      <c r="K97" s="16">
        <v>2934</v>
      </c>
      <c r="L97" s="910" t="s">
        <v>470</v>
      </c>
      <c r="M97" s="911"/>
    </row>
    <row r="98" spans="1:13">
      <c r="A98" s="98">
        <v>3900</v>
      </c>
      <c r="B98" s="99" t="s">
        <v>469</v>
      </c>
      <c r="C98" s="502">
        <f t="shared" si="1"/>
        <v>7018</v>
      </c>
      <c r="D98" s="378">
        <v>0</v>
      </c>
      <c r="E98" s="378">
        <v>25</v>
      </c>
      <c r="F98" s="378">
        <v>1458</v>
      </c>
      <c r="G98" s="378">
        <v>41</v>
      </c>
      <c r="H98" s="378">
        <v>113</v>
      </c>
      <c r="I98" s="378">
        <v>0</v>
      </c>
      <c r="J98" s="378">
        <v>2447</v>
      </c>
      <c r="K98" s="378">
        <v>2934</v>
      </c>
      <c r="L98" s="912" t="s">
        <v>470</v>
      </c>
      <c r="M98" s="913"/>
    </row>
    <row r="99" spans="1:13" ht="31.15" customHeight="1">
      <c r="A99" s="948" t="s">
        <v>471</v>
      </c>
      <c r="B99" s="949"/>
      <c r="C99" s="494">
        <f t="shared" ref="C99:J99" si="2">C8+C14+C87+C89</f>
        <v>132386598</v>
      </c>
      <c r="D99" s="494">
        <f t="shared" si="2"/>
        <v>22970210</v>
      </c>
      <c r="E99" s="494">
        <f t="shared" si="2"/>
        <v>96601</v>
      </c>
      <c r="F99" s="494">
        <f t="shared" si="2"/>
        <v>2728461</v>
      </c>
      <c r="G99" s="494">
        <f t="shared" si="2"/>
        <v>5116642</v>
      </c>
      <c r="H99" s="494">
        <f t="shared" si="2"/>
        <v>10837807</v>
      </c>
      <c r="I99" s="494">
        <f t="shared" si="2"/>
        <v>783215</v>
      </c>
      <c r="J99" s="494">
        <f t="shared" si="2"/>
        <v>10420139</v>
      </c>
      <c r="K99" s="494">
        <f>K8+K14+K87+K89</f>
        <v>79433523</v>
      </c>
      <c r="L99" s="950" t="s">
        <v>472</v>
      </c>
      <c r="M99" s="951"/>
    </row>
  </sheetData>
  <mergeCells count="100">
    <mergeCell ref="L19:M19"/>
    <mergeCell ref="L99:M99"/>
    <mergeCell ref="A99:B99"/>
    <mergeCell ref="L81:M81"/>
    <mergeCell ref="L87:M87"/>
    <mergeCell ref="L88:M88"/>
    <mergeCell ref="L89:M89"/>
    <mergeCell ref="L90:M90"/>
    <mergeCell ref="L91:M91"/>
    <mergeCell ref="L92:M92"/>
    <mergeCell ref="L93:M93"/>
    <mergeCell ref="L94:M94"/>
    <mergeCell ref="L95:M95"/>
    <mergeCell ref="L96:M96"/>
    <mergeCell ref="L97:M97"/>
    <mergeCell ref="L98:M98"/>
    <mergeCell ref="L15:M15"/>
    <mergeCell ref="L16:M16"/>
    <mergeCell ref="A2:M2"/>
    <mergeCell ref="A3:M3"/>
    <mergeCell ref="A4:M4"/>
    <mergeCell ref="A5:M5"/>
    <mergeCell ref="A6:B6"/>
    <mergeCell ref="C6:K6"/>
    <mergeCell ref="L7:M7"/>
    <mergeCell ref="L8:M8"/>
    <mergeCell ref="L9:M9"/>
    <mergeCell ref="L10:M10"/>
    <mergeCell ref="L11:M11"/>
    <mergeCell ref="L12:M12"/>
    <mergeCell ref="L13:M13"/>
    <mergeCell ref="L14:M14"/>
    <mergeCell ref="L32:M32"/>
    <mergeCell ref="L35:M35"/>
    <mergeCell ref="L17:M17"/>
    <mergeCell ref="L18:M18"/>
    <mergeCell ref="L20:M20"/>
    <mergeCell ref="L21:M21"/>
    <mergeCell ref="L22:M22"/>
    <mergeCell ref="L23:M23"/>
    <mergeCell ref="L24:M24"/>
    <mergeCell ref="L25:M25"/>
    <mergeCell ref="L26:M26"/>
    <mergeCell ref="L27:M27"/>
    <mergeCell ref="L28:M28"/>
    <mergeCell ref="L29:M29"/>
    <mergeCell ref="L30:M30"/>
    <mergeCell ref="L31:M31"/>
    <mergeCell ref="L45:M45"/>
    <mergeCell ref="L46:M46"/>
    <mergeCell ref="L47:M47"/>
    <mergeCell ref="L36:M36"/>
    <mergeCell ref="L37:M37"/>
    <mergeCell ref="L38:M38"/>
    <mergeCell ref="L39:M39"/>
    <mergeCell ref="L40:M40"/>
    <mergeCell ref="L41:M41"/>
    <mergeCell ref="L42:M42"/>
    <mergeCell ref="L43:M43"/>
    <mergeCell ref="L44:M44"/>
    <mergeCell ref="L33:M33"/>
    <mergeCell ref="L34:M34"/>
    <mergeCell ref="L71:M71"/>
    <mergeCell ref="L72:M72"/>
    <mergeCell ref="L60:M60"/>
    <mergeCell ref="L48:M48"/>
    <mergeCell ref="L49:M49"/>
    <mergeCell ref="L50:M50"/>
    <mergeCell ref="L51:M51"/>
    <mergeCell ref="L52:M52"/>
    <mergeCell ref="L53:M53"/>
    <mergeCell ref="L54:M54"/>
    <mergeCell ref="L55:M55"/>
    <mergeCell ref="L56:M56"/>
    <mergeCell ref="L57:M57"/>
    <mergeCell ref="L59:M59"/>
    <mergeCell ref="L58:M58"/>
    <mergeCell ref="L66:M66"/>
    <mergeCell ref="L67:M67"/>
    <mergeCell ref="L68:M68"/>
    <mergeCell ref="L69:M69"/>
    <mergeCell ref="L70:M70"/>
    <mergeCell ref="L61:M61"/>
    <mergeCell ref="L62:M62"/>
    <mergeCell ref="L63:M63"/>
    <mergeCell ref="L64:M64"/>
    <mergeCell ref="L65:M65"/>
    <mergeCell ref="L73:M73"/>
    <mergeCell ref="L74:M74"/>
    <mergeCell ref="L78:M78"/>
    <mergeCell ref="L86:M86"/>
    <mergeCell ref="L79:M79"/>
    <mergeCell ref="L80:M80"/>
    <mergeCell ref="L82:M82"/>
    <mergeCell ref="L83:M83"/>
    <mergeCell ref="L84:M84"/>
    <mergeCell ref="L75:M75"/>
    <mergeCell ref="L76:M76"/>
    <mergeCell ref="L77:M77"/>
    <mergeCell ref="L85:M85"/>
  </mergeCells>
  <printOptions horizontalCentered="1"/>
  <pageMargins left="0" right="0" top="0.59055118110236227" bottom="0" header="0.51181102362204722" footer="0.51181102362204722"/>
  <pageSetup paperSize="9" scale="73" orientation="landscape" r:id="rId1"/>
  <headerFooter alignWithMargins="0"/>
  <rowBreaks count="2" manualBreakCount="2">
    <brk id="39" max="12" man="1"/>
    <brk id="70" max="12" man="1"/>
  </rowBreaks>
  <ignoredErrors>
    <ignoredError sqref="A89:B99 A9:B18 A86:B88 A20:B84"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99"/>
  <sheetViews>
    <sheetView view="pageBreakPreview" topLeftCell="A74" zoomScaleNormal="100" zoomScaleSheetLayoutView="100" workbookViewId="0">
      <selection activeCell="F7" sqref="G7"/>
    </sheetView>
  </sheetViews>
  <sheetFormatPr defaultColWidth="8.88671875" defaultRowHeight="15"/>
  <cols>
    <col min="1" max="1" width="5.88671875" style="86" customWidth="1"/>
    <col min="2" max="2" width="35.6640625" style="87" customWidth="1"/>
    <col min="3" max="3" width="8.109375" style="82" customWidth="1"/>
    <col min="4" max="12" width="7.77734375" style="82" customWidth="1"/>
    <col min="13" max="13" width="30.77734375" style="82" customWidth="1"/>
    <col min="14" max="14" width="5.77734375" style="82" customWidth="1"/>
    <col min="15" max="16384" width="8.88671875" style="82"/>
  </cols>
  <sheetData>
    <row r="1" spans="1:14" s="84" customFormat="1" ht="42.75" customHeight="1">
      <c r="A1" s="187"/>
      <c r="B1" s="187"/>
      <c r="C1" s="187"/>
      <c r="D1" s="187"/>
      <c r="E1" s="187"/>
      <c r="F1" s="187"/>
      <c r="G1" s="187"/>
      <c r="H1" s="187"/>
      <c r="I1" s="187"/>
      <c r="J1" s="187"/>
      <c r="K1" s="187"/>
      <c r="L1" s="187"/>
      <c r="M1" s="187"/>
      <c r="N1" s="187"/>
    </row>
    <row r="2" spans="1:14" s="85" customFormat="1" ht="20.25">
      <c r="A2" s="985" t="s">
        <v>503</v>
      </c>
      <c r="B2" s="985"/>
      <c r="C2" s="985"/>
      <c r="D2" s="985"/>
      <c r="E2" s="985"/>
      <c r="F2" s="985"/>
      <c r="G2" s="985"/>
      <c r="H2" s="985"/>
      <c r="I2" s="985"/>
      <c r="J2" s="985"/>
      <c r="K2" s="985"/>
      <c r="L2" s="985"/>
      <c r="M2" s="985"/>
      <c r="N2" s="985"/>
    </row>
    <row r="3" spans="1:14" s="85" customFormat="1" ht="20.25" customHeight="1">
      <c r="A3" s="986" t="s">
        <v>558</v>
      </c>
      <c r="B3" s="986"/>
      <c r="C3" s="986"/>
      <c r="D3" s="986"/>
      <c r="E3" s="986"/>
      <c r="F3" s="986"/>
      <c r="G3" s="986"/>
      <c r="H3" s="986"/>
      <c r="I3" s="986"/>
      <c r="J3" s="986"/>
      <c r="K3" s="986"/>
      <c r="L3" s="986"/>
      <c r="M3" s="986"/>
      <c r="N3" s="986"/>
    </row>
    <row r="4" spans="1:14" ht="15.75" customHeight="1">
      <c r="A4" s="987" t="s">
        <v>504</v>
      </c>
      <c r="B4" s="987"/>
      <c r="C4" s="987"/>
      <c r="D4" s="987"/>
      <c r="E4" s="987"/>
      <c r="F4" s="987"/>
      <c r="G4" s="987"/>
      <c r="H4" s="987"/>
      <c r="I4" s="987"/>
      <c r="J4" s="987"/>
      <c r="K4" s="987"/>
      <c r="L4" s="987"/>
      <c r="M4" s="987"/>
      <c r="N4" s="987"/>
    </row>
    <row r="5" spans="1:14" ht="15.75">
      <c r="A5" s="988" t="s">
        <v>536</v>
      </c>
      <c r="B5" s="988"/>
      <c r="C5" s="988"/>
      <c r="D5" s="988"/>
      <c r="E5" s="988"/>
      <c r="F5" s="988"/>
      <c r="G5" s="988"/>
      <c r="H5" s="988"/>
      <c r="I5" s="988"/>
      <c r="J5" s="988"/>
      <c r="K5" s="988"/>
      <c r="L5" s="988"/>
      <c r="M5" s="988"/>
      <c r="N5" s="988"/>
    </row>
    <row r="6" spans="1:14" ht="15.75">
      <c r="A6" s="989" t="s">
        <v>624</v>
      </c>
      <c r="B6" s="989"/>
      <c r="C6" s="990">
        <v>2022</v>
      </c>
      <c r="D6" s="990"/>
      <c r="E6" s="990"/>
      <c r="F6" s="990"/>
      <c r="G6" s="990"/>
      <c r="H6" s="990"/>
      <c r="I6" s="990"/>
      <c r="J6" s="990"/>
      <c r="K6" s="990"/>
      <c r="L6" s="990"/>
      <c r="M6" s="89"/>
      <c r="N6" s="20" t="s">
        <v>625</v>
      </c>
    </row>
    <row r="7" spans="1:14" ht="101.45" customHeight="1">
      <c r="A7" s="39" t="s">
        <v>493</v>
      </c>
      <c r="B7" s="88" t="s">
        <v>275</v>
      </c>
      <c r="C7" s="41" t="s">
        <v>494</v>
      </c>
      <c r="D7" s="42" t="s">
        <v>507</v>
      </c>
      <c r="E7" s="42" t="s">
        <v>508</v>
      </c>
      <c r="F7" s="42" t="s">
        <v>509</v>
      </c>
      <c r="G7" s="43" t="s">
        <v>510</v>
      </c>
      <c r="H7" s="42" t="s">
        <v>511</v>
      </c>
      <c r="I7" s="42" t="s">
        <v>512</v>
      </c>
      <c r="J7" s="42" t="s">
        <v>513</v>
      </c>
      <c r="K7" s="42" t="s">
        <v>514</v>
      </c>
      <c r="L7" s="46" t="s">
        <v>515</v>
      </c>
      <c r="M7" s="991" t="s">
        <v>482</v>
      </c>
      <c r="N7" s="992"/>
    </row>
    <row r="8" spans="1:14">
      <c r="A8" s="90" t="s">
        <v>285</v>
      </c>
      <c r="B8" s="91" t="s">
        <v>286</v>
      </c>
      <c r="C8" s="44">
        <f>SUM(D8:L8)</f>
        <v>21034874</v>
      </c>
      <c r="D8" s="14">
        <v>6135569</v>
      </c>
      <c r="E8" s="14">
        <v>1654</v>
      </c>
      <c r="F8" s="14">
        <v>3939081</v>
      </c>
      <c r="G8" s="14">
        <v>6190118</v>
      </c>
      <c r="H8" s="14">
        <v>1334649</v>
      </c>
      <c r="I8" s="14">
        <v>158968</v>
      </c>
      <c r="J8" s="14">
        <v>1070752</v>
      </c>
      <c r="K8" s="14">
        <v>888571</v>
      </c>
      <c r="L8" s="14">
        <v>1315512</v>
      </c>
      <c r="M8" s="937" t="s">
        <v>288</v>
      </c>
      <c r="N8" s="938"/>
    </row>
    <row r="9" spans="1:14">
      <c r="A9" s="92" t="s">
        <v>289</v>
      </c>
      <c r="B9" s="93" t="s">
        <v>290</v>
      </c>
      <c r="C9" s="45">
        <f t="shared" ref="C9:C72" si="0">SUM(D9:L9)</f>
        <v>19181559</v>
      </c>
      <c r="D9" s="16">
        <v>5831756</v>
      </c>
      <c r="E9" s="16">
        <v>1654</v>
      </c>
      <c r="F9" s="16">
        <v>3353562</v>
      </c>
      <c r="G9" s="16">
        <v>5815238</v>
      </c>
      <c r="H9" s="16">
        <v>985563</v>
      </c>
      <c r="I9" s="16">
        <v>135534</v>
      </c>
      <c r="J9" s="16">
        <v>1041782</v>
      </c>
      <c r="K9" s="16">
        <v>777275</v>
      </c>
      <c r="L9" s="16">
        <v>1239195</v>
      </c>
      <c r="M9" s="910" t="s">
        <v>291</v>
      </c>
      <c r="N9" s="911"/>
    </row>
    <row r="10" spans="1:14">
      <c r="A10" s="294" t="s">
        <v>292</v>
      </c>
      <c r="B10" s="295" t="s">
        <v>293</v>
      </c>
      <c r="C10" s="44">
        <f t="shared" si="0"/>
        <v>95557</v>
      </c>
      <c r="D10" s="14">
        <v>12684</v>
      </c>
      <c r="E10" s="14">
        <v>0</v>
      </c>
      <c r="F10" s="14">
        <v>4742</v>
      </c>
      <c r="G10" s="14">
        <v>2214</v>
      </c>
      <c r="H10" s="14">
        <v>24225</v>
      </c>
      <c r="I10" s="14">
        <v>3531</v>
      </c>
      <c r="J10" s="14">
        <v>18452</v>
      </c>
      <c r="K10" s="14">
        <v>10122</v>
      </c>
      <c r="L10" s="14">
        <v>19587</v>
      </c>
      <c r="M10" s="939" t="s">
        <v>294</v>
      </c>
      <c r="N10" s="940"/>
    </row>
    <row r="11" spans="1:14">
      <c r="A11" s="94" t="s">
        <v>295</v>
      </c>
      <c r="B11" s="95" t="s">
        <v>296</v>
      </c>
      <c r="C11" s="45">
        <f t="shared" si="0"/>
        <v>95557</v>
      </c>
      <c r="D11" s="16">
        <v>12684</v>
      </c>
      <c r="E11" s="16">
        <v>0</v>
      </c>
      <c r="F11" s="16">
        <v>4742</v>
      </c>
      <c r="G11" s="16">
        <v>2214</v>
      </c>
      <c r="H11" s="16">
        <v>24225</v>
      </c>
      <c r="I11" s="16">
        <v>3531</v>
      </c>
      <c r="J11" s="16">
        <v>18452</v>
      </c>
      <c r="K11" s="16">
        <v>10122</v>
      </c>
      <c r="L11" s="16">
        <v>19587</v>
      </c>
      <c r="M11" s="908" t="s">
        <v>297</v>
      </c>
      <c r="N11" s="909"/>
    </row>
    <row r="12" spans="1:14">
      <c r="A12" s="294" t="s">
        <v>298</v>
      </c>
      <c r="B12" s="295" t="s">
        <v>299</v>
      </c>
      <c r="C12" s="44">
        <f t="shared" si="0"/>
        <v>1757758</v>
      </c>
      <c r="D12" s="14">
        <v>291129</v>
      </c>
      <c r="E12" s="14">
        <v>0</v>
      </c>
      <c r="F12" s="14">
        <v>580777</v>
      </c>
      <c r="G12" s="14">
        <v>372666</v>
      </c>
      <c r="H12" s="14">
        <v>324861</v>
      </c>
      <c r="I12" s="14">
        <v>19903</v>
      </c>
      <c r="J12" s="14">
        <v>10518</v>
      </c>
      <c r="K12" s="14">
        <v>101174</v>
      </c>
      <c r="L12" s="14">
        <v>56730</v>
      </c>
      <c r="M12" s="939" t="s">
        <v>300</v>
      </c>
      <c r="N12" s="940"/>
    </row>
    <row r="13" spans="1:14">
      <c r="A13" s="94" t="s">
        <v>301</v>
      </c>
      <c r="B13" s="95" t="s">
        <v>302</v>
      </c>
      <c r="C13" s="45">
        <f t="shared" si="0"/>
        <v>1757758</v>
      </c>
      <c r="D13" s="16">
        <v>291129</v>
      </c>
      <c r="E13" s="16">
        <v>0</v>
      </c>
      <c r="F13" s="16">
        <v>580777</v>
      </c>
      <c r="G13" s="16">
        <v>372666</v>
      </c>
      <c r="H13" s="16">
        <v>324861</v>
      </c>
      <c r="I13" s="16">
        <v>19903</v>
      </c>
      <c r="J13" s="16">
        <v>10518</v>
      </c>
      <c r="K13" s="16">
        <v>101174</v>
      </c>
      <c r="L13" s="16">
        <v>56730</v>
      </c>
      <c r="M13" s="908" t="s">
        <v>303</v>
      </c>
      <c r="N13" s="909"/>
    </row>
    <row r="14" spans="1:14">
      <c r="A14" s="96" t="s">
        <v>304</v>
      </c>
      <c r="B14" s="97" t="s">
        <v>305</v>
      </c>
      <c r="C14" s="44">
        <f t="shared" si="0"/>
        <v>5147182</v>
      </c>
      <c r="D14" s="14">
        <v>1867464</v>
      </c>
      <c r="E14" s="14">
        <v>16469</v>
      </c>
      <c r="F14" s="14">
        <v>1024612</v>
      </c>
      <c r="G14" s="14">
        <v>306965</v>
      </c>
      <c r="H14" s="14">
        <v>731763</v>
      </c>
      <c r="I14" s="14">
        <v>228989</v>
      </c>
      <c r="J14" s="14">
        <v>117408</v>
      </c>
      <c r="K14" s="14">
        <v>194908</v>
      </c>
      <c r="L14" s="14">
        <v>658604</v>
      </c>
      <c r="M14" s="937" t="s">
        <v>306</v>
      </c>
      <c r="N14" s="938"/>
    </row>
    <row r="15" spans="1:14">
      <c r="A15" s="92">
        <v>10</v>
      </c>
      <c r="B15" s="93" t="s">
        <v>307</v>
      </c>
      <c r="C15" s="45">
        <f t="shared" si="0"/>
        <v>529594</v>
      </c>
      <c r="D15" s="16">
        <v>271438</v>
      </c>
      <c r="E15" s="16">
        <v>1209</v>
      </c>
      <c r="F15" s="16">
        <v>1006</v>
      </c>
      <c r="G15" s="16">
        <v>8274</v>
      </c>
      <c r="H15" s="16">
        <v>85610</v>
      </c>
      <c r="I15" s="16">
        <v>11332</v>
      </c>
      <c r="J15" s="16">
        <v>3087</v>
      </c>
      <c r="K15" s="16">
        <v>732</v>
      </c>
      <c r="L15" s="16">
        <v>146906</v>
      </c>
      <c r="M15" s="910" t="s">
        <v>308</v>
      </c>
      <c r="N15" s="911"/>
    </row>
    <row r="16" spans="1:14">
      <c r="A16" s="98">
        <v>1010</v>
      </c>
      <c r="B16" s="99" t="s">
        <v>309</v>
      </c>
      <c r="C16" s="44">
        <f t="shared" si="0"/>
        <v>37285</v>
      </c>
      <c r="D16" s="14">
        <v>0</v>
      </c>
      <c r="E16" s="14">
        <v>0</v>
      </c>
      <c r="F16" s="14">
        <v>0</v>
      </c>
      <c r="G16" s="14">
        <v>0</v>
      </c>
      <c r="H16" s="14">
        <v>0</v>
      </c>
      <c r="I16" s="14">
        <v>0</v>
      </c>
      <c r="J16" s="14">
        <v>0</v>
      </c>
      <c r="K16" s="14">
        <v>0</v>
      </c>
      <c r="L16" s="14">
        <v>37285</v>
      </c>
      <c r="M16" s="932" t="s">
        <v>310</v>
      </c>
      <c r="N16" s="933"/>
    </row>
    <row r="17" spans="1:14">
      <c r="A17" s="94">
        <v>1020</v>
      </c>
      <c r="B17" s="95" t="s">
        <v>725</v>
      </c>
      <c r="C17" s="45">
        <f t="shared" si="0"/>
        <v>601</v>
      </c>
      <c r="D17" s="16">
        <v>75</v>
      </c>
      <c r="E17" s="16">
        <v>0</v>
      </c>
      <c r="F17" s="16">
        <v>0</v>
      </c>
      <c r="G17" s="16">
        <v>289</v>
      </c>
      <c r="H17" s="16">
        <v>237</v>
      </c>
      <c r="I17" s="16">
        <v>0</v>
      </c>
      <c r="J17" s="16">
        <v>0</v>
      </c>
      <c r="K17" s="16">
        <v>0</v>
      </c>
      <c r="L17" s="16">
        <v>0</v>
      </c>
      <c r="M17" s="908" t="s">
        <v>724</v>
      </c>
      <c r="N17" s="909"/>
    </row>
    <row r="18" spans="1:14" ht="15.75" thickBot="1">
      <c r="A18" s="98">
        <v>1030</v>
      </c>
      <c r="B18" s="99" t="s">
        <v>311</v>
      </c>
      <c r="C18" s="44">
        <f t="shared" si="0"/>
        <v>4971</v>
      </c>
      <c r="D18" s="14">
        <v>2267</v>
      </c>
      <c r="E18" s="14">
        <v>0</v>
      </c>
      <c r="F18" s="14">
        <v>0</v>
      </c>
      <c r="G18" s="14">
        <v>24</v>
      </c>
      <c r="H18" s="14">
        <v>1058</v>
      </c>
      <c r="I18" s="14">
        <v>219</v>
      </c>
      <c r="J18" s="14">
        <v>159</v>
      </c>
      <c r="K18" s="14">
        <v>0</v>
      </c>
      <c r="L18" s="14">
        <v>1244</v>
      </c>
      <c r="M18" s="932" t="s">
        <v>312</v>
      </c>
      <c r="N18" s="933"/>
    </row>
    <row r="19" spans="1:14" s="510" customFormat="1" ht="15.75" thickTop="1">
      <c r="A19" s="520" t="s">
        <v>727</v>
      </c>
      <c r="B19" s="521" t="s">
        <v>772</v>
      </c>
      <c r="C19" s="45">
        <f t="shared" si="0"/>
        <v>1141</v>
      </c>
      <c r="D19" s="16">
        <v>41</v>
      </c>
      <c r="E19" s="16">
        <v>872</v>
      </c>
      <c r="F19" s="16">
        <v>72</v>
      </c>
      <c r="G19" s="16">
        <v>65</v>
      </c>
      <c r="H19" s="16">
        <v>40</v>
      </c>
      <c r="I19" s="16">
        <v>10</v>
      </c>
      <c r="J19" s="16">
        <v>33</v>
      </c>
      <c r="K19" s="16">
        <v>8</v>
      </c>
      <c r="L19" s="16">
        <v>0</v>
      </c>
      <c r="M19" s="908" t="s">
        <v>773</v>
      </c>
      <c r="N19" s="909"/>
    </row>
    <row r="20" spans="1:14">
      <c r="A20" s="98">
        <v>1050</v>
      </c>
      <c r="B20" s="99" t="s">
        <v>313</v>
      </c>
      <c r="C20" s="502">
        <f t="shared" si="0"/>
        <v>321991</v>
      </c>
      <c r="D20" s="378">
        <v>238984</v>
      </c>
      <c r="E20" s="378">
        <v>0</v>
      </c>
      <c r="F20" s="378">
        <v>0</v>
      </c>
      <c r="G20" s="378">
        <v>872</v>
      </c>
      <c r="H20" s="378">
        <v>74428</v>
      </c>
      <c r="I20" s="378">
        <v>1157</v>
      </c>
      <c r="J20" s="378">
        <v>0</v>
      </c>
      <c r="K20" s="378">
        <v>42</v>
      </c>
      <c r="L20" s="378">
        <v>6508</v>
      </c>
      <c r="M20" s="912" t="s">
        <v>314</v>
      </c>
      <c r="N20" s="913"/>
    </row>
    <row r="21" spans="1:14" s="510" customFormat="1">
      <c r="A21" s="94">
        <v>1061</v>
      </c>
      <c r="B21" s="413" t="s">
        <v>315</v>
      </c>
      <c r="C21" s="45">
        <f t="shared" si="0"/>
        <v>72686</v>
      </c>
      <c r="D21" s="16">
        <v>27264</v>
      </c>
      <c r="E21" s="16">
        <v>42</v>
      </c>
      <c r="F21" s="16">
        <v>891</v>
      </c>
      <c r="G21" s="16">
        <v>2807</v>
      </c>
      <c r="H21" s="16">
        <v>5130</v>
      </c>
      <c r="I21" s="16">
        <v>4457</v>
      </c>
      <c r="J21" s="16">
        <v>2528</v>
      </c>
      <c r="K21" s="16">
        <v>554</v>
      </c>
      <c r="L21" s="16">
        <v>29013</v>
      </c>
      <c r="M21" s="908" t="s">
        <v>316</v>
      </c>
      <c r="N21" s="909"/>
    </row>
    <row r="22" spans="1:14">
      <c r="A22" s="98">
        <v>1071</v>
      </c>
      <c r="B22" s="99" t="s">
        <v>317</v>
      </c>
      <c r="C22" s="502">
        <f t="shared" si="0"/>
        <v>68446</v>
      </c>
      <c r="D22" s="378">
        <v>1370</v>
      </c>
      <c r="E22" s="378">
        <v>295</v>
      </c>
      <c r="F22" s="378">
        <v>43</v>
      </c>
      <c r="G22" s="378">
        <v>2145</v>
      </c>
      <c r="H22" s="378">
        <v>3845</v>
      </c>
      <c r="I22" s="378">
        <v>3720</v>
      </c>
      <c r="J22" s="378">
        <v>367</v>
      </c>
      <c r="K22" s="378">
        <v>128</v>
      </c>
      <c r="L22" s="378">
        <v>56533</v>
      </c>
      <c r="M22" s="912" t="s">
        <v>318</v>
      </c>
      <c r="N22" s="913"/>
    </row>
    <row r="23" spans="1:14" s="510" customFormat="1">
      <c r="A23" s="94">
        <v>1073</v>
      </c>
      <c r="B23" s="413" t="s">
        <v>319</v>
      </c>
      <c r="C23" s="45">
        <f t="shared" si="0"/>
        <v>12286</v>
      </c>
      <c r="D23" s="16">
        <v>187</v>
      </c>
      <c r="E23" s="16">
        <v>0</v>
      </c>
      <c r="F23" s="16">
        <v>0</v>
      </c>
      <c r="G23" s="16">
        <v>770</v>
      </c>
      <c r="H23" s="16">
        <v>574</v>
      </c>
      <c r="I23" s="16">
        <v>1165</v>
      </c>
      <c r="J23" s="16">
        <v>0</v>
      </c>
      <c r="K23" s="16">
        <v>0</v>
      </c>
      <c r="L23" s="16">
        <v>9590</v>
      </c>
      <c r="M23" s="908" t="s">
        <v>321</v>
      </c>
      <c r="N23" s="909"/>
    </row>
    <row r="24" spans="1:14">
      <c r="A24" s="98">
        <v>1079</v>
      </c>
      <c r="B24" s="99" t="s">
        <v>322</v>
      </c>
      <c r="C24" s="502">
        <f t="shared" si="0"/>
        <v>7873</v>
      </c>
      <c r="D24" s="378">
        <v>327</v>
      </c>
      <c r="E24" s="378">
        <v>0</v>
      </c>
      <c r="F24" s="378">
        <v>0</v>
      </c>
      <c r="G24" s="378">
        <v>98</v>
      </c>
      <c r="H24" s="378">
        <v>256</v>
      </c>
      <c r="I24" s="378">
        <v>459</v>
      </c>
      <c r="J24" s="378">
        <v>0</v>
      </c>
      <c r="K24" s="378">
        <v>0</v>
      </c>
      <c r="L24" s="378">
        <v>6733</v>
      </c>
      <c r="M24" s="912" t="s">
        <v>324</v>
      </c>
      <c r="N24" s="913"/>
    </row>
    <row r="25" spans="1:14" s="510" customFormat="1">
      <c r="A25" s="94">
        <v>1080</v>
      </c>
      <c r="B25" s="413" t="s">
        <v>325</v>
      </c>
      <c r="C25" s="45">
        <f t="shared" si="0"/>
        <v>2314</v>
      </c>
      <c r="D25" s="16">
        <v>923</v>
      </c>
      <c r="E25" s="16">
        <v>0</v>
      </c>
      <c r="F25" s="16">
        <v>0</v>
      </c>
      <c r="G25" s="16">
        <v>1204</v>
      </c>
      <c r="H25" s="16">
        <v>42</v>
      </c>
      <c r="I25" s="16">
        <v>145</v>
      </c>
      <c r="J25" s="16">
        <v>0</v>
      </c>
      <c r="K25" s="16">
        <v>0</v>
      </c>
      <c r="L25" s="16">
        <v>0</v>
      </c>
      <c r="M25" s="908" t="s">
        <v>326</v>
      </c>
      <c r="N25" s="909"/>
    </row>
    <row r="26" spans="1:14">
      <c r="A26" s="390">
        <v>11</v>
      </c>
      <c r="B26" s="391" t="s">
        <v>327</v>
      </c>
      <c r="C26" s="502">
        <f t="shared" si="0"/>
        <v>114652</v>
      </c>
      <c r="D26" s="378">
        <v>64887</v>
      </c>
      <c r="E26" s="378">
        <v>1662</v>
      </c>
      <c r="F26" s="378">
        <v>1613</v>
      </c>
      <c r="G26" s="378">
        <v>11323</v>
      </c>
      <c r="H26" s="378">
        <v>12103</v>
      </c>
      <c r="I26" s="378">
        <v>3082</v>
      </c>
      <c r="J26" s="378">
        <v>4082</v>
      </c>
      <c r="K26" s="378">
        <v>124</v>
      </c>
      <c r="L26" s="378">
        <v>15776</v>
      </c>
      <c r="M26" s="923" t="s">
        <v>328</v>
      </c>
      <c r="N26" s="924"/>
    </row>
    <row r="27" spans="1:14" s="510" customFormat="1" ht="22.5">
      <c r="A27" s="94">
        <v>1105</v>
      </c>
      <c r="B27" s="413" t="s">
        <v>329</v>
      </c>
      <c r="C27" s="45">
        <f t="shared" si="0"/>
        <v>66673</v>
      </c>
      <c r="D27" s="16">
        <v>47069</v>
      </c>
      <c r="E27" s="16">
        <v>1657</v>
      </c>
      <c r="F27" s="16">
        <v>450</v>
      </c>
      <c r="G27" s="16">
        <v>7940</v>
      </c>
      <c r="H27" s="16">
        <v>3585</v>
      </c>
      <c r="I27" s="16">
        <v>1750</v>
      </c>
      <c r="J27" s="16">
        <v>1820</v>
      </c>
      <c r="K27" s="16">
        <v>74</v>
      </c>
      <c r="L27" s="16">
        <v>2328</v>
      </c>
      <c r="M27" s="908" t="s">
        <v>330</v>
      </c>
      <c r="N27" s="909"/>
    </row>
    <row r="28" spans="1:14">
      <c r="A28" s="98">
        <v>1106</v>
      </c>
      <c r="B28" s="99" t="s">
        <v>331</v>
      </c>
      <c r="C28" s="502">
        <f t="shared" si="0"/>
        <v>47979</v>
      </c>
      <c r="D28" s="378">
        <v>17818</v>
      </c>
      <c r="E28" s="378">
        <v>5</v>
      </c>
      <c r="F28" s="378">
        <v>1163</v>
      </c>
      <c r="G28" s="378">
        <v>3383</v>
      </c>
      <c r="H28" s="378">
        <v>8518</v>
      </c>
      <c r="I28" s="378">
        <v>1332</v>
      </c>
      <c r="J28" s="378">
        <v>2262</v>
      </c>
      <c r="K28" s="378">
        <v>50</v>
      </c>
      <c r="L28" s="378">
        <v>13448</v>
      </c>
      <c r="M28" s="912" t="s">
        <v>332</v>
      </c>
      <c r="N28" s="913"/>
    </row>
    <row r="29" spans="1:14" s="510" customFormat="1">
      <c r="A29" s="92">
        <v>13</v>
      </c>
      <c r="B29" s="414" t="s">
        <v>333</v>
      </c>
      <c r="C29" s="45">
        <f t="shared" si="0"/>
        <v>9367</v>
      </c>
      <c r="D29" s="16">
        <v>1603</v>
      </c>
      <c r="E29" s="16">
        <v>1</v>
      </c>
      <c r="F29" s="16">
        <v>510</v>
      </c>
      <c r="G29" s="16">
        <v>1136</v>
      </c>
      <c r="H29" s="16">
        <v>534</v>
      </c>
      <c r="I29" s="16">
        <v>200</v>
      </c>
      <c r="J29" s="16">
        <v>396</v>
      </c>
      <c r="K29" s="16">
        <v>168</v>
      </c>
      <c r="L29" s="16">
        <v>4819</v>
      </c>
      <c r="M29" s="910" t="s">
        <v>334</v>
      </c>
      <c r="N29" s="911"/>
    </row>
    <row r="30" spans="1:14">
      <c r="A30" s="98">
        <v>1392</v>
      </c>
      <c r="B30" s="99" t="s">
        <v>335</v>
      </c>
      <c r="C30" s="502">
        <f t="shared" si="0"/>
        <v>9010</v>
      </c>
      <c r="D30" s="378">
        <v>1578</v>
      </c>
      <c r="E30" s="378">
        <v>1</v>
      </c>
      <c r="F30" s="378">
        <v>492</v>
      </c>
      <c r="G30" s="378">
        <v>984</v>
      </c>
      <c r="H30" s="378">
        <v>527</v>
      </c>
      <c r="I30" s="378">
        <v>150</v>
      </c>
      <c r="J30" s="378">
        <v>396</v>
      </c>
      <c r="K30" s="378">
        <v>168</v>
      </c>
      <c r="L30" s="378">
        <v>4714</v>
      </c>
      <c r="M30" s="912" t="s">
        <v>336</v>
      </c>
      <c r="N30" s="913"/>
    </row>
    <row r="31" spans="1:14" s="510" customFormat="1">
      <c r="A31" s="94">
        <v>1393</v>
      </c>
      <c r="B31" s="413" t="s">
        <v>337</v>
      </c>
      <c r="C31" s="45">
        <f t="shared" si="0"/>
        <v>357</v>
      </c>
      <c r="D31" s="16">
        <v>25</v>
      </c>
      <c r="E31" s="16">
        <v>0</v>
      </c>
      <c r="F31" s="16">
        <v>18</v>
      </c>
      <c r="G31" s="16">
        <v>152</v>
      </c>
      <c r="H31" s="16">
        <v>7</v>
      </c>
      <c r="I31" s="16">
        <v>50</v>
      </c>
      <c r="J31" s="16">
        <v>0</v>
      </c>
      <c r="K31" s="16">
        <v>0</v>
      </c>
      <c r="L31" s="16">
        <v>105</v>
      </c>
      <c r="M31" s="908" t="s">
        <v>339</v>
      </c>
      <c r="N31" s="909"/>
    </row>
    <row r="32" spans="1:14">
      <c r="A32" s="390">
        <v>14</v>
      </c>
      <c r="B32" s="391" t="s">
        <v>340</v>
      </c>
      <c r="C32" s="502">
        <f t="shared" si="0"/>
        <v>149716</v>
      </c>
      <c r="D32" s="378">
        <v>10280</v>
      </c>
      <c r="E32" s="378">
        <v>253</v>
      </c>
      <c r="F32" s="378">
        <v>608</v>
      </c>
      <c r="G32" s="378">
        <v>2022</v>
      </c>
      <c r="H32" s="378">
        <v>3357</v>
      </c>
      <c r="I32" s="378">
        <v>1739</v>
      </c>
      <c r="J32" s="378">
        <v>293</v>
      </c>
      <c r="K32" s="378">
        <v>790</v>
      </c>
      <c r="L32" s="378">
        <v>130374</v>
      </c>
      <c r="M32" s="923" t="s">
        <v>341</v>
      </c>
      <c r="N32" s="924"/>
    </row>
    <row r="33" spans="1:14" s="510" customFormat="1" ht="24" customHeight="1">
      <c r="A33" s="94">
        <v>1411</v>
      </c>
      <c r="B33" s="413" t="s">
        <v>342</v>
      </c>
      <c r="C33" s="45">
        <f t="shared" si="0"/>
        <v>3668</v>
      </c>
      <c r="D33" s="16">
        <v>254</v>
      </c>
      <c r="E33" s="16">
        <v>0</v>
      </c>
      <c r="F33" s="16">
        <v>0</v>
      </c>
      <c r="G33" s="16">
        <v>79</v>
      </c>
      <c r="H33" s="16">
        <v>701</v>
      </c>
      <c r="I33" s="16">
        <v>83</v>
      </c>
      <c r="J33" s="16">
        <v>0</v>
      </c>
      <c r="K33" s="16">
        <v>0</v>
      </c>
      <c r="L33" s="16">
        <v>2551</v>
      </c>
      <c r="M33" s="908" t="s">
        <v>343</v>
      </c>
      <c r="N33" s="909"/>
    </row>
    <row r="34" spans="1:14" ht="24" customHeight="1">
      <c r="A34" s="98">
        <v>1412</v>
      </c>
      <c r="B34" s="99" t="s">
        <v>344</v>
      </c>
      <c r="C34" s="502">
        <f t="shared" si="0"/>
        <v>145745</v>
      </c>
      <c r="D34" s="378">
        <v>10021</v>
      </c>
      <c r="E34" s="378">
        <v>253</v>
      </c>
      <c r="F34" s="378">
        <v>608</v>
      </c>
      <c r="G34" s="378">
        <v>1916</v>
      </c>
      <c r="H34" s="378">
        <v>2632</v>
      </c>
      <c r="I34" s="378">
        <v>1656</v>
      </c>
      <c r="J34" s="378">
        <v>293</v>
      </c>
      <c r="K34" s="378">
        <v>790</v>
      </c>
      <c r="L34" s="378">
        <v>127576</v>
      </c>
      <c r="M34" s="912" t="s">
        <v>574</v>
      </c>
      <c r="N34" s="913"/>
    </row>
    <row r="35" spans="1:14" s="510" customFormat="1">
      <c r="A35" s="94">
        <v>1430</v>
      </c>
      <c r="B35" s="413" t="s">
        <v>714</v>
      </c>
      <c r="C35" s="45">
        <f t="shared" si="0"/>
        <v>303</v>
      </c>
      <c r="D35" s="16">
        <v>5</v>
      </c>
      <c r="E35" s="16">
        <v>0</v>
      </c>
      <c r="F35" s="16">
        <v>0</v>
      </c>
      <c r="G35" s="16">
        <v>27</v>
      </c>
      <c r="H35" s="16">
        <v>24</v>
      </c>
      <c r="I35" s="16">
        <v>0</v>
      </c>
      <c r="J35" s="16">
        <v>0</v>
      </c>
      <c r="K35" s="16">
        <v>0</v>
      </c>
      <c r="L35" s="16">
        <v>247</v>
      </c>
      <c r="M35" s="908" t="s">
        <v>723</v>
      </c>
      <c r="N35" s="909"/>
    </row>
    <row r="36" spans="1:14">
      <c r="A36" s="390">
        <v>15</v>
      </c>
      <c r="B36" s="391" t="s">
        <v>346</v>
      </c>
      <c r="C36" s="502">
        <f t="shared" si="0"/>
        <v>1037</v>
      </c>
      <c r="D36" s="378">
        <v>0</v>
      </c>
      <c r="E36" s="378">
        <v>0</v>
      </c>
      <c r="F36" s="378">
        <v>0</v>
      </c>
      <c r="G36" s="378">
        <v>0</v>
      </c>
      <c r="H36" s="378">
        <v>0</v>
      </c>
      <c r="I36" s="378">
        <v>0</v>
      </c>
      <c r="J36" s="378">
        <v>0</v>
      </c>
      <c r="K36" s="378">
        <v>0</v>
      </c>
      <c r="L36" s="378">
        <v>1037</v>
      </c>
      <c r="M36" s="923" t="s">
        <v>347</v>
      </c>
      <c r="N36" s="924"/>
    </row>
    <row r="37" spans="1:14" s="510" customFormat="1">
      <c r="A37" s="94">
        <v>1520</v>
      </c>
      <c r="B37" s="413" t="s">
        <v>348</v>
      </c>
      <c r="C37" s="45">
        <f t="shared" si="0"/>
        <v>1037</v>
      </c>
      <c r="D37" s="16">
        <v>0</v>
      </c>
      <c r="E37" s="16">
        <v>0</v>
      </c>
      <c r="F37" s="16">
        <v>0</v>
      </c>
      <c r="G37" s="16">
        <v>0</v>
      </c>
      <c r="H37" s="16">
        <v>0</v>
      </c>
      <c r="I37" s="16">
        <v>0</v>
      </c>
      <c r="J37" s="16">
        <v>0</v>
      </c>
      <c r="K37" s="16">
        <v>0</v>
      </c>
      <c r="L37" s="16">
        <v>1037</v>
      </c>
      <c r="M37" s="908" t="s">
        <v>349</v>
      </c>
      <c r="N37" s="909"/>
    </row>
    <row r="38" spans="1:14" ht="38.25" customHeight="1" thickBot="1">
      <c r="A38" s="518">
        <v>16</v>
      </c>
      <c r="B38" s="519" t="s">
        <v>350</v>
      </c>
      <c r="C38" s="502">
        <f t="shared" si="0"/>
        <v>45557</v>
      </c>
      <c r="D38" s="503">
        <v>6531</v>
      </c>
      <c r="E38" s="503">
        <v>0</v>
      </c>
      <c r="F38" s="503">
        <v>8575</v>
      </c>
      <c r="G38" s="503">
        <v>3136</v>
      </c>
      <c r="H38" s="503">
        <v>2640</v>
      </c>
      <c r="I38" s="503">
        <v>1581</v>
      </c>
      <c r="J38" s="503">
        <v>4771</v>
      </c>
      <c r="K38" s="503">
        <v>1440</v>
      </c>
      <c r="L38" s="503">
        <v>16883</v>
      </c>
      <c r="M38" s="964" t="s">
        <v>351</v>
      </c>
      <c r="N38" s="965"/>
    </row>
    <row r="39" spans="1:14" s="510" customFormat="1" ht="15.75" customHeight="1" thickTop="1" thickBot="1">
      <c r="A39" s="520">
        <v>1622</v>
      </c>
      <c r="B39" s="521" t="s">
        <v>352</v>
      </c>
      <c r="C39" s="45">
        <f t="shared" si="0"/>
        <v>45557</v>
      </c>
      <c r="D39" s="644">
        <v>6531</v>
      </c>
      <c r="E39" s="644">
        <v>0</v>
      </c>
      <c r="F39" s="644">
        <v>8575</v>
      </c>
      <c r="G39" s="644">
        <v>3136</v>
      </c>
      <c r="H39" s="644">
        <v>2640</v>
      </c>
      <c r="I39" s="644">
        <v>1581</v>
      </c>
      <c r="J39" s="644">
        <v>4771</v>
      </c>
      <c r="K39" s="644">
        <v>1440</v>
      </c>
      <c r="L39" s="644">
        <v>16883</v>
      </c>
      <c r="M39" s="977" t="s">
        <v>353</v>
      </c>
      <c r="N39" s="978"/>
    </row>
    <row r="40" spans="1:14" ht="21" customHeight="1" thickTop="1">
      <c r="A40" s="641" t="s">
        <v>41</v>
      </c>
      <c r="B40" s="642" t="s">
        <v>354</v>
      </c>
      <c r="C40" s="643">
        <f t="shared" si="0"/>
        <v>9484</v>
      </c>
      <c r="D40" s="635">
        <v>1399</v>
      </c>
      <c r="E40" s="635">
        <v>4</v>
      </c>
      <c r="F40" s="635">
        <v>236</v>
      </c>
      <c r="G40" s="635">
        <v>1028</v>
      </c>
      <c r="H40" s="635">
        <v>1807</v>
      </c>
      <c r="I40" s="635">
        <v>864</v>
      </c>
      <c r="J40" s="635">
        <v>520</v>
      </c>
      <c r="K40" s="635">
        <v>520</v>
      </c>
      <c r="L40" s="635">
        <v>3106</v>
      </c>
      <c r="M40" s="979" t="s">
        <v>355</v>
      </c>
      <c r="N40" s="980"/>
    </row>
    <row r="41" spans="1:14" s="510" customFormat="1" ht="22.5" customHeight="1" thickBot="1">
      <c r="A41" s="498">
        <v>1702</v>
      </c>
      <c r="B41" s="645" t="s">
        <v>356</v>
      </c>
      <c r="C41" s="45">
        <f t="shared" si="0"/>
        <v>6630</v>
      </c>
      <c r="D41" s="298">
        <v>757</v>
      </c>
      <c r="E41" s="298">
        <v>0</v>
      </c>
      <c r="F41" s="298">
        <v>236</v>
      </c>
      <c r="G41" s="298">
        <v>740</v>
      </c>
      <c r="H41" s="298">
        <v>1231</v>
      </c>
      <c r="I41" s="298">
        <v>750</v>
      </c>
      <c r="J41" s="298">
        <v>244</v>
      </c>
      <c r="K41" s="298">
        <v>331</v>
      </c>
      <c r="L41" s="298">
        <v>2341</v>
      </c>
      <c r="M41" s="981" t="s">
        <v>357</v>
      </c>
      <c r="N41" s="982"/>
    </row>
    <row r="42" spans="1:14" ht="13.9" customHeight="1" thickTop="1" thickBot="1">
      <c r="A42" s="75">
        <v>1709</v>
      </c>
      <c r="B42" s="512" t="s">
        <v>358</v>
      </c>
      <c r="C42" s="507">
        <f t="shared" si="0"/>
        <v>2854</v>
      </c>
      <c r="D42" s="506">
        <v>642</v>
      </c>
      <c r="E42" s="506">
        <v>4</v>
      </c>
      <c r="F42" s="506">
        <v>0</v>
      </c>
      <c r="G42" s="506">
        <v>288</v>
      </c>
      <c r="H42" s="506">
        <v>576</v>
      </c>
      <c r="I42" s="506">
        <v>114</v>
      </c>
      <c r="J42" s="506">
        <v>276</v>
      </c>
      <c r="K42" s="506">
        <v>189</v>
      </c>
      <c r="L42" s="506">
        <v>765</v>
      </c>
      <c r="M42" s="983" t="s">
        <v>359</v>
      </c>
      <c r="N42" s="984"/>
    </row>
    <row r="43" spans="1:14" s="510" customFormat="1" ht="13.9" customHeight="1" thickTop="1">
      <c r="A43" s="92">
        <v>18</v>
      </c>
      <c r="B43" s="414" t="s">
        <v>360</v>
      </c>
      <c r="C43" s="45">
        <f t="shared" si="0"/>
        <v>74739</v>
      </c>
      <c r="D43" s="16">
        <v>28365</v>
      </c>
      <c r="E43" s="16">
        <v>0</v>
      </c>
      <c r="F43" s="16">
        <v>3767</v>
      </c>
      <c r="G43" s="16">
        <v>3186</v>
      </c>
      <c r="H43" s="16">
        <v>6796</v>
      </c>
      <c r="I43" s="16">
        <v>8420</v>
      </c>
      <c r="J43" s="16">
        <v>531</v>
      </c>
      <c r="K43" s="16">
        <v>3671</v>
      </c>
      <c r="L43" s="16">
        <v>20003</v>
      </c>
      <c r="M43" s="910" t="s">
        <v>363</v>
      </c>
      <c r="N43" s="911"/>
    </row>
    <row r="44" spans="1:14" ht="13.9" customHeight="1">
      <c r="A44" s="98">
        <v>1811</v>
      </c>
      <c r="B44" s="99" t="s">
        <v>364</v>
      </c>
      <c r="C44" s="502">
        <f t="shared" si="0"/>
        <v>73918</v>
      </c>
      <c r="D44" s="378">
        <v>28365</v>
      </c>
      <c r="E44" s="378">
        <v>0</v>
      </c>
      <c r="F44" s="378">
        <v>3767</v>
      </c>
      <c r="G44" s="378">
        <v>3104</v>
      </c>
      <c r="H44" s="378">
        <v>6721</v>
      </c>
      <c r="I44" s="378">
        <v>8397</v>
      </c>
      <c r="J44" s="378">
        <v>531</v>
      </c>
      <c r="K44" s="378">
        <v>3671</v>
      </c>
      <c r="L44" s="378">
        <v>19362</v>
      </c>
      <c r="M44" s="912" t="s">
        <v>366</v>
      </c>
      <c r="N44" s="913"/>
    </row>
    <row r="45" spans="1:14" s="510" customFormat="1">
      <c r="A45" s="94">
        <v>1820</v>
      </c>
      <c r="B45" s="413" t="s">
        <v>367</v>
      </c>
      <c r="C45" s="45">
        <f t="shared" si="0"/>
        <v>821</v>
      </c>
      <c r="D45" s="16">
        <v>0</v>
      </c>
      <c r="E45" s="16">
        <v>0</v>
      </c>
      <c r="F45" s="16">
        <v>0</v>
      </c>
      <c r="G45" s="16">
        <v>82</v>
      </c>
      <c r="H45" s="16">
        <v>75</v>
      </c>
      <c r="I45" s="16">
        <v>23</v>
      </c>
      <c r="J45" s="16">
        <v>0</v>
      </c>
      <c r="K45" s="16">
        <v>0</v>
      </c>
      <c r="L45" s="16">
        <v>641</v>
      </c>
      <c r="M45" s="908" t="s">
        <v>368</v>
      </c>
      <c r="N45" s="909"/>
    </row>
    <row r="46" spans="1:14" ht="21.6" customHeight="1">
      <c r="A46" s="390">
        <v>19</v>
      </c>
      <c r="B46" s="391" t="s">
        <v>369</v>
      </c>
      <c r="C46" s="502">
        <f t="shared" si="0"/>
        <v>251069</v>
      </c>
      <c r="D46" s="378">
        <v>57580</v>
      </c>
      <c r="E46" s="378">
        <v>0</v>
      </c>
      <c r="F46" s="378">
        <v>177015</v>
      </c>
      <c r="G46" s="378">
        <v>238</v>
      </c>
      <c r="H46" s="378">
        <v>10116</v>
      </c>
      <c r="I46" s="378">
        <v>6120</v>
      </c>
      <c r="J46" s="378">
        <v>0</v>
      </c>
      <c r="K46" s="378">
        <v>0</v>
      </c>
      <c r="L46" s="378">
        <v>0</v>
      </c>
      <c r="M46" s="923" t="s">
        <v>370</v>
      </c>
      <c r="N46" s="924"/>
    </row>
    <row r="47" spans="1:14" s="510" customFormat="1" ht="13.9" customHeight="1">
      <c r="A47" s="92">
        <v>20</v>
      </c>
      <c r="B47" s="414" t="s">
        <v>371</v>
      </c>
      <c r="C47" s="45">
        <f t="shared" si="0"/>
        <v>1320491</v>
      </c>
      <c r="D47" s="16">
        <v>697125</v>
      </c>
      <c r="E47" s="16">
        <v>4425</v>
      </c>
      <c r="F47" s="16">
        <v>141049</v>
      </c>
      <c r="G47" s="16">
        <v>20819</v>
      </c>
      <c r="H47" s="16">
        <v>266530</v>
      </c>
      <c r="I47" s="16">
        <v>134384</v>
      </c>
      <c r="J47" s="16">
        <v>3414</v>
      </c>
      <c r="K47" s="16">
        <v>16128</v>
      </c>
      <c r="L47" s="16">
        <v>36617</v>
      </c>
      <c r="M47" s="910" t="s">
        <v>373</v>
      </c>
      <c r="N47" s="911"/>
    </row>
    <row r="48" spans="1:14" ht="24.75" customHeight="1">
      <c r="A48" s="390">
        <v>21</v>
      </c>
      <c r="B48" s="391" t="s">
        <v>374</v>
      </c>
      <c r="C48" s="502">
        <f t="shared" si="0"/>
        <v>1979</v>
      </c>
      <c r="D48" s="378">
        <v>513</v>
      </c>
      <c r="E48" s="378">
        <v>0</v>
      </c>
      <c r="F48" s="378">
        <v>0</v>
      </c>
      <c r="G48" s="378">
        <v>0</v>
      </c>
      <c r="H48" s="378">
        <v>739</v>
      </c>
      <c r="I48" s="378">
        <v>95</v>
      </c>
      <c r="J48" s="378">
        <v>474</v>
      </c>
      <c r="K48" s="378">
        <v>0</v>
      </c>
      <c r="L48" s="378">
        <v>158</v>
      </c>
      <c r="M48" s="923" t="s">
        <v>375</v>
      </c>
      <c r="N48" s="924"/>
    </row>
    <row r="49" spans="1:14" s="510" customFormat="1" ht="24.6" customHeight="1">
      <c r="A49" s="94">
        <v>2100</v>
      </c>
      <c r="B49" s="413" t="s">
        <v>376</v>
      </c>
      <c r="C49" s="45">
        <f t="shared" si="0"/>
        <v>1979</v>
      </c>
      <c r="D49" s="16">
        <v>513</v>
      </c>
      <c r="E49" s="16">
        <v>0</v>
      </c>
      <c r="F49" s="16">
        <v>0</v>
      </c>
      <c r="G49" s="16">
        <v>0</v>
      </c>
      <c r="H49" s="16">
        <v>739</v>
      </c>
      <c r="I49" s="16">
        <v>95</v>
      </c>
      <c r="J49" s="16">
        <v>474</v>
      </c>
      <c r="K49" s="16">
        <v>0</v>
      </c>
      <c r="L49" s="16">
        <v>158</v>
      </c>
      <c r="M49" s="908" t="s">
        <v>377</v>
      </c>
      <c r="N49" s="909"/>
    </row>
    <row r="50" spans="1:14" ht="15.6" customHeight="1">
      <c r="A50" s="390">
        <v>22</v>
      </c>
      <c r="B50" s="391" t="s">
        <v>378</v>
      </c>
      <c r="C50" s="502">
        <f t="shared" si="0"/>
        <v>89434</v>
      </c>
      <c r="D50" s="378">
        <v>23644</v>
      </c>
      <c r="E50" s="378">
        <v>0</v>
      </c>
      <c r="F50" s="378">
        <v>2661</v>
      </c>
      <c r="G50" s="378">
        <v>17813</v>
      </c>
      <c r="H50" s="378">
        <v>14905</v>
      </c>
      <c r="I50" s="378">
        <v>2608</v>
      </c>
      <c r="J50" s="378">
        <v>5535</v>
      </c>
      <c r="K50" s="378">
        <v>1136</v>
      </c>
      <c r="L50" s="378">
        <v>21132</v>
      </c>
      <c r="M50" s="923" t="s">
        <v>379</v>
      </c>
      <c r="N50" s="924"/>
    </row>
    <row r="51" spans="1:14" s="510" customFormat="1" ht="22.5" customHeight="1">
      <c r="A51" s="94">
        <v>2211</v>
      </c>
      <c r="B51" s="413" t="s">
        <v>380</v>
      </c>
      <c r="C51" s="45">
        <f t="shared" si="0"/>
        <v>2088</v>
      </c>
      <c r="D51" s="16">
        <v>632</v>
      </c>
      <c r="E51" s="16">
        <v>0</v>
      </c>
      <c r="F51" s="16">
        <v>296</v>
      </c>
      <c r="G51" s="16">
        <v>128</v>
      </c>
      <c r="H51" s="16">
        <v>30</v>
      </c>
      <c r="I51" s="16">
        <v>64</v>
      </c>
      <c r="J51" s="16">
        <v>89</v>
      </c>
      <c r="K51" s="16">
        <v>0</v>
      </c>
      <c r="L51" s="16">
        <v>849</v>
      </c>
      <c r="M51" s="908" t="s">
        <v>381</v>
      </c>
      <c r="N51" s="909"/>
    </row>
    <row r="52" spans="1:14">
      <c r="A52" s="98">
        <v>2220</v>
      </c>
      <c r="B52" s="99" t="s">
        <v>382</v>
      </c>
      <c r="C52" s="502">
        <f t="shared" si="0"/>
        <v>87346</v>
      </c>
      <c r="D52" s="378">
        <v>23012</v>
      </c>
      <c r="E52" s="378">
        <v>0</v>
      </c>
      <c r="F52" s="378">
        <v>2365</v>
      </c>
      <c r="G52" s="378">
        <v>17685</v>
      </c>
      <c r="H52" s="378">
        <v>14875</v>
      </c>
      <c r="I52" s="378">
        <v>2544</v>
      </c>
      <c r="J52" s="378">
        <v>5446</v>
      </c>
      <c r="K52" s="378">
        <v>1136</v>
      </c>
      <c r="L52" s="378">
        <v>20283</v>
      </c>
      <c r="M52" s="912" t="s">
        <v>383</v>
      </c>
      <c r="N52" s="913"/>
    </row>
    <row r="53" spans="1:14" s="510" customFormat="1" ht="13.9" customHeight="1">
      <c r="A53" s="92">
        <v>23</v>
      </c>
      <c r="B53" s="414" t="s">
        <v>384</v>
      </c>
      <c r="C53" s="45">
        <f t="shared" si="0"/>
        <v>520678</v>
      </c>
      <c r="D53" s="16">
        <v>123537</v>
      </c>
      <c r="E53" s="16">
        <v>5098</v>
      </c>
      <c r="F53" s="16">
        <v>34661</v>
      </c>
      <c r="G53" s="16">
        <v>59613</v>
      </c>
      <c r="H53" s="16">
        <v>119304</v>
      </c>
      <c r="I53" s="16">
        <v>9162</v>
      </c>
      <c r="J53" s="16">
        <v>51650</v>
      </c>
      <c r="K53" s="16">
        <v>53088</v>
      </c>
      <c r="L53" s="16">
        <v>64565</v>
      </c>
      <c r="M53" s="910" t="s">
        <v>385</v>
      </c>
      <c r="N53" s="911"/>
    </row>
    <row r="54" spans="1:14" ht="13.9" customHeight="1">
      <c r="A54" s="98">
        <v>2310</v>
      </c>
      <c r="B54" s="99" t="s">
        <v>386</v>
      </c>
      <c r="C54" s="502">
        <f t="shared" si="0"/>
        <v>26179</v>
      </c>
      <c r="D54" s="378">
        <v>8173</v>
      </c>
      <c r="E54" s="378">
        <v>190</v>
      </c>
      <c r="F54" s="378">
        <v>1558</v>
      </c>
      <c r="G54" s="378">
        <v>1480</v>
      </c>
      <c r="H54" s="378">
        <v>4370</v>
      </c>
      <c r="I54" s="378">
        <v>889</v>
      </c>
      <c r="J54" s="378">
        <v>243</v>
      </c>
      <c r="K54" s="378">
        <v>12</v>
      </c>
      <c r="L54" s="378">
        <v>9264</v>
      </c>
      <c r="M54" s="912" t="s">
        <v>388</v>
      </c>
      <c r="N54" s="913"/>
    </row>
    <row r="55" spans="1:14" s="510" customFormat="1" ht="25.9" customHeight="1">
      <c r="A55" s="94">
        <v>2394</v>
      </c>
      <c r="B55" s="413" t="s">
        <v>389</v>
      </c>
      <c r="C55" s="45">
        <f t="shared" si="0"/>
        <v>114124</v>
      </c>
      <c r="D55" s="16">
        <v>18759</v>
      </c>
      <c r="E55" s="16">
        <v>0</v>
      </c>
      <c r="F55" s="16">
        <v>28888</v>
      </c>
      <c r="G55" s="16">
        <v>24467</v>
      </c>
      <c r="H55" s="16">
        <v>9844</v>
      </c>
      <c r="I55" s="16">
        <v>403</v>
      </c>
      <c r="J55" s="16">
        <v>1294</v>
      </c>
      <c r="K55" s="16">
        <v>13167</v>
      </c>
      <c r="L55" s="16">
        <v>17302</v>
      </c>
      <c r="M55" s="908" t="s">
        <v>390</v>
      </c>
      <c r="N55" s="909"/>
    </row>
    <row r="56" spans="1:14">
      <c r="A56" s="98">
        <v>2395</v>
      </c>
      <c r="B56" s="99" t="s">
        <v>391</v>
      </c>
      <c r="C56" s="502">
        <f t="shared" si="0"/>
        <v>318565</v>
      </c>
      <c r="D56" s="378">
        <v>71547</v>
      </c>
      <c r="E56" s="378">
        <v>4908</v>
      </c>
      <c r="F56" s="378">
        <v>3743</v>
      </c>
      <c r="G56" s="378">
        <v>19912</v>
      </c>
      <c r="H56" s="378">
        <v>100733</v>
      </c>
      <c r="I56" s="378">
        <v>7287</v>
      </c>
      <c r="J56" s="378">
        <v>48514</v>
      </c>
      <c r="K56" s="378">
        <v>31168</v>
      </c>
      <c r="L56" s="378">
        <v>30753</v>
      </c>
      <c r="M56" s="912" t="s">
        <v>392</v>
      </c>
      <c r="N56" s="913"/>
    </row>
    <row r="57" spans="1:14" s="510" customFormat="1" ht="13.9" customHeight="1">
      <c r="A57" s="94">
        <v>2396</v>
      </c>
      <c r="B57" s="413" t="s">
        <v>393</v>
      </c>
      <c r="C57" s="45">
        <f t="shared" si="0"/>
        <v>13492</v>
      </c>
      <c r="D57" s="16">
        <v>3771</v>
      </c>
      <c r="E57" s="16">
        <v>0</v>
      </c>
      <c r="F57" s="16">
        <v>417</v>
      </c>
      <c r="G57" s="16">
        <v>766</v>
      </c>
      <c r="H57" s="16">
        <v>2719</v>
      </c>
      <c r="I57" s="16">
        <v>551</v>
      </c>
      <c r="J57" s="16">
        <v>0</v>
      </c>
      <c r="K57" s="16">
        <v>21</v>
      </c>
      <c r="L57" s="16">
        <v>5247</v>
      </c>
      <c r="M57" s="908" t="s">
        <v>394</v>
      </c>
      <c r="N57" s="909"/>
    </row>
    <row r="58" spans="1:14" ht="13.9" customHeight="1">
      <c r="A58" s="98">
        <v>2399</v>
      </c>
      <c r="B58" s="99" t="s">
        <v>395</v>
      </c>
      <c r="C58" s="502">
        <f t="shared" si="0"/>
        <v>48318</v>
      </c>
      <c r="D58" s="378">
        <v>21287</v>
      </c>
      <c r="E58" s="378">
        <v>0</v>
      </c>
      <c r="F58" s="378">
        <v>55</v>
      </c>
      <c r="G58" s="378">
        <v>12988</v>
      </c>
      <c r="H58" s="378">
        <v>1638</v>
      </c>
      <c r="I58" s="378">
        <v>32</v>
      </c>
      <c r="J58" s="378">
        <v>1599</v>
      </c>
      <c r="K58" s="378">
        <v>8720</v>
      </c>
      <c r="L58" s="378">
        <v>1999</v>
      </c>
      <c r="M58" s="912" t="s">
        <v>396</v>
      </c>
      <c r="N58" s="913"/>
    </row>
    <row r="59" spans="1:14" s="510" customFormat="1" ht="13.9" customHeight="1" thickBot="1">
      <c r="A59" s="92">
        <v>24</v>
      </c>
      <c r="B59" s="414" t="s">
        <v>397</v>
      </c>
      <c r="C59" s="45">
        <f t="shared" si="0"/>
        <v>1128635</v>
      </c>
      <c r="D59" s="16">
        <v>451227</v>
      </c>
      <c r="E59" s="16">
        <v>0</v>
      </c>
      <c r="F59" s="16">
        <v>455066</v>
      </c>
      <c r="G59" s="16">
        <v>3926</v>
      </c>
      <c r="H59" s="16">
        <v>132846</v>
      </c>
      <c r="I59" s="16">
        <v>3516</v>
      </c>
      <c r="J59" s="16">
        <v>7734</v>
      </c>
      <c r="K59" s="16">
        <v>29599</v>
      </c>
      <c r="L59" s="16">
        <v>44721</v>
      </c>
      <c r="M59" s="910" t="s">
        <v>398</v>
      </c>
      <c r="N59" s="911"/>
    </row>
    <row r="60" spans="1:14" ht="21.6" customHeight="1" thickTop="1" thickBot="1">
      <c r="A60" s="504">
        <v>25</v>
      </c>
      <c r="B60" s="505" t="s">
        <v>399</v>
      </c>
      <c r="C60" s="502">
        <f t="shared" si="0"/>
        <v>346066</v>
      </c>
      <c r="D60" s="506">
        <v>77946</v>
      </c>
      <c r="E60" s="506">
        <v>2715</v>
      </c>
      <c r="F60" s="506">
        <v>23187</v>
      </c>
      <c r="G60" s="506">
        <v>55280</v>
      </c>
      <c r="H60" s="506">
        <v>33126</v>
      </c>
      <c r="I60" s="506">
        <v>10232</v>
      </c>
      <c r="J60" s="506">
        <v>26635</v>
      </c>
      <c r="K60" s="506">
        <v>16526</v>
      </c>
      <c r="L60" s="506">
        <v>100419</v>
      </c>
      <c r="M60" s="962" t="s">
        <v>400</v>
      </c>
      <c r="N60" s="963"/>
    </row>
    <row r="61" spans="1:14" s="510" customFormat="1" ht="13.9" customHeight="1" thickTop="1" thickBot="1">
      <c r="A61" s="74">
        <v>2511</v>
      </c>
      <c r="B61" s="524" t="s">
        <v>401</v>
      </c>
      <c r="C61" s="454">
        <f t="shared" si="0"/>
        <v>320930</v>
      </c>
      <c r="D61" s="79">
        <v>72111</v>
      </c>
      <c r="E61" s="79">
        <v>2707</v>
      </c>
      <c r="F61" s="79">
        <v>22524</v>
      </c>
      <c r="G61" s="79">
        <v>54758</v>
      </c>
      <c r="H61" s="79">
        <v>26479</v>
      </c>
      <c r="I61" s="79">
        <v>9625</v>
      </c>
      <c r="J61" s="79">
        <v>25889</v>
      </c>
      <c r="K61" s="79">
        <v>15199</v>
      </c>
      <c r="L61" s="79">
        <v>91638</v>
      </c>
      <c r="M61" s="958" t="s">
        <v>402</v>
      </c>
      <c r="N61" s="959"/>
    </row>
    <row r="62" spans="1:14" ht="23.25" thickTop="1">
      <c r="A62" s="98">
        <v>2591</v>
      </c>
      <c r="B62" s="99" t="s">
        <v>594</v>
      </c>
      <c r="C62" s="502">
        <f t="shared" si="0"/>
        <v>3450</v>
      </c>
      <c r="D62" s="378">
        <v>1377</v>
      </c>
      <c r="E62" s="378">
        <v>0</v>
      </c>
      <c r="F62" s="378">
        <v>545</v>
      </c>
      <c r="G62" s="378">
        <v>117</v>
      </c>
      <c r="H62" s="378">
        <v>48</v>
      </c>
      <c r="I62" s="378">
        <v>36</v>
      </c>
      <c r="J62" s="378">
        <v>2</v>
      </c>
      <c r="K62" s="378">
        <v>115</v>
      </c>
      <c r="L62" s="378">
        <v>1210</v>
      </c>
      <c r="M62" s="912" t="s">
        <v>404</v>
      </c>
      <c r="N62" s="913"/>
    </row>
    <row r="63" spans="1:14" s="510" customFormat="1">
      <c r="A63" s="94">
        <v>2592</v>
      </c>
      <c r="B63" s="413" t="s">
        <v>405</v>
      </c>
      <c r="C63" s="45">
        <f t="shared" si="0"/>
        <v>9377</v>
      </c>
      <c r="D63" s="16">
        <v>4180</v>
      </c>
      <c r="E63" s="16">
        <v>8</v>
      </c>
      <c r="F63" s="16">
        <v>118</v>
      </c>
      <c r="G63" s="16">
        <v>209</v>
      </c>
      <c r="H63" s="16">
        <v>1206</v>
      </c>
      <c r="I63" s="16">
        <v>115</v>
      </c>
      <c r="J63" s="16">
        <v>597</v>
      </c>
      <c r="K63" s="16">
        <v>686</v>
      </c>
      <c r="L63" s="16">
        <v>2258</v>
      </c>
      <c r="M63" s="908" t="s">
        <v>406</v>
      </c>
      <c r="N63" s="909"/>
    </row>
    <row r="64" spans="1:14">
      <c r="A64" s="98">
        <v>2599</v>
      </c>
      <c r="B64" s="99" t="s">
        <v>407</v>
      </c>
      <c r="C64" s="502">
        <f t="shared" si="0"/>
        <v>12309</v>
      </c>
      <c r="D64" s="378">
        <v>278</v>
      </c>
      <c r="E64" s="378">
        <v>0</v>
      </c>
      <c r="F64" s="378">
        <v>0</v>
      </c>
      <c r="G64" s="378">
        <v>196</v>
      </c>
      <c r="H64" s="378">
        <v>5393</v>
      </c>
      <c r="I64" s="378">
        <v>456</v>
      </c>
      <c r="J64" s="378">
        <v>147</v>
      </c>
      <c r="K64" s="378">
        <v>526</v>
      </c>
      <c r="L64" s="378">
        <v>5313</v>
      </c>
      <c r="M64" s="912" t="s">
        <v>408</v>
      </c>
      <c r="N64" s="913"/>
    </row>
    <row r="65" spans="1:14" s="510" customFormat="1">
      <c r="A65" s="92">
        <v>27</v>
      </c>
      <c r="B65" s="414" t="s">
        <v>409</v>
      </c>
      <c r="C65" s="45">
        <f t="shared" si="0"/>
        <v>36612</v>
      </c>
      <c r="D65" s="16">
        <v>7569</v>
      </c>
      <c r="E65" s="16">
        <v>0</v>
      </c>
      <c r="F65" s="16">
        <v>3824</v>
      </c>
      <c r="G65" s="16">
        <v>4759</v>
      </c>
      <c r="H65" s="16">
        <v>9389</v>
      </c>
      <c r="I65" s="16">
        <v>468</v>
      </c>
      <c r="J65" s="16">
        <v>2245</v>
      </c>
      <c r="K65" s="16">
        <v>15</v>
      </c>
      <c r="L65" s="16">
        <v>8343</v>
      </c>
      <c r="M65" s="910" t="s">
        <v>411</v>
      </c>
      <c r="N65" s="911"/>
    </row>
    <row r="66" spans="1:14" ht="22.5">
      <c r="A66" s="98">
        <v>2710</v>
      </c>
      <c r="B66" s="99" t="s">
        <v>598</v>
      </c>
      <c r="C66" s="502">
        <f t="shared" si="0"/>
        <v>12250</v>
      </c>
      <c r="D66" s="378">
        <v>2791</v>
      </c>
      <c r="E66" s="378">
        <v>0</v>
      </c>
      <c r="F66" s="378">
        <v>3803</v>
      </c>
      <c r="G66" s="378">
        <v>2333</v>
      </c>
      <c r="H66" s="378">
        <v>357</v>
      </c>
      <c r="I66" s="378">
        <v>268</v>
      </c>
      <c r="J66" s="378">
        <v>307</v>
      </c>
      <c r="K66" s="378">
        <v>0</v>
      </c>
      <c r="L66" s="378">
        <v>2391</v>
      </c>
      <c r="M66" s="912" t="s">
        <v>412</v>
      </c>
      <c r="N66" s="913"/>
    </row>
    <row r="67" spans="1:14" s="510" customFormat="1" ht="22.5">
      <c r="A67" s="94">
        <v>2730</v>
      </c>
      <c r="B67" s="413" t="s">
        <v>413</v>
      </c>
      <c r="C67" s="45">
        <f t="shared" si="0"/>
        <v>11779</v>
      </c>
      <c r="D67" s="16">
        <v>2179</v>
      </c>
      <c r="E67" s="16">
        <v>0</v>
      </c>
      <c r="F67" s="16">
        <v>0</v>
      </c>
      <c r="G67" s="16">
        <v>84</v>
      </c>
      <c r="H67" s="16">
        <v>7647</v>
      </c>
      <c r="I67" s="16">
        <v>0</v>
      </c>
      <c r="J67" s="16">
        <v>1745</v>
      </c>
      <c r="K67" s="16">
        <v>0</v>
      </c>
      <c r="L67" s="16">
        <v>124</v>
      </c>
      <c r="M67" s="908" t="s">
        <v>414</v>
      </c>
      <c r="N67" s="909"/>
    </row>
    <row r="68" spans="1:14">
      <c r="A68" s="98">
        <v>2740</v>
      </c>
      <c r="B68" s="99" t="s">
        <v>415</v>
      </c>
      <c r="C68" s="502">
        <f t="shared" si="0"/>
        <v>375</v>
      </c>
      <c r="D68" s="378">
        <v>219</v>
      </c>
      <c r="E68" s="378">
        <v>0</v>
      </c>
      <c r="F68" s="378">
        <v>21</v>
      </c>
      <c r="G68" s="378">
        <v>0</v>
      </c>
      <c r="H68" s="378">
        <v>8</v>
      </c>
      <c r="I68" s="378">
        <v>38</v>
      </c>
      <c r="J68" s="378">
        <v>89</v>
      </c>
      <c r="K68" s="378">
        <v>0</v>
      </c>
      <c r="L68" s="378">
        <v>0</v>
      </c>
      <c r="M68" s="912" t="s">
        <v>416</v>
      </c>
      <c r="N68" s="913"/>
    </row>
    <row r="69" spans="1:14" s="510" customFormat="1">
      <c r="A69" s="460">
        <v>2750</v>
      </c>
      <c r="B69" s="567" t="s">
        <v>689</v>
      </c>
      <c r="C69" s="453">
        <f t="shared" si="0"/>
        <v>3902</v>
      </c>
      <c r="D69" s="76">
        <v>628</v>
      </c>
      <c r="E69" s="76">
        <v>0</v>
      </c>
      <c r="F69" s="76">
        <v>0</v>
      </c>
      <c r="G69" s="76">
        <v>2079</v>
      </c>
      <c r="H69" s="76">
        <v>1195</v>
      </c>
      <c r="I69" s="76">
        <v>0</v>
      </c>
      <c r="J69" s="76">
        <v>0</v>
      </c>
      <c r="K69" s="76">
        <v>0</v>
      </c>
      <c r="L69" s="76">
        <v>0</v>
      </c>
      <c r="M69" s="975" t="s">
        <v>722</v>
      </c>
      <c r="N69" s="976"/>
    </row>
    <row r="70" spans="1:14">
      <c r="A70" s="98">
        <v>2790</v>
      </c>
      <c r="B70" s="99" t="s">
        <v>417</v>
      </c>
      <c r="C70" s="502">
        <f t="shared" si="0"/>
        <v>8306</v>
      </c>
      <c r="D70" s="378">
        <v>1752</v>
      </c>
      <c r="E70" s="378">
        <v>0</v>
      </c>
      <c r="F70" s="378">
        <v>0</v>
      </c>
      <c r="G70" s="378">
        <v>263</v>
      </c>
      <c r="H70" s="378">
        <v>182</v>
      </c>
      <c r="I70" s="378">
        <v>162</v>
      </c>
      <c r="J70" s="378">
        <v>104</v>
      </c>
      <c r="K70" s="378">
        <v>15</v>
      </c>
      <c r="L70" s="378">
        <v>5828</v>
      </c>
      <c r="M70" s="912" t="s">
        <v>418</v>
      </c>
      <c r="N70" s="913"/>
    </row>
    <row r="71" spans="1:14" s="510" customFormat="1">
      <c r="A71" s="92">
        <v>28</v>
      </c>
      <c r="B71" s="414" t="s">
        <v>419</v>
      </c>
      <c r="C71" s="45">
        <f t="shared" si="0"/>
        <v>11644</v>
      </c>
      <c r="D71" s="16">
        <v>3127</v>
      </c>
      <c r="E71" s="16">
        <v>0</v>
      </c>
      <c r="F71" s="16">
        <v>0</v>
      </c>
      <c r="G71" s="16">
        <v>0</v>
      </c>
      <c r="H71" s="16">
        <v>496</v>
      </c>
      <c r="I71" s="16">
        <v>0</v>
      </c>
      <c r="J71" s="16">
        <v>0</v>
      </c>
      <c r="K71" s="16">
        <v>0</v>
      </c>
      <c r="L71" s="16">
        <v>8021</v>
      </c>
      <c r="M71" s="910" t="s">
        <v>420</v>
      </c>
      <c r="N71" s="911"/>
    </row>
    <row r="72" spans="1:14" ht="49.5" customHeight="1">
      <c r="A72" s="98">
        <v>2810</v>
      </c>
      <c r="B72" s="99" t="s">
        <v>421</v>
      </c>
      <c r="C72" s="502">
        <f t="shared" si="0"/>
        <v>11644</v>
      </c>
      <c r="D72" s="378">
        <v>3127</v>
      </c>
      <c r="E72" s="378">
        <v>0</v>
      </c>
      <c r="F72" s="378">
        <v>0</v>
      </c>
      <c r="G72" s="378">
        <v>0</v>
      </c>
      <c r="H72" s="378">
        <v>496</v>
      </c>
      <c r="I72" s="378">
        <v>0</v>
      </c>
      <c r="J72" s="378">
        <v>0</v>
      </c>
      <c r="K72" s="378">
        <v>0</v>
      </c>
      <c r="L72" s="378">
        <v>8021</v>
      </c>
      <c r="M72" s="912" t="s">
        <v>422</v>
      </c>
      <c r="N72" s="913"/>
    </row>
    <row r="73" spans="1:14" s="510" customFormat="1" ht="22.5">
      <c r="A73" s="92">
        <v>29</v>
      </c>
      <c r="B73" s="414" t="s">
        <v>605</v>
      </c>
      <c r="C73" s="45">
        <f t="shared" ref="C73:C98" si="1">SUM(D73:L73)</f>
        <v>1516</v>
      </c>
      <c r="D73" s="16">
        <v>104</v>
      </c>
      <c r="E73" s="16">
        <v>0</v>
      </c>
      <c r="F73" s="16">
        <v>0</v>
      </c>
      <c r="G73" s="16">
        <v>166</v>
      </c>
      <c r="H73" s="16">
        <v>182</v>
      </c>
      <c r="I73" s="16">
        <v>0</v>
      </c>
      <c r="J73" s="16">
        <v>0</v>
      </c>
      <c r="K73" s="16">
        <v>0</v>
      </c>
      <c r="L73" s="16">
        <v>1064</v>
      </c>
      <c r="M73" s="910" t="s">
        <v>424</v>
      </c>
      <c r="N73" s="911"/>
    </row>
    <row r="74" spans="1:14" ht="23.25" customHeight="1">
      <c r="A74" s="98">
        <v>2920</v>
      </c>
      <c r="B74" s="99" t="s">
        <v>425</v>
      </c>
      <c r="C74" s="502">
        <f t="shared" si="1"/>
        <v>912</v>
      </c>
      <c r="D74" s="378">
        <v>73</v>
      </c>
      <c r="E74" s="378">
        <v>0</v>
      </c>
      <c r="F74" s="378">
        <v>0</v>
      </c>
      <c r="G74" s="378">
        <v>166</v>
      </c>
      <c r="H74" s="378">
        <v>182</v>
      </c>
      <c r="I74" s="378">
        <v>0</v>
      </c>
      <c r="J74" s="378">
        <v>0</v>
      </c>
      <c r="K74" s="378">
        <v>0</v>
      </c>
      <c r="L74" s="378">
        <v>491</v>
      </c>
      <c r="M74" s="912" t="s">
        <v>426</v>
      </c>
      <c r="N74" s="913"/>
    </row>
    <row r="75" spans="1:14" s="510" customFormat="1">
      <c r="A75" s="94">
        <v>2930</v>
      </c>
      <c r="B75" s="413" t="s">
        <v>427</v>
      </c>
      <c r="C75" s="45">
        <f t="shared" si="1"/>
        <v>604</v>
      </c>
      <c r="D75" s="16">
        <v>31</v>
      </c>
      <c r="E75" s="16">
        <v>0</v>
      </c>
      <c r="F75" s="16">
        <v>0</v>
      </c>
      <c r="G75" s="16">
        <v>0</v>
      </c>
      <c r="H75" s="16">
        <v>0</v>
      </c>
      <c r="I75" s="16">
        <v>0</v>
      </c>
      <c r="J75" s="16">
        <v>0</v>
      </c>
      <c r="K75" s="16">
        <v>0</v>
      </c>
      <c r="L75" s="16">
        <v>573</v>
      </c>
      <c r="M75" s="908" t="s">
        <v>429</v>
      </c>
      <c r="N75" s="909"/>
    </row>
    <row r="76" spans="1:14" ht="16.899999999999999" customHeight="1">
      <c r="A76" s="390">
        <v>30</v>
      </c>
      <c r="B76" s="391" t="s">
        <v>430</v>
      </c>
      <c r="C76" s="502">
        <f t="shared" si="1"/>
        <v>226</v>
      </c>
      <c r="D76" s="378">
        <v>22</v>
      </c>
      <c r="E76" s="378">
        <v>0</v>
      </c>
      <c r="F76" s="378">
        <v>0</v>
      </c>
      <c r="G76" s="378">
        <v>47</v>
      </c>
      <c r="H76" s="378">
        <v>17</v>
      </c>
      <c r="I76" s="378">
        <v>0</v>
      </c>
      <c r="J76" s="378">
        <v>0</v>
      </c>
      <c r="K76" s="378">
        <v>127</v>
      </c>
      <c r="L76" s="378">
        <v>13</v>
      </c>
      <c r="M76" s="923" t="s">
        <v>431</v>
      </c>
      <c r="N76" s="924"/>
    </row>
    <row r="77" spans="1:14" s="510" customFormat="1">
      <c r="A77" s="94">
        <v>3012</v>
      </c>
      <c r="B77" s="413" t="s">
        <v>432</v>
      </c>
      <c r="C77" s="45">
        <f t="shared" si="1"/>
        <v>226</v>
      </c>
      <c r="D77" s="16">
        <v>22</v>
      </c>
      <c r="E77" s="16">
        <v>0</v>
      </c>
      <c r="F77" s="16">
        <v>0</v>
      </c>
      <c r="G77" s="16">
        <v>47</v>
      </c>
      <c r="H77" s="16">
        <v>17</v>
      </c>
      <c r="I77" s="16">
        <v>0</v>
      </c>
      <c r="J77" s="16">
        <v>0</v>
      </c>
      <c r="K77" s="16">
        <v>127</v>
      </c>
      <c r="L77" s="16">
        <v>13</v>
      </c>
      <c r="M77" s="908" t="s">
        <v>433</v>
      </c>
      <c r="N77" s="909"/>
    </row>
    <row r="78" spans="1:14">
      <c r="A78" s="390">
        <v>31</v>
      </c>
      <c r="B78" s="391" t="s">
        <v>434</v>
      </c>
      <c r="C78" s="502">
        <f t="shared" si="1"/>
        <v>187901</v>
      </c>
      <c r="D78" s="378">
        <v>6955</v>
      </c>
      <c r="E78" s="378">
        <v>163</v>
      </c>
      <c r="F78" s="378">
        <v>156609</v>
      </c>
      <c r="G78" s="378">
        <v>2427</v>
      </c>
      <c r="H78" s="378">
        <v>3058</v>
      </c>
      <c r="I78" s="378">
        <v>1968</v>
      </c>
      <c r="J78" s="378">
        <v>360</v>
      </c>
      <c r="K78" s="378">
        <v>1855</v>
      </c>
      <c r="L78" s="378">
        <v>14506</v>
      </c>
      <c r="M78" s="923" t="s">
        <v>435</v>
      </c>
      <c r="N78" s="924"/>
    </row>
    <row r="79" spans="1:14" s="510" customFormat="1" ht="15" customHeight="1">
      <c r="A79" s="94">
        <v>3100</v>
      </c>
      <c r="B79" s="413" t="s">
        <v>434</v>
      </c>
      <c r="C79" s="45">
        <f t="shared" si="1"/>
        <v>187901</v>
      </c>
      <c r="D79" s="16">
        <v>6955</v>
      </c>
      <c r="E79" s="16">
        <v>163</v>
      </c>
      <c r="F79" s="16">
        <v>156609</v>
      </c>
      <c r="G79" s="16">
        <v>2427</v>
      </c>
      <c r="H79" s="16">
        <v>3058</v>
      </c>
      <c r="I79" s="16">
        <v>1968</v>
      </c>
      <c r="J79" s="16">
        <v>360</v>
      </c>
      <c r="K79" s="16">
        <v>1855</v>
      </c>
      <c r="L79" s="16">
        <v>14506</v>
      </c>
      <c r="M79" s="908" t="s">
        <v>436</v>
      </c>
      <c r="N79" s="909"/>
    </row>
    <row r="80" spans="1:14">
      <c r="A80" s="390">
        <v>32</v>
      </c>
      <c r="B80" s="391" t="s">
        <v>437</v>
      </c>
      <c r="C80" s="502">
        <f t="shared" si="1"/>
        <v>1798</v>
      </c>
      <c r="D80" s="378">
        <v>410</v>
      </c>
      <c r="E80" s="378">
        <v>4</v>
      </c>
      <c r="F80" s="378">
        <v>0</v>
      </c>
      <c r="G80" s="378">
        <v>270</v>
      </c>
      <c r="H80" s="378">
        <v>124</v>
      </c>
      <c r="I80" s="378">
        <v>82</v>
      </c>
      <c r="J80" s="378">
        <v>0</v>
      </c>
      <c r="K80" s="378">
        <v>0</v>
      </c>
      <c r="L80" s="378">
        <v>908</v>
      </c>
      <c r="M80" s="923" t="s">
        <v>438</v>
      </c>
      <c r="N80" s="924"/>
    </row>
    <row r="81" spans="1:14" s="510" customFormat="1">
      <c r="A81" s="94">
        <v>3250</v>
      </c>
      <c r="B81" s="413" t="s">
        <v>439</v>
      </c>
      <c r="C81" s="45">
        <f t="shared" si="1"/>
        <v>710</v>
      </c>
      <c r="D81" s="16">
        <v>410</v>
      </c>
      <c r="E81" s="16">
        <v>0</v>
      </c>
      <c r="F81" s="16">
        <v>0</v>
      </c>
      <c r="G81" s="16">
        <v>180</v>
      </c>
      <c r="H81" s="16">
        <v>120</v>
      </c>
      <c r="I81" s="16">
        <v>0</v>
      </c>
      <c r="J81" s="16">
        <v>0</v>
      </c>
      <c r="K81" s="16">
        <v>0</v>
      </c>
      <c r="L81" s="16">
        <v>0</v>
      </c>
      <c r="M81" s="908" t="s">
        <v>440</v>
      </c>
      <c r="N81" s="909"/>
    </row>
    <row r="82" spans="1:14">
      <c r="A82" s="98">
        <v>3290</v>
      </c>
      <c r="B82" s="99" t="s">
        <v>441</v>
      </c>
      <c r="C82" s="502">
        <f t="shared" si="1"/>
        <v>1088</v>
      </c>
      <c r="D82" s="378">
        <v>0</v>
      </c>
      <c r="E82" s="378">
        <v>4</v>
      </c>
      <c r="F82" s="378">
        <v>0</v>
      </c>
      <c r="G82" s="378">
        <v>90</v>
      </c>
      <c r="H82" s="378">
        <v>4</v>
      </c>
      <c r="I82" s="378">
        <v>82</v>
      </c>
      <c r="J82" s="378">
        <v>0</v>
      </c>
      <c r="K82" s="378">
        <v>0</v>
      </c>
      <c r="L82" s="378">
        <v>908</v>
      </c>
      <c r="M82" s="912" t="s">
        <v>442</v>
      </c>
      <c r="N82" s="913"/>
    </row>
    <row r="83" spans="1:14" s="510" customFormat="1">
      <c r="A83" s="92">
        <v>33</v>
      </c>
      <c r="B83" s="414" t="s">
        <v>443</v>
      </c>
      <c r="C83" s="45">
        <f t="shared" si="1"/>
        <v>314987</v>
      </c>
      <c r="D83" s="16">
        <v>33202</v>
      </c>
      <c r="E83" s="16">
        <v>935</v>
      </c>
      <c r="F83" s="16">
        <v>14225</v>
      </c>
      <c r="G83" s="16">
        <v>111502</v>
      </c>
      <c r="H83" s="16">
        <v>28084</v>
      </c>
      <c r="I83" s="16">
        <v>33136</v>
      </c>
      <c r="J83" s="16">
        <v>5681</v>
      </c>
      <c r="K83" s="16">
        <v>68989</v>
      </c>
      <c r="L83" s="16">
        <v>19233</v>
      </c>
      <c r="M83" s="910" t="s">
        <v>444</v>
      </c>
      <c r="N83" s="911"/>
    </row>
    <row r="84" spans="1:14" ht="20.25" customHeight="1">
      <c r="A84" s="98">
        <v>3311</v>
      </c>
      <c r="B84" s="99" t="s">
        <v>445</v>
      </c>
      <c r="C84" s="502">
        <f t="shared" si="1"/>
        <v>1065</v>
      </c>
      <c r="D84" s="378">
        <v>17</v>
      </c>
      <c r="E84" s="378">
        <v>0</v>
      </c>
      <c r="F84" s="378">
        <v>0</v>
      </c>
      <c r="G84" s="378">
        <v>0</v>
      </c>
      <c r="H84" s="378">
        <v>0</v>
      </c>
      <c r="I84" s="378">
        <v>0</v>
      </c>
      <c r="J84" s="378">
        <v>0</v>
      </c>
      <c r="K84" s="378">
        <v>0</v>
      </c>
      <c r="L84" s="378">
        <v>1048</v>
      </c>
      <c r="M84" s="912" t="s">
        <v>447</v>
      </c>
      <c r="N84" s="913"/>
    </row>
    <row r="85" spans="1:14" s="510" customFormat="1" ht="20.25" customHeight="1">
      <c r="A85" s="94" t="s">
        <v>774</v>
      </c>
      <c r="B85" s="413" t="s">
        <v>775</v>
      </c>
      <c r="C85" s="45">
        <f t="shared" si="1"/>
        <v>18269</v>
      </c>
      <c r="D85" s="16">
        <v>2794</v>
      </c>
      <c r="E85" s="16">
        <v>272</v>
      </c>
      <c r="F85" s="16">
        <v>0</v>
      </c>
      <c r="G85" s="16">
        <v>41</v>
      </c>
      <c r="H85" s="16">
        <v>895</v>
      </c>
      <c r="I85" s="16">
        <v>475</v>
      </c>
      <c r="J85" s="16">
        <v>598</v>
      </c>
      <c r="K85" s="16">
        <v>0</v>
      </c>
      <c r="L85" s="16">
        <v>13194</v>
      </c>
      <c r="M85" s="908" t="s">
        <v>776</v>
      </c>
      <c r="N85" s="909"/>
    </row>
    <row r="86" spans="1:14" s="27" customFormat="1">
      <c r="A86" s="98">
        <v>3315</v>
      </c>
      <c r="B86" s="99" t="s">
        <v>450</v>
      </c>
      <c r="C86" s="502">
        <f t="shared" si="1"/>
        <v>295653</v>
      </c>
      <c r="D86" s="378">
        <v>30391</v>
      </c>
      <c r="E86" s="378">
        <v>663</v>
      </c>
      <c r="F86" s="378">
        <v>14225</v>
      </c>
      <c r="G86" s="378">
        <v>111461</v>
      </c>
      <c r="H86" s="378">
        <v>27189</v>
      </c>
      <c r="I86" s="378">
        <v>32661</v>
      </c>
      <c r="J86" s="378">
        <v>5083</v>
      </c>
      <c r="K86" s="378">
        <v>68989</v>
      </c>
      <c r="L86" s="378">
        <v>4991</v>
      </c>
      <c r="M86" s="912" t="s">
        <v>451</v>
      </c>
      <c r="N86" s="913"/>
    </row>
    <row r="87" spans="1:14" s="510" customFormat="1" ht="16.5" thickBot="1">
      <c r="A87" s="299" t="s">
        <v>452</v>
      </c>
      <c r="B87" s="300" t="s">
        <v>453</v>
      </c>
      <c r="C87" s="45">
        <f t="shared" si="1"/>
        <v>705058</v>
      </c>
      <c r="D87" s="298">
        <v>82089</v>
      </c>
      <c r="E87" s="298">
        <v>80</v>
      </c>
      <c r="F87" s="298">
        <v>63680</v>
      </c>
      <c r="G87" s="298">
        <v>5185</v>
      </c>
      <c r="H87" s="298">
        <v>478475</v>
      </c>
      <c r="I87" s="298">
        <v>23889</v>
      </c>
      <c r="J87" s="298">
        <v>21825</v>
      </c>
      <c r="K87" s="298">
        <v>7119</v>
      </c>
      <c r="L87" s="298">
        <v>22716</v>
      </c>
      <c r="M87" s="952" t="s">
        <v>454</v>
      </c>
      <c r="N87" s="953"/>
    </row>
    <row r="88" spans="1:14" ht="16.5" thickTop="1" thickBot="1">
      <c r="A88" s="504">
        <v>35</v>
      </c>
      <c r="B88" s="505" t="s">
        <v>453</v>
      </c>
      <c r="C88" s="502">
        <f t="shared" si="1"/>
        <v>705058</v>
      </c>
      <c r="D88" s="506">
        <v>82089</v>
      </c>
      <c r="E88" s="506">
        <v>80</v>
      </c>
      <c r="F88" s="506">
        <v>63680</v>
      </c>
      <c r="G88" s="506">
        <v>5185</v>
      </c>
      <c r="H88" s="506">
        <v>478475</v>
      </c>
      <c r="I88" s="506">
        <v>23889</v>
      </c>
      <c r="J88" s="506">
        <v>21825</v>
      </c>
      <c r="K88" s="506">
        <v>7119</v>
      </c>
      <c r="L88" s="506">
        <v>22716</v>
      </c>
      <c r="M88" s="962" t="s">
        <v>455</v>
      </c>
      <c r="N88" s="963"/>
    </row>
    <row r="89" spans="1:14" s="510" customFormat="1" ht="32.25" customHeight="1" thickTop="1" thickBot="1">
      <c r="A89" s="458" t="s">
        <v>456</v>
      </c>
      <c r="B89" s="459" t="s">
        <v>457</v>
      </c>
      <c r="C89" s="454">
        <f t="shared" si="1"/>
        <v>176704</v>
      </c>
      <c r="D89" s="79">
        <v>76356</v>
      </c>
      <c r="E89" s="79">
        <v>0</v>
      </c>
      <c r="F89" s="79">
        <v>31143</v>
      </c>
      <c r="G89" s="79">
        <v>1019</v>
      </c>
      <c r="H89" s="79">
        <v>32625</v>
      </c>
      <c r="I89" s="79">
        <v>950</v>
      </c>
      <c r="J89" s="79">
        <v>7973</v>
      </c>
      <c r="K89" s="79">
        <v>13215</v>
      </c>
      <c r="L89" s="79">
        <v>13423</v>
      </c>
      <c r="M89" s="973" t="s">
        <v>458</v>
      </c>
      <c r="N89" s="974"/>
    </row>
    <row r="90" spans="1:14" ht="15.75" thickTop="1">
      <c r="A90" s="390">
        <v>37</v>
      </c>
      <c r="B90" s="391" t="s">
        <v>459</v>
      </c>
      <c r="C90" s="502">
        <f t="shared" si="1"/>
        <v>34630</v>
      </c>
      <c r="D90" s="378">
        <v>7571</v>
      </c>
      <c r="E90" s="378">
        <v>0</v>
      </c>
      <c r="F90" s="378">
        <v>0</v>
      </c>
      <c r="G90" s="378">
        <v>453</v>
      </c>
      <c r="H90" s="378">
        <v>13761</v>
      </c>
      <c r="I90" s="378">
        <v>85</v>
      </c>
      <c r="J90" s="378">
        <v>3638</v>
      </c>
      <c r="K90" s="378">
        <v>4901</v>
      </c>
      <c r="L90" s="378">
        <v>4221</v>
      </c>
      <c r="M90" s="923" t="s">
        <v>460</v>
      </c>
      <c r="N90" s="924"/>
    </row>
    <row r="91" spans="1:14" s="510" customFormat="1">
      <c r="A91" s="94">
        <v>3700</v>
      </c>
      <c r="B91" s="413" t="s">
        <v>459</v>
      </c>
      <c r="C91" s="45">
        <f t="shared" si="1"/>
        <v>34630</v>
      </c>
      <c r="D91" s="16">
        <v>7571</v>
      </c>
      <c r="E91" s="16">
        <v>0</v>
      </c>
      <c r="F91" s="16">
        <v>0</v>
      </c>
      <c r="G91" s="16">
        <v>453</v>
      </c>
      <c r="H91" s="16">
        <v>13761</v>
      </c>
      <c r="I91" s="16">
        <v>85</v>
      </c>
      <c r="J91" s="16">
        <v>3638</v>
      </c>
      <c r="K91" s="16">
        <v>4901</v>
      </c>
      <c r="L91" s="16">
        <v>4221</v>
      </c>
      <c r="M91" s="908" t="s">
        <v>460</v>
      </c>
      <c r="N91" s="909"/>
    </row>
    <row r="92" spans="1:14" ht="22.5">
      <c r="A92" s="390">
        <v>38</v>
      </c>
      <c r="B92" s="391" t="s">
        <v>461</v>
      </c>
      <c r="C92" s="502">
        <f t="shared" si="1"/>
        <v>138702</v>
      </c>
      <c r="D92" s="378">
        <v>68691</v>
      </c>
      <c r="E92" s="378">
        <v>0</v>
      </c>
      <c r="F92" s="378">
        <v>30592</v>
      </c>
      <c r="G92" s="378">
        <v>76</v>
      </c>
      <c r="H92" s="378">
        <v>18182</v>
      </c>
      <c r="I92" s="378">
        <v>865</v>
      </c>
      <c r="J92" s="378">
        <v>4335</v>
      </c>
      <c r="K92" s="378">
        <v>8314</v>
      </c>
      <c r="L92" s="378">
        <v>7647</v>
      </c>
      <c r="M92" s="923" t="s">
        <v>462</v>
      </c>
      <c r="N92" s="924"/>
    </row>
    <row r="93" spans="1:14" s="510" customFormat="1">
      <c r="A93" s="94">
        <v>3811</v>
      </c>
      <c r="B93" s="413" t="s">
        <v>617</v>
      </c>
      <c r="C93" s="45">
        <f t="shared" si="1"/>
        <v>9174</v>
      </c>
      <c r="D93" s="16">
        <v>49</v>
      </c>
      <c r="E93" s="16">
        <v>0</v>
      </c>
      <c r="F93" s="16">
        <v>6729</v>
      </c>
      <c r="G93" s="16">
        <v>40</v>
      </c>
      <c r="H93" s="16">
        <v>365</v>
      </c>
      <c r="I93" s="16">
        <v>109</v>
      </c>
      <c r="J93" s="16">
        <v>830</v>
      </c>
      <c r="K93" s="16">
        <v>308</v>
      </c>
      <c r="L93" s="16">
        <v>744</v>
      </c>
      <c r="M93" s="908" t="s">
        <v>720</v>
      </c>
      <c r="N93" s="909"/>
    </row>
    <row r="94" spans="1:14">
      <c r="A94" s="98">
        <v>3821</v>
      </c>
      <c r="B94" s="99" t="s">
        <v>463</v>
      </c>
      <c r="C94" s="502">
        <f t="shared" si="1"/>
        <v>101764</v>
      </c>
      <c r="D94" s="378">
        <v>64300</v>
      </c>
      <c r="E94" s="378">
        <v>0</v>
      </c>
      <c r="F94" s="378">
        <v>15825</v>
      </c>
      <c r="G94" s="378">
        <v>36</v>
      </c>
      <c r="H94" s="378">
        <v>17086</v>
      </c>
      <c r="I94" s="378">
        <v>756</v>
      </c>
      <c r="J94" s="378">
        <v>3505</v>
      </c>
      <c r="K94" s="378">
        <v>79</v>
      </c>
      <c r="L94" s="378">
        <v>177</v>
      </c>
      <c r="M94" s="912" t="s">
        <v>464</v>
      </c>
      <c r="N94" s="913"/>
    </row>
    <row r="95" spans="1:14" s="510" customFormat="1">
      <c r="A95" s="94">
        <v>3822</v>
      </c>
      <c r="B95" s="413" t="s">
        <v>465</v>
      </c>
      <c r="C95" s="45">
        <f t="shared" si="1"/>
        <v>14342</v>
      </c>
      <c r="D95" s="16">
        <v>4242</v>
      </c>
      <c r="E95" s="16">
        <v>0</v>
      </c>
      <c r="F95" s="16">
        <v>5065</v>
      </c>
      <c r="G95" s="16">
        <v>0</v>
      </c>
      <c r="H95" s="16">
        <v>731</v>
      </c>
      <c r="I95" s="16">
        <v>0</v>
      </c>
      <c r="J95" s="16">
        <v>0</v>
      </c>
      <c r="K95" s="16">
        <v>4304</v>
      </c>
      <c r="L95" s="16">
        <v>0</v>
      </c>
      <c r="M95" s="908" t="s">
        <v>466</v>
      </c>
      <c r="N95" s="909"/>
    </row>
    <row r="96" spans="1:14">
      <c r="A96" s="98">
        <v>3830</v>
      </c>
      <c r="B96" s="99" t="s">
        <v>467</v>
      </c>
      <c r="C96" s="502">
        <f t="shared" si="1"/>
        <v>13422</v>
      </c>
      <c r="D96" s="378">
        <v>100</v>
      </c>
      <c r="E96" s="378">
        <v>0</v>
      </c>
      <c r="F96" s="378">
        <v>2973</v>
      </c>
      <c r="G96" s="378">
        <v>0</v>
      </c>
      <c r="H96" s="378">
        <v>0</v>
      </c>
      <c r="I96" s="378">
        <v>0</v>
      </c>
      <c r="J96" s="378">
        <v>0</v>
      </c>
      <c r="K96" s="378">
        <v>3623</v>
      </c>
      <c r="L96" s="378">
        <v>6726</v>
      </c>
      <c r="M96" s="912" t="s">
        <v>468</v>
      </c>
      <c r="N96" s="913"/>
    </row>
    <row r="97" spans="1:14" s="510" customFormat="1" ht="22.5">
      <c r="A97" s="92">
        <v>39</v>
      </c>
      <c r="B97" s="414" t="s">
        <v>469</v>
      </c>
      <c r="C97" s="45">
        <f t="shared" si="1"/>
        <v>3372</v>
      </c>
      <c r="D97" s="16">
        <v>94</v>
      </c>
      <c r="E97" s="16">
        <v>0</v>
      </c>
      <c r="F97" s="16">
        <v>551</v>
      </c>
      <c r="G97" s="16">
        <v>490</v>
      </c>
      <c r="H97" s="16">
        <v>682</v>
      </c>
      <c r="I97" s="16">
        <v>0</v>
      </c>
      <c r="J97" s="16">
        <v>0</v>
      </c>
      <c r="K97" s="16">
        <v>0</v>
      </c>
      <c r="L97" s="16">
        <v>1555</v>
      </c>
      <c r="M97" s="910" t="s">
        <v>470</v>
      </c>
      <c r="N97" s="911"/>
    </row>
    <row r="98" spans="1:14">
      <c r="A98" s="98">
        <v>3900</v>
      </c>
      <c r="B98" s="99" t="s">
        <v>469</v>
      </c>
      <c r="C98" s="502">
        <f t="shared" si="1"/>
        <v>3372</v>
      </c>
      <c r="D98" s="378">
        <v>94</v>
      </c>
      <c r="E98" s="378">
        <v>0</v>
      </c>
      <c r="F98" s="378">
        <v>551</v>
      </c>
      <c r="G98" s="378">
        <v>490</v>
      </c>
      <c r="H98" s="378">
        <v>682</v>
      </c>
      <c r="I98" s="378">
        <v>0</v>
      </c>
      <c r="J98" s="378">
        <v>0</v>
      </c>
      <c r="K98" s="378">
        <v>0</v>
      </c>
      <c r="L98" s="378">
        <v>1555</v>
      </c>
      <c r="M98" s="912" t="s">
        <v>470</v>
      </c>
      <c r="N98" s="913"/>
    </row>
    <row r="99" spans="1:14" ht="29.45" customHeight="1">
      <c r="A99" s="993" t="s">
        <v>471</v>
      </c>
      <c r="B99" s="994"/>
      <c r="C99" s="511">
        <f t="shared" ref="C99:K99" si="2">C8+C14+C87+C89</f>
        <v>27063818</v>
      </c>
      <c r="D99" s="511">
        <f t="shared" si="2"/>
        <v>8161478</v>
      </c>
      <c r="E99" s="511">
        <f t="shared" si="2"/>
        <v>18203</v>
      </c>
      <c r="F99" s="511">
        <f t="shared" si="2"/>
        <v>5058516</v>
      </c>
      <c r="G99" s="511">
        <f t="shared" si="2"/>
        <v>6503287</v>
      </c>
      <c r="H99" s="511">
        <f t="shared" si="2"/>
        <v>2577512</v>
      </c>
      <c r="I99" s="511">
        <f t="shared" si="2"/>
        <v>412796</v>
      </c>
      <c r="J99" s="511">
        <f t="shared" si="2"/>
        <v>1217958</v>
      </c>
      <c r="K99" s="511">
        <f t="shared" si="2"/>
        <v>1103813</v>
      </c>
      <c r="L99" s="511">
        <f>L8+L14+L87+L89</f>
        <v>2010255</v>
      </c>
      <c r="M99" s="995" t="s">
        <v>472</v>
      </c>
      <c r="N99" s="996"/>
    </row>
  </sheetData>
  <mergeCells count="100">
    <mergeCell ref="A99:B99"/>
    <mergeCell ref="M87:N87"/>
    <mergeCell ref="M88:N88"/>
    <mergeCell ref="M89:N89"/>
    <mergeCell ref="M90:N90"/>
    <mergeCell ref="M91:N91"/>
    <mergeCell ref="M92:N92"/>
    <mergeCell ref="M93:N93"/>
    <mergeCell ref="M94:N94"/>
    <mergeCell ref="M95:N95"/>
    <mergeCell ref="M96:N96"/>
    <mergeCell ref="M97:N97"/>
    <mergeCell ref="M98:N98"/>
    <mergeCell ref="M99:N99"/>
    <mergeCell ref="M15:N15"/>
    <mergeCell ref="M16:N16"/>
    <mergeCell ref="A2:N2"/>
    <mergeCell ref="A3:N3"/>
    <mergeCell ref="A4:N4"/>
    <mergeCell ref="A5:N5"/>
    <mergeCell ref="A6:B6"/>
    <mergeCell ref="C6:L6"/>
    <mergeCell ref="M7:N7"/>
    <mergeCell ref="M8:N8"/>
    <mergeCell ref="M9:N9"/>
    <mergeCell ref="M10:N10"/>
    <mergeCell ref="M11:N11"/>
    <mergeCell ref="M12:N12"/>
    <mergeCell ref="M13:N13"/>
    <mergeCell ref="M14:N14"/>
    <mergeCell ref="M32:N32"/>
    <mergeCell ref="M35:N35"/>
    <mergeCell ref="M17:N17"/>
    <mergeCell ref="M18:N18"/>
    <mergeCell ref="M20:N20"/>
    <mergeCell ref="M21:N21"/>
    <mergeCell ref="M22:N22"/>
    <mergeCell ref="M23:N23"/>
    <mergeCell ref="M24:N24"/>
    <mergeCell ref="M25:N25"/>
    <mergeCell ref="M26:N26"/>
    <mergeCell ref="M27:N27"/>
    <mergeCell ref="M28:N28"/>
    <mergeCell ref="M29:N29"/>
    <mergeCell ref="M30:N30"/>
    <mergeCell ref="M31:N31"/>
    <mergeCell ref="M71:N71"/>
    <mergeCell ref="M72:N72"/>
    <mergeCell ref="M60:N60"/>
    <mergeCell ref="M48:N48"/>
    <mergeCell ref="M49:N49"/>
    <mergeCell ref="M50:N50"/>
    <mergeCell ref="M51:N51"/>
    <mergeCell ref="M52:N52"/>
    <mergeCell ref="M53:N53"/>
    <mergeCell ref="M54:N54"/>
    <mergeCell ref="M55:N55"/>
    <mergeCell ref="M56:N56"/>
    <mergeCell ref="M57:N57"/>
    <mergeCell ref="M59:N59"/>
    <mergeCell ref="M66:N66"/>
    <mergeCell ref="M67:N67"/>
    <mergeCell ref="M69:N69"/>
    <mergeCell ref="M33:N33"/>
    <mergeCell ref="M34:N34"/>
    <mergeCell ref="M45:N45"/>
    <mergeCell ref="M46:N46"/>
    <mergeCell ref="M47:N47"/>
    <mergeCell ref="M36:N36"/>
    <mergeCell ref="M37:N37"/>
    <mergeCell ref="M38:N38"/>
    <mergeCell ref="M39:N39"/>
    <mergeCell ref="M40:N40"/>
    <mergeCell ref="M41:N41"/>
    <mergeCell ref="M42:N42"/>
    <mergeCell ref="M43:N43"/>
    <mergeCell ref="M44:N44"/>
    <mergeCell ref="M86:N86"/>
    <mergeCell ref="M79:N79"/>
    <mergeCell ref="M80:N80"/>
    <mergeCell ref="M81:N81"/>
    <mergeCell ref="M82:N82"/>
    <mergeCell ref="M83:N83"/>
    <mergeCell ref="M85:N85"/>
    <mergeCell ref="M19:N19"/>
    <mergeCell ref="M73:N73"/>
    <mergeCell ref="M74:N74"/>
    <mergeCell ref="M78:N78"/>
    <mergeCell ref="M84:N84"/>
    <mergeCell ref="M75:N75"/>
    <mergeCell ref="M76:N76"/>
    <mergeCell ref="M77:N77"/>
    <mergeCell ref="M70:N70"/>
    <mergeCell ref="M61:N61"/>
    <mergeCell ref="M62:N62"/>
    <mergeCell ref="M63:N63"/>
    <mergeCell ref="M64:N64"/>
    <mergeCell ref="M65:N65"/>
    <mergeCell ref="M58:N58"/>
    <mergeCell ref="M68:N68"/>
  </mergeCells>
  <printOptions horizontalCentered="1"/>
  <pageMargins left="0" right="0" top="0.19685039370078741" bottom="0" header="0.51181102362204722" footer="0.51181102362204722"/>
  <pageSetup paperSize="9" scale="56" orientation="landscape" r:id="rId1"/>
  <headerFooter alignWithMargins="0"/>
  <rowBreaks count="2" manualBreakCount="2">
    <brk id="40" max="13" man="1"/>
    <brk id="69" max="13" man="1"/>
  </rowBreaks>
  <ignoredErrors>
    <ignoredError sqref="A9:B18 A86:B98 A20:B84"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O102"/>
  <sheetViews>
    <sheetView view="pageBreakPreview" topLeftCell="A92" zoomScaleNormal="100" zoomScaleSheetLayoutView="100" workbookViewId="0">
      <selection activeCell="F7" sqref="G7"/>
    </sheetView>
  </sheetViews>
  <sheetFormatPr defaultColWidth="8.88671875" defaultRowHeight="15"/>
  <cols>
    <col min="1" max="1" width="5.77734375" style="47" customWidth="1"/>
    <col min="2" max="2" width="38.44140625" style="28" customWidth="1"/>
    <col min="3" max="11" width="8.77734375" style="27" customWidth="1"/>
    <col min="12" max="12" width="35" style="27" customWidth="1"/>
    <col min="13" max="13" width="5.77734375" style="27" customWidth="1"/>
    <col min="14" max="16384" width="8.88671875" style="27"/>
  </cols>
  <sheetData>
    <row r="1" spans="1:15" s="26" customFormat="1" ht="45.75" customHeight="1">
      <c r="A1" s="35"/>
      <c r="B1" s="35"/>
      <c r="C1" s="35"/>
      <c r="D1" s="35"/>
      <c r="E1" s="35"/>
      <c r="F1" s="35"/>
      <c r="G1" s="35"/>
      <c r="H1" s="35"/>
      <c r="I1" s="35"/>
      <c r="J1" s="35"/>
      <c r="K1" s="35"/>
      <c r="L1" s="35"/>
      <c r="M1" s="35"/>
      <c r="N1" s="35"/>
      <c r="O1" s="35"/>
    </row>
    <row r="2" spans="1:15" ht="20.25">
      <c r="A2" s="868" t="s">
        <v>517</v>
      </c>
      <c r="B2" s="868"/>
      <c r="C2" s="868"/>
      <c r="D2" s="868"/>
      <c r="E2" s="868"/>
      <c r="F2" s="868"/>
      <c r="G2" s="868"/>
      <c r="H2" s="868"/>
      <c r="I2" s="868"/>
      <c r="J2" s="868"/>
      <c r="K2" s="868"/>
      <c r="L2" s="868"/>
      <c r="M2" s="868"/>
    </row>
    <row r="3" spans="1:15" ht="20.25">
      <c r="A3" s="868" t="s">
        <v>558</v>
      </c>
      <c r="B3" s="868"/>
      <c r="C3" s="868"/>
      <c r="D3" s="868"/>
      <c r="E3" s="868"/>
      <c r="F3" s="868"/>
      <c r="G3" s="868"/>
      <c r="H3" s="868"/>
      <c r="I3" s="868"/>
      <c r="J3" s="868"/>
      <c r="K3" s="868"/>
      <c r="L3" s="868"/>
      <c r="M3" s="868"/>
    </row>
    <row r="4" spans="1:15" ht="15.75">
      <c r="A4" s="941" t="s">
        <v>518</v>
      </c>
      <c r="B4" s="941"/>
      <c r="C4" s="941"/>
      <c r="D4" s="941"/>
      <c r="E4" s="941"/>
      <c r="F4" s="941"/>
      <c r="G4" s="941"/>
      <c r="H4" s="941"/>
      <c r="I4" s="941"/>
      <c r="J4" s="941"/>
      <c r="K4" s="941"/>
      <c r="L4" s="941"/>
      <c r="M4" s="941"/>
    </row>
    <row r="5" spans="1:15" ht="15.75">
      <c r="A5" s="941" t="s">
        <v>536</v>
      </c>
      <c r="B5" s="941"/>
      <c r="C5" s="941"/>
      <c r="D5" s="941"/>
      <c r="E5" s="941"/>
      <c r="F5" s="941"/>
      <c r="G5" s="941"/>
      <c r="H5" s="941"/>
      <c r="I5" s="941"/>
      <c r="J5" s="941"/>
      <c r="K5" s="941"/>
      <c r="L5" s="941"/>
      <c r="M5" s="941"/>
    </row>
    <row r="6" spans="1:15" ht="15.75">
      <c r="A6" s="970" t="s">
        <v>626</v>
      </c>
      <c r="B6" s="970"/>
      <c r="C6" s="971">
        <v>2022</v>
      </c>
      <c r="D6" s="971"/>
      <c r="E6" s="971"/>
      <c r="F6" s="971"/>
      <c r="G6" s="971"/>
      <c r="H6" s="971"/>
      <c r="I6" s="971"/>
      <c r="J6" s="971"/>
      <c r="K6" s="971"/>
      <c r="L6" s="36"/>
      <c r="M6" s="37" t="s">
        <v>627</v>
      </c>
    </row>
    <row r="7" spans="1:15" ht="20.25" customHeight="1">
      <c r="A7" s="914" t="s">
        <v>274</v>
      </c>
      <c r="B7" s="999" t="s">
        <v>275</v>
      </c>
      <c r="C7" s="1002" t="s">
        <v>628</v>
      </c>
      <c r="D7" s="1002" t="s">
        <v>629</v>
      </c>
      <c r="E7" s="1002" t="s">
        <v>630</v>
      </c>
      <c r="F7" s="1002" t="s">
        <v>521</v>
      </c>
      <c r="G7" s="1002"/>
      <c r="H7" s="1002"/>
      <c r="I7" s="1002" t="s">
        <v>522</v>
      </c>
      <c r="J7" s="1002"/>
      <c r="K7" s="1002"/>
      <c r="L7" s="1008" t="s">
        <v>482</v>
      </c>
      <c r="M7" s="1009"/>
    </row>
    <row r="8" spans="1:15" ht="18" customHeight="1">
      <c r="A8" s="915"/>
      <c r="B8" s="1000"/>
      <c r="C8" s="1003"/>
      <c r="D8" s="1003"/>
      <c r="E8" s="1003"/>
      <c r="F8" s="1007" t="s">
        <v>523</v>
      </c>
      <c r="G8" s="1007"/>
      <c r="H8" s="1007"/>
      <c r="I8" s="1007" t="s">
        <v>524</v>
      </c>
      <c r="J8" s="1007"/>
      <c r="K8" s="1007"/>
      <c r="L8" s="1010"/>
      <c r="M8" s="1010"/>
    </row>
    <row r="9" spans="1:15">
      <c r="A9" s="915"/>
      <c r="B9" s="1000"/>
      <c r="C9" s="1004" t="s">
        <v>631</v>
      </c>
      <c r="D9" s="1006" t="s">
        <v>632</v>
      </c>
      <c r="E9" s="1006" t="s">
        <v>633</v>
      </c>
      <c r="F9" s="31" t="s">
        <v>472</v>
      </c>
      <c r="G9" s="31" t="s">
        <v>525</v>
      </c>
      <c r="H9" s="31" t="s">
        <v>526</v>
      </c>
      <c r="I9" s="31" t="s">
        <v>472</v>
      </c>
      <c r="J9" s="31" t="s">
        <v>527</v>
      </c>
      <c r="K9" s="31" t="s">
        <v>528</v>
      </c>
      <c r="L9" s="1010"/>
      <c r="M9" s="1010"/>
    </row>
    <row r="10" spans="1:15">
      <c r="A10" s="916"/>
      <c r="B10" s="1001"/>
      <c r="C10" s="1005"/>
      <c r="D10" s="1007"/>
      <c r="E10" s="1007"/>
      <c r="F10" s="33" t="s">
        <v>471</v>
      </c>
      <c r="G10" s="34" t="s">
        <v>529</v>
      </c>
      <c r="H10" s="34" t="s">
        <v>530</v>
      </c>
      <c r="I10" s="33" t="s">
        <v>471</v>
      </c>
      <c r="J10" s="34" t="s">
        <v>531</v>
      </c>
      <c r="K10" s="34" t="s">
        <v>532</v>
      </c>
      <c r="L10" s="1011"/>
      <c r="M10" s="1011"/>
    </row>
    <row r="11" spans="1:15">
      <c r="A11" s="90" t="s">
        <v>285</v>
      </c>
      <c r="B11" s="91" t="s">
        <v>286</v>
      </c>
      <c r="C11" s="44">
        <f>E11-D11</f>
        <v>363195194</v>
      </c>
      <c r="D11" s="14">
        <v>21589579</v>
      </c>
      <c r="E11" s="44">
        <f>I11-F11</f>
        <v>384784773</v>
      </c>
      <c r="F11" s="44">
        <f>H11+G11</f>
        <v>37725974</v>
      </c>
      <c r="G11" s="14">
        <v>21034875</v>
      </c>
      <c r="H11" s="14">
        <v>16691099</v>
      </c>
      <c r="I11" s="44">
        <f>K11+J11</f>
        <v>422510747</v>
      </c>
      <c r="J11" s="14">
        <v>57855684</v>
      </c>
      <c r="K11" s="14">
        <v>364655063</v>
      </c>
      <c r="L11" s="937" t="s">
        <v>288</v>
      </c>
      <c r="M11" s="938"/>
    </row>
    <row r="12" spans="1:15">
      <c r="A12" s="92" t="s">
        <v>289</v>
      </c>
      <c r="B12" s="93" t="s">
        <v>290</v>
      </c>
      <c r="C12" s="45">
        <f t="shared" ref="C12:C76" si="0">E12-D12</f>
        <v>355825226</v>
      </c>
      <c r="D12" s="16">
        <v>20583146</v>
      </c>
      <c r="E12" s="45">
        <f t="shared" ref="E12:E76" si="1">I12-F12</f>
        <v>376408372</v>
      </c>
      <c r="F12" s="45">
        <f t="shared" ref="F12:F76" si="2">H12+G12</f>
        <v>34287793</v>
      </c>
      <c r="G12" s="16">
        <v>19181559</v>
      </c>
      <c r="H12" s="16">
        <v>15106234</v>
      </c>
      <c r="I12" s="45">
        <f t="shared" ref="I12:I76" si="3">K12+J12</f>
        <v>410696165</v>
      </c>
      <c r="J12" s="16">
        <v>54016773</v>
      </c>
      <c r="K12" s="16">
        <v>356679392</v>
      </c>
      <c r="L12" s="910" t="s">
        <v>291</v>
      </c>
      <c r="M12" s="911"/>
    </row>
    <row r="13" spans="1:15">
      <c r="A13" s="294" t="s">
        <v>292</v>
      </c>
      <c r="B13" s="295" t="s">
        <v>293</v>
      </c>
      <c r="C13" s="44">
        <f t="shared" si="0"/>
        <v>1327354</v>
      </c>
      <c r="D13" s="14">
        <v>120252</v>
      </c>
      <c r="E13" s="44">
        <f t="shared" si="1"/>
        <v>1447606</v>
      </c>
      <c r="F13" s="44">
        <f t="shared" si="2"/>
        <v>468884</v>
      </c>
      <c r="G13" s="14">
        <v>95557</v>
      </c>
      <c r="H13" s="14">
        <v>373327</v>
      </c>
      <c r="I13" s="44">
        <f t="shared" si="3"/>
        <v>1916490</v>
      </c>
      <c r="J13" s="14">
        <v>29864</v>
      </c>
      <c r="K13" s="14">
        <v>1886626</v>
      </c>
      <c r="L13" s="939" t="s">
        <v>294</v>
      </c>
      <c r="M13" s="940"/>
    </row>
    <row r="14" spans="1:15">
      <c r="A14" s="94" t="s">
        <v>295</v>
      </c>
      <c r="B14" s="95" t="s">
        <v>296</v>
      </c>
      <c r="C14" s="16">
        <f t="shared" si="0"/>
        <v>1327354</v>
      </c>
      <c r="D14" s="16">
        <v>120252</v>
      </c>
      <c r="E14" s="16">
        <f t="shared" si="1"/>
        <v>1447606</v>
      </c>
      <c r="F14" s="16">
        <f t="shared" si="2"/>
        <v>468884</v>
      </c>
      <c r="G14" s="16">
        <v>95557</v>
      </c>
      <c r="H14" s="16">
        <v>373327</v>
      </c>
      <c r="I14" s="16">
        <f t="shared" si="3"/>
        <v>1916490</v>
      </c>
      <c r="J14" s="16">
        <v>29864</v>
      </c>
      <c r="K14" s="16">
        <v>1886626</v>
      </c>
      <c r="L14" s="1015" t="s">
        <v>297</v>
      </c>
      <c r="M14" s="1016"/>
    </row>
    <row r="15" spans="1:15">
      <c r="A15" s="294" t="s">
        <v>298</v>
      </c>
      <c r="B15" s="295" t="s">
        <v>299</v>
      </c>
      <c r="C15" s="44">
        <f t="shared" si="0"/>
        <v>6042614</v>
      </c>
      <c r="D15" s="14">
        <v>886181</v>
      </c>
      <c r="E15" s="44">
        <f t="shared" si="1"/>
        <v>6928795</v>
      </c>
      <c r="F15" s="44">
        <f t="shared" si="2"/>
        <v>2969297</v>
      </c>
      <c r="G15" s="14">
        <v>1757759</v>
      </c>
      <c r="H15" s="14">
        <v>1211538</v>
      </c>
      <c r="I15" s="44">
        <f t="shared" si="3"/>
        <v>9898092</v>
      </c>
      <c r="J15" s="14">
        <v>3809047</v>
      </c>
      <c r="K15" s="14">
        <v>6089045</v>
      </c>
      <c r="L15" s="939" t="s">
        <v>300</v>
      </c>
      <c r="M15" s="940"/>
    </row>
    <row r="16" spans="1:15">
      <c r="A16" s="94" t="s">
        <v>301</v>
      </c>
      <c r="B16" s="95" t="s">
        <v>302</v>
      </c>
      <c r="C16" s="16">
        <f t="shared" si="0"/>
        <v>6042614</v>
      </c>
      <c r="D16" s="16">
        <v>886181</v>
      </c>
      <c r="E16" s="16">
        <f t="shared" si="1"/>
        <v>6928795</v>
      </c>
      <c r="F16" s="16">
        <f t="shared" si="2"/>
        <v>2969297</v>
      </c>
      <c r="G16" s="16">
        <v>1757759</v>
      </c>
      <c r="H16" s="16">
        <v>1211538</v>
      </c>
      <c r="I16" s="16">
        <f t="shared" si="3"/>
        <v>9898092</v>
      </c>
      <c r="J16" s="16">
        <v>3809047</v>
      </c>
      <c r="K16" s="16">
        <v>6089045</v>
      </c>
      <c r="L16" s="1015" t="s">
        <v>303</v>
      </c>
      <c r="M16" s="1016"/>
    </row>
    <row r="17" spans="1:13">
      <c r="A17" s="96" t="s">
        <v>304</v>
      </c>
      <c r="B17" s="97" t="s">
        <v>305</v>
      </c>
      <c r="C17" s="44">
        <f t="shared" si="0"/>
        <v>73378136</v>
      </c>
      <c r="D17" s="14">
        <v>5481055</v>
      </c>
      <c r="E17" s="44">
        <f t="shared" si="1"/>
        <v>78859191</v>
      </c>
      <c r="F17" s="44">
        <f t="shared" si="2"/>
        <v>104093136</v>
      </c>
      <c r="G17" s="14">
        <v>5147183</v>
      </c>
      <c r="H17" s="14">
        <v>98945953</v>
      </c>
      <c r="I17" s="44">
        <f t="shared" si="3"/>
        <v>182952327</v>
      </c>
      <c r="J17" s="14">
        <v>3028084</v>
      </c>
      <c r="K17" s="14">
        <v>179924243</v>
      </c>
      <c r="L17" s="937" t="s">
        <v>306</v>
      </c>
      <c r="M17" s="938"/>
    </row>
    <row r="18" spans="1:13">
      <c r="A18" s="92">
        <v>10</v>
      </c>
      <c r="B18" s="93" t="s">
        <v>307</v>
      </c>
      <c r="C18" s="45">
        <f t="shared" si="0"/>
        <v>1027076</v>
      </c>
      <c r="D18" s="16">
        <v>257225</v>
      </c>
      <c r="E18" s="45">
        <f t="shared" si="1"/>
        <v>1284301</v>
      </c>
      <c r="F18" s="45">
        <f t="shared" si="2"/>
        <v>2602006</v>
      </c>
      <c r="G18" s="16">
        <v>529596</v>
      </c>
      <c r="H18" s="16">
        <v>2072410</v>
      </c>
      <c r="I18" s="45">
        <f t="shared" si="3"/>
        <v>3886307</v>
      </c>
      <c r="J18" s="16">
        <v>216004</v>
      </c>
      <c r="K18" s="16">
        <v>3670303</v>
      </c>
      <c r="L18" s="910" t="s">
        <v>308</v>
      </c>
      <c r="M18" s="911"/>
    </row>
    <row r="19" spans="1:13">
      <c r="A19" s="98">
        <v>1010</v>
      </c>
      <c r="B19" s="99" t="s">
        <v>309</v>
      </c>
      <c r="C19" s="44">
        <f t="shared" si="0"/>
        <v>71776</v>
      </c>
      <c r="D19" s="14">
        <v>0</v>
      </c>
      <c r="E19" s="44">
        <f t="shared" si="1"/>
        <v>71776</v>
      </c>
      <c r="F19" s="44">
        <f t="shared" si="2"/>
        <v>84025</v>
      </c>
      <c r="G19" s="14">
        <v>37285</v>
      </c>
      <c r="H19" s="14">
        <v>46740</v>
      </c>
      <c r="I19" s="44">
        <f t="shared" si="3"/>
        <v>155801</v>
      </c>
      <c r="J19" s="14">
        <v>114226</v>
      </c>
      <c r="K19" s="14">
        <v>41575</v>
      </c>
      <c r="L19" s="932" t="s">
        <v>310</v>
      </c>
      <c r="M19" s="933"/>
    </row>
    <row r="20" spans="1:13" ht="15.75" thickBot="1">
      <c r="A20" s="94">
        <v>1020</v>
      </c>
      <c r="B20" s="95" t="s">
        <v>725</v>
      </c>
      <c r="C20" s="16">
        <f t="shared" si="0"/>
        <v>5283</v>
      </c>
      <c r="D20" s="16">
        <v>1535</v>
      </c>
      <c r="E20" s="16">
        <f t="shared" si="1"/>
        <v>6818</v>
      </c>
      <c r="F20" s="16">
        <f t="shared" si="2"/>
        <v>18789</v>
      </c>
      <c r="G20" s="16">
        <v>600</v>
      </c>
      <c r="H20" s="16">
        <v>18189</v>
      </c>
      <c r="I20" s="16">
        <f t="shared" si="3"/>
        <v>25607</v>
      </c>
      <c r="J20" s="16">
        <v>0</v>
      </c>
      <c r="K20" s="16">
        <v>25607</v>
      </c>
      <c r="L20" s="1015" t="s">
        <v>724</v>
      </c>
      <c r="M20" s="1016"/>
    </row>
    <row r="21" spans="1:13" ht="16.5" thickTop="1" thickBot="1">
      <c r="A21" s="415">
        <v>1030</v>
      </c>
      <c r="B21" s="416" t="s">
        <v>311</v>
      </c>
      <c r="C21" s="44">
        <f t="shared" si="0"/>
        <v>51473</v>
      </c>
      <c r="D21" s="14">
        <v>13902</v>
      </c>
      <c r="E21" s="44">
        <f t="shared" si="1"/>
        <v>65375</v>
      </c>
      <c r="F21" s="44">
        <f t="shared" si="2"/>
        <v>48393</v>
      </c>
      <c r="G21" s="14">
        <v>4971</v>
      </c>
      <c r="H21" s="14">
        <v>43422</v>
      </c>
      <c r="I21" s="44">
        <f t="shared" si="3"/>
        <v>113768</v>
      </c>
      <c r="J21" s="14">
        <v>380</v>
      </c>
      <c r="K21" s="14">
        <v>113388</v>
      </c>
      <c r="L21" s="932" t="s">
        <v>312</v>
      </c>
      <c r="M21" s="933"/>
    </row>
    <row r="22" spans="1:13" s="412" customFormat="1" ht="15.75" thickTop="1">
      <c r="A22" s="520" t="s">
        <v>727</v>
      </c>
      <c r="B22" s="521" t="s">
        <v>772</v>
      </c>
      <c r="C22" s="45">
        <f t="shared" si="0"/>
        <v>18462</v>
      </c>
      <c r="D22" s="16">
        <v>2624</v>
      </c>
      <c r="E22" s="45">
        <f t="shared" si="1"/>
        <v>21086</v>
      </c>
      <c r="F22" s="45">
        <f t="shared" si="2"/>
        <v>71682</v>
      </c>
      <c r="G22" s="16">
        <v>1142</v>
      </c>
      <c r="H22" s="16">
        <v>70540</v>
      </c>
      <c r="I22" s="45">
        <f t="shared" si="3"/>
        <v>92768</v>
      </c>
      <c r="J22" s="16">
        <v>0</v>
      </c>
      <c r="K22" s="16">
        <v>92768</v>
      </c>
      <c r="L22" s="908" t="s">
        <v>773</v>
      </c>
      <c r="M22" s="909"/>
    </row>
    <row r="23" spans="1:13">
      <c r="A23" s="98">
        <v>1050</v>
      </c>
      <c r="B23" s="99" t="s">
        <v>313</v>
      </c>
      <c r="C23" s="378">
        <f t="shared" si="0"/>
        <v>347615</v>
      </c>
      <c r="D23" s="378">
        <v>181547</v>
      </c>
      <c r="E23" s="378">
        <f t="shared" si="1"/>
        <v>529162</v>
      </c>
      <c r="F23" s="378">
        <f t="shared" si="2"/>
        <v>1242872</v>
      </c>
      <c r="G23" s="378">
        <v>321992</v>
      </c>
      <c r="H23" s="378">
        <v>920880</v>
      </c>
      <c r="I23" s="378">
        <f t="shared" si="3"/>
        <v>1772034</v>
      </c>
      <c r="J23" s="378">
        <v>9984</v>
      </c>
      <c r="K23" s="378">
        <v>1762050</v>
      </c>
      <c r="L23" s="997" t="s">
        <v>314</v>
      </c>
      <c r="M23" s="998"/>
    </row>
    <row r="24" spans="1:13" s="412" customFormat="1">
      <c r="A24" s="94">
        <v>1061</v>
      </c>
      <c r="B24" s="413" t="s">
        <v>315</v>
      </c>
      <c r="C24" s="45">
        <f t="shared" si="0"/>
        <v>178849</v>
      </c>
      <c r="D24" s="16">
        <v>28203</v>
      </c>
      <c r="E24" s="45">
        <f t="shared" si="1"/>
        <v>207052</v>
      </c>
      <c r="F24" s="45">
        <f t="shared" si="2"/>
        <v>702401</v>
      </c>
      <c r="G24" s="16">
        <v>72687</v>
      </c>
      <c r="H24" s="16">
        <v>629714</v>
      </c>
      <c r="I24" s="45">
        <f t="shared" si="3"/>
        <v>909453</v>
      </c>
      <c r="J24" s="16">
        <v>91414</v>
      </c>
      <c r="K24" s="16">
        <v>818039</v>
      </c>
      <c r="L24" s="908" t="s">
        <v>316</v>
      </c>
      <c r="M24" s="909"/>
    </row>
    <row r="25" spans="1:13">
      <c r="A25" s="98">
        <v>1071</v>
      </c>
      <c r="B25" s="99" t="s">
        <v>317</v>
      </c>
      <c r="C25" s="378">
        <f t="shared" si="0"/>
        <v>275105</v>
      </c>
      <c r="D25" s="378">
        <v>23747</v>
      </c>
      <c r="E25" s="378">
        <f t="shared" si="1"/>
        <v>298852</v>
      </c>
      <c r="F25" s="378">
        <f t="shared" si="2"/>
        <v>343553</v>
      </c>
      <c r="G25" s="378">
        <v>68445</v>
      </c>
      <c r="H25" s="378">
        <v>275108</v>
      </c>
      <c r="I25" s="378">
        <f t="shared" si="3"/>
        <v>642405</v>
      </c>
      <c r="J25" s="378">
        <v>0</v>
      </c>
      <c r="K25" s="378">
        <v>642405</v>
      </c>
      <c r="L25" s="997" t="s">
        <v>318</v>
      </c>
      <c r="M25" s="998"/>
    </row>
    <row r="26" spans="1:13" s="412" customFormat="1">
      <c r="A26" s="94">
        <v>1073</v>
      </c>
      <c r="B26" s="413" t="s">
        <v>319</v>
      </c>
      <c r="C26" s="45">
        <f t="shared" si="0"/>
        <v>43269</v>
      </c>
      <c r="D26" s="16">
        <v>1554</v>
      </c>
      <c r="E26" s="45">
        <f t="shared" si="1"/>
        <v>44823</v>
      </c>
      <c r="F26" s="45">
        <f t="shared" si="2"/>
        <v>59724</v>
      </c>
      <c r="G26" s="16">
        <v>12287</v>
      </c>
      <c r="H26" s="16">
        <v>47437</v>
      </c>
      <c r="I26" s="45">
        <f t="shared" si="3"/>
        <v>104547</v>
      </c>
      <c r="J26" s="16">
        <v>0</v>
      </c>
      <c r="K26" s="16">
        <v>104547</v>
      </c>
      <c r="L26" s="908" t="s">
        <v>321</v>
      </c>
      <c r="M26" s="909"/>
    </row>
    <row r="27" spans="1:13">
      <c r="A27" s="98">
        <v>1079</v>
      </c>
      <c r="B27" s="99" t="s">
        <v>322</v>
      </c>
      <c r="C27" s="378">
        <f t="shared" si="0"/>
        <v>15295</v>
      </c>
      <c r="D27" s="378">
        <v>2810</v>
      </c>
      <c r="E27" s="378">
        <f t="shared" si="1"/>
        <v>18105</v>
      </c>
      <c r="F27" s="378">
        <f t="shared" si="2"/>
        <v>16470</v>
      </c>
      <c r="G27" s="378">
        <v>7873</v>
      </c>
      <c r="H27" s="378">
        <v>8597</v>
      </c>
      <c r="I27" s="378">
        <f t="shared" si="3"/>
        <v>34575</v>
      </c>
      <c r="J27" s="378">
        <v>0</v>
      </c>
      <c r="K27" s="378">
        <v>34575</v>
      </c>
      <c r="L27" s="997" t="s">
        <v>324</v>
      </c>
      <c r="M27" s="998"/>
    </row>
    <row r="28" spans="1:13" s="412" customFormat="1">
      <c r="A28" s="94">
        <v>1080</v>
      </c>
      <c r="B28" s="413" t="s">
        <v>325</v>
      </c>
      <c r="C28" s="45">
        <f t="shared" si="0"/>
        <v>19949</v>
      </c>
      <c r="D28" s="16">
        <v>1303</v>
      </c>
      <c r="E28" s="45">
        <f t="shared" si="1"/>
        <v>21252</v>
      </c>
      <c r="F28" s="45">
        <f t="shared" si="2"/>
        <v>14097</v>
      </c>
      <c r="G28" s="16">
        <v>2314</v>
      </c>
      <c r="H28" s="16">
        <v>11783</v>
      </c>
      <c r="I28" s="45">
        <f t="shared" si="3"/>
        <v>35349</v>
      </c>
      <c r="J28" s="16">
        <v>0</v>
      </c>
      <c r="K28" s="16">
        <v>35349</v>
      </c>
      <c r="L28" s="908" t="s">
        <v>326</v>
      </c>
      <c r="M28" s="909"/>
    </row>
    <row r="29" spans="1:13">
      <c r="A29" s="390">
        <v>11</v>
      </c>
      <c r="B29" s="391" t="s">
        <v>327</v>
      </c>
      <c r="C29" s="502">
        <f t="shared" si="0"/>
        <v>478442</v>
      </c>
      <c r="D29" s="378">
        <v>67477</v>
      </c>
      <c r="E29" s="502">
        <f t="shared" si="1"/>
        <v>545919</v>
      </c>
      <c r="F29" s="502">
        <f t="shared" si="2"/>
        <v>557201</v>
      </c>
      <c r="G29" s="378">
        <v>114654</v>
      </c>
      <c r="H29" s="378">
        <v>442547</v>
      </c>
      <c r="I29" s="502">
        <f t="shared" si="3"/>
        <v>1103120</v>
      </c>
      <c r="J29" s="378">
        <v>10951</v>
      </c>
      <c r="K29" s="378">
        <v>1092169</v>
      </c>
      <c r="L29" s="923" t="s">
        <v>328</v>
      </c>
      <c r="M29" s="924"/>
    </row>
    <row r="30" spans="1:13" s="412" customFormat="1" ht="22.5">
      <c r="A30" s="94">
        <v>1105</v>
      </c>
      <c r="B30" s="413" t="s">
        <v>329</v>
      </c>
      <c r="C30" s="45">
        <f t="shared" si="0"/>
        <v>242245</v>
      </c>
      <c r="D30" s="16">
        <v>16786</v>
      </c>
      <c r="E30" s="45">
        <f t="shared" si="1"/>
        <v>259031</v>
      </c>
      <c r="F30" s="45">
        <f t="shared" si="2"/>
        <v>302977</v>
      </c>
      <c r="G30" s="16">
        <v>66673</v>
      </c>
      <c r="H30" s="16">
        <v>236304</v>
      </c>
      <c r="I30" s="45">
        <f t="shared" si="3"/>
        <v>562008</v>
      </c>
      <c r="J30" s="16">
        <v>7913</v>
      </c>
      <c r="K30" s="16">
        <v>554095</v>
      </c>
      <c r="L30" s="908" t="s">
        <v>330</v>
      </c>
      <c r="M30" s="909"/>
    </row>
    <row r="31" spans="1:13">
      <c r="A31" s="98">
        <v>1106</v>
      </c>
      <c r="B31" s="99" t="s">
        <v>331</v>
      </c>
      <c r="C31" s="378">
        <f t="shared" si="0"/>
        <v>236197</v>
      </c>
      <c r="D31" s="378">
        <v>50691</v>
      </c>
      <c r="E31" s="378">
        <f t="shared" si="1"/>
        <v>286888</v>
      </c>
      <c r="F31" s="378">
        <f t="shared" si="2"/>
        <v>254224</v>
      </c>
      <c r="G31" s="378">
        <v>47981</v>
      </c>
      <c r="H31" s="378">
        <v>206243</v>
      </c>
      <c r="I31" s="378">
        <f t="shared" si="3"/>
        <v>541112</v>
      </c>
      <c r="J31" s="378">
        <v>3038</v>
      </c>
      <c r="K31" s="378">
        <v>538074</v>
      </c>
      <c r="L31" s="997" t="s">
        <v>332</v>
      </c>
      <c r="M31" s="998"/>
    </row>
    <row r="32" spans="1:13" s="412" customFormat="1">
      <c r="A32" s="92">
        <v>13</v>
      </c>
      <c r="B32" s="414" t="s">
        <v>333</v>
      </c>
      <c r="C32" s="45">
        <f t="shared" si="0"/>
        <v>50028</v>
      </c>
      <c r="D32" s="16">
        <v>5959</v>
      </c>
      <c r="E32" s="45">
        <f t="shared" si="1"/>
        <v>55987</v>
      </c>
      <c r="F32" s="45">
        <f t="shared" si="2"/>
        <v>43982</v>
      </c>
      <c r="G32" s="16">
        <v>9366</v>
      </c>
      <c r="H32" s="16">
        <v>34616</v>
      </c>
      <c r="I32" s="45">
        <f t="shared" si="3"/>
        <v>99969</v>
      </c>
      <c r="J32" s="16">
        <v>8640</v>
      </c>
      <c r="K32" s="16">
        <v>91329</v>
      </c>
      <c r="L32" s="910" t="s">
        <v>334</v>
      </c>
      <c r="M32" s="911"/>
    </row>
    <row r="33" spans="1:13">
      <c r="A33" s="98">
        <v>1392</v>
      </c>
      <c r="B33" s="99" t="s">
        <v>335</v>
      </c>
      <c r="C33" s="378">
        <f t="shared" si="0"/>
        <v>47258</v>
      </c>
      <c r="D33" s="378">
        <v>5728</v>
      </c>
      <c r="E33" s="378">
        <f t="shared" si="1"/>
        <v>52986</v>
      </c>
      <c r="F33" s="378">
        <f t="shared" si="2"/>
        <v>41342</v>
      </c>
      <c r="G33" s="378">
        <v>9009</v>
      </c>
      <c r="H33" s="378">
        <v>32333</v>
      </c>
      <c r="I33" s="378">
        <f t="shared" si="3"/>
        <v>94328</v>
      </c>
      <c r="J33" s="378">
        <v>8640</v>
      </c>
      <c r="K33" s="378">
        <v>85688</v>
      </c>
      <c r="L33" s="997" t="s">
        <v>336</v>
      </c>
      <c r="M33" s="998"/>
    </row>
    <row r="34" spans="1:13" s="412" customFormat="1">
      <c r="A34" s="94">
        <v>1393</v>
      </c>
      <c r="B34" s="413" t="s">
        <v>337</v>
      </c>
      <c r="C34" s="45">
        <f t="shared" si="0"/>
        <v>2770</v>
      </c>
      <c r="D34" s="16">
        <v>231</v>
      </c>
      <c r="E34" s="45">
        <f t="shared" si="1"/>
        <v>3001</v>
      </c>
      <c r="F34" s="45">
        <f t="shared" si="2"/>
        <v>2640</v>
      </c>
      <c r="G34" s="16">
        <v>357</v>
      </c>
      <c r="H34" s="16">
        <v>2283</v>
      </c>
      <c r="I34" s="45">
        <f t="shared" si="3"/>
        <v>5641</v>
      </c>
      <c r="J34" s="16">
        <v>0</v>
      </c>
      <c r="K34" s="16">
        <v>5641</v>
      </c>
      <c r="L34" s="908" t="s">
        <v>339</v>
      </c>
      <c r="M34" s="909"/>
    </row>
    <row r="35" spans="1:13">
      <c r="A35" s="390">
        <v>14</v>
      </c>
      <c r="B35" s="391" t="s">
        <v>340</v>
      </c>
      <c r="C35" s="502">
        <f t="shared" si="0"/>
        <v>406200</v>
      </c>
      <c r="D35" s="378">
        <v>16616</v>
      </c>
      <c r="E35" s="502">
        <f t="shared" si="1"/>
        <v>422816</v>
      </c>
      <c r="F35" s="502">
        <f t="shared" si="2"/>
        <v>472729</v>
      </c>
      <c r="G35" s="378">
        <v>149714</v>
      </c>
      <c r="H35" s="378">
        <v>323015</v>
      </c>
      <c r="I35" s="502">
        <f t="shared" si="3"/>
        <v>895545</v>
      </c>
      <c r="J35" s="378">
        <v>16466</v>
      </c>
      <c r="K35" s="378">
        <v>879079</v>
      </c>
      <c r="L35" s="923" t="s">
        <v>341</v>
      </c>
      <c r="M35" s="924"/>
    </row>
    <row r="36" spans="1:13" s="412" customFormat="1">
      <c r="A36" s="94">
        <v>1411</v>
      </c>
      <c r="B36" s="413" t="s">
        <v>342</v>
      </c>
      <c r="C36" s="45">
        <f t="shared" si="0"/>
        <v>20064</v>
      </c>
      <c r="D36" s="16">
        <v>895</v>
      </c>
      <c r="E36" s="45">
        <f t="shared" si="1"/>
        <v>20959</v>
      </c>
      <c r="F36" s="45">
        <f t="shared" si="2"/>
        <v>19005</v>
      </c>
      <c r="G36" s="16">
        <v>3666</v>
      </c>
      <c r="H36" s="16">
        <v>15339</v>
      </c>
      <c r="I36" s="45">
        <f t="shared" si="3"/>
        <v>39964</v>
      </c>
      <c r="J36" s="16">
        <v>208</v>
      </c>
      <c r="K36" s="16">
        <v>39756</v>
      </c>
      <c r="L36" s="908" t="s">
        <v>343</v>
      </c>
      <c r="M36" s="909"/>
    </row>
    <row r="37" spans="1:13" ht="22.5">
      <c r="A37" s="98">
        <v>1412</v>
      </c>
      <c r="B37" s="99" t="s">
        <v>344</v>
      </c>
      <c r="C37" s="378">
        <f t="shared" si="0"/>
        <v>385858</v>
      </c>
      <c r="D37" s="378">
        <v>15482</v>
      </c>
      <c r="E37" s="378">
        <f t="shared" si="1"/>
        <v>401340</v>
      </c>
      <c r="F37" s="378">
        <f t="shared" si="2"/>
        <v>453197</v>
      </c>
      <c r="G37" s="378">
        <v>145745</v>
      </c>
      <c r="H37" s="378">
        <v>307452</v>
      </c>
      <c r="I37" s="378">
        <f t="shared" si="3"/>
        <v>854537</v>
      </c>
      <c r="J37" s="378">
        <v>16258</v>
      </c>
      <c r="K37" s="378">
        <v>838279</v>
      </c>
      <c r="L37" s="997" t="s">
        <v>574</v>
      </c>
      <c r="M37" s="998"/>
    </row>
    <row r="38" spans="1:13" s="412" customFormat="1">
      <c r="A38" s="94">
        <v>1430</v>
      </c>
      <c r="B38" s="413" t="s">
        <v>714</v>
      </c>
      <c r="C38" s="45">
        <f t="shared" si="0"/>
        <v>278</v>
      </c>
      <c r="D38" s="16">
        <v>239</v>
      </c>
      <c r="E38" s="45">
        <f t="shared" si="1"/>
        <v>517</v>
      </c>
      <c r="F38" s="45">
        <f t="shared" si="2"/>
        <v>527</v>
      </c>
      <c r="G38" s="16">
        <v>303</v>
      </c>
      <c r="H38" s="16">
        <v>224</v>
      </c>
      <c r="I38" s="45">
        <f t="shared" si="3"/>
        <v>1044</v>
      </c>
      <c r="J38" s="16">
        <v>0</v>
      </c>
      <c r="K38" s="16">
        <v>1044</v>
      </c>
      <c r="L38" s="908" t="s">
        <v>723</v>
      </c>
      <c r="M38" s="909"/>
    </row>
    <row r="39" spans="1:13">
      <c r="A39" s="390">
        <v>15</v>
      </c>
      <c r="B39" s="391" t="s">
        <v>346</v>
      </c>
      <c r="C39" s="502">
        <f t="shared" si="0"/>
        <v>5225</v>
      </c>
      <c r="D39" s="378">
        <v>79</v>
      </c>
      <c r="E39" s="502">
        <f t="shared" si="1"/>
        <v>5304</v>
      </c>
      <c r="F39" s="502">
        <f t="shared" si="2"/>
        <v>4660</v>
      </c>
      <c r="G39" s="378">
        <v>1037</v>
      </c>
      <c r="H39" s="378">
        <v>3623</v>
      </c>
      <c r="I39" s="502">
        <f t="shared" si="3"/>
        <v>9964</v>
      </c>
      <c r="J39" s="378">
        <v>0</v>
      </c>
      <c r="K39" s="378">
        <v>9964</v>
      </c>
      <c r="L39" s="923" t="s">
        <v>347</v>
      </c>
      <c r="M39" s="924"/>
    </row>
    <row r="40" spans="1:13" s="412" customFormat="1">
      <c r="A40" s="94">
        <v>1520</v>
      </c>
      <c r="B40" s="413" t="s">
        <v>348</v>
      </c>
      <c r="C40" s="45">
        <f t="shared" si="0"/>
        <v>5225</v>
      </c>
      <c r="D40" s="16">
        <v>79</v>
      </c>
      <c r="E40" s="45">
        <f t="shared" si="1"/>
        <v>5304</v>
      </c>
      <c r="F40" s="45">
        <f t="shared" si="2"/>
        <v>4660</v>
      </c>
      <c r="G40" s="16">
        <v>1037</v>
      </c>
      <c r="H40" s="16">
        <v>3623</v>
      </c>
      <c r="I40" s="45">
        <f t="shared" si="3"/>
        <v>9964</v>
      </c>
      <c r="J40" s="16">
        <v>0</v>
      </c>
      <c r="K40" s="16">
        <v>9964</v>
      </c>
      <c r="L40" s="908" t="s">
        <v>349</v>
      </c>
      <c r="M40" s="909"/>
    </row>
    <row r="41" spans="1:13" ht="38.25" customHeight="1" thickBot="1">
      <c r="A41" s="390">
        <v>16</v>
      </c>
      <c r="B41" s="391" t="s">
        <v>350</v>
      </c>
      <c r="C41" s="502">
        <f t="shared" si="0"/>
        <v>308821</v>
      </c>
      <c r="D41" s="378">
        <v>21839</v>
      </c>
      <c r="E41" s="502">
        <f t="shared" si="1"/>
        <v>330660</v>
      </c>
      <c r="F41" s="502">
        <f t="shared" si="2"/>
        <v>334604</v>
      </c>
      <c r="G41" s="378">
        <v>45557</v>
      </c>
      <c r="H41" s="378">
        <v>289047</v>
      </c>
      <c r="I41" s="502">
        <f t="shared" si="3"/>
        <v>665264</v>
      </c>
      <c r="J41" s="378">
        <v>471</v>
      </c>
      <c r="K41" s="378">
        <v>664793</v>
      </c>
      <c r="L41" s="923" t="s">
        <v>351</v>
      </c>
      <c r="M41" s="924"/>
    </row>
    <row r="42" spans="1:13" s="412" customFormat="1" ht="16.5" thickTop="1" thickBot="1">
      <c r="A42" s="74">
        <v>1622</v>
      </c>
      <c r="B42" s="524" t="s">
        <v>352</v>
      </c>
      <c r="C42" s="45">
        <f t="shared" si="0"/>
        <v>308821</v>
      </c>
      <c r="D42" s="79">
        <v>21839</v>
      </c>
      <c r="E42" s="45">
        <f t="shared" si="1"/>
        <v>330660</v>
      </c>
      <c r="F42" s="45">
        <f t="shared" si="2"/>
        <v>334604</v>
      </c>
      <c r="G42" s="79">
        <v>45557</v>
      </c>
      <c r="H42" s="79">
        <v>289047</v>
      </c>
      <c r="I42" s="45">
        <f t="shared" si="3"/>
        <v>665264</v>
      </c>
      <c r="J42" s="79">
        <v>471</v>
      </c>
      <c r="K42" s="79">
        <v>664793</v>
      </c>
      <c r="L42" s="958" t="s">
        <v>353</v>
      </c>
      <c r="M42" s="959"/>
    </row>
    <row r="43" spans="1:13" ht="16.5" thickTop="1" thickBot="1">
      <c r="A43" s="390" t="s">
        <v>41</v>
      </c>
      <c r="B43" s="391" t="s">
        <v>354</v>
      </c>
      <c r="C43" s="502">
        <f t="shared" si="0"/>
        <v>167724</v>
      </c>
      <c r="D43" s="378">
        <v>27896</v>
      </c>
      <c r="E43" s="502">
        <f t="shared" si="1"/>
        <v>195620</v>
      </c>
      <c r="F43" s="502">
        <f t="shared" si="2"/>
        <v>233674</v>
      </c>
      <c r="G43" s="378">
        <v>9486</v>
      </c>
      <c r="H43" s="378">
        <v>224188</v>
      </c>
      <c r="I43" s="502">
        <f t="shared" si="3"/>
        <v>429294</v>
      </c>
      <c r="J43" s="378">
        <v>2261</v>
      </c>
      <c r="K43" s="378">
        <v>427033</v>
      </c>
      <c r="L43" s="923" t="s">
        <v>355</v>
      </c>
      <c r="M43" s="924"/>
    </row>
    <row r="44" spans="1:13" s="412" customFormat="1" ht="24" thickTop="1" thickBot="1">
      <c r="A44" s="74">
        <v>1702</v>
      </c>
      <c r="B44" s="524" t="s">
        <v>356</v>
      </c>
      <c r="C44" s="45">
        <f t="shared" si="0"/>
        <v>70199</v>
      </c>
      <c r="D44" s="79">
        <v>15638</v>
      </c>
      <c r="E44" s="45">
        <f t="shared" si="1"/>
        <v>85837</v>
      </c>
      <c r="F44" s="45">
        <f t="shared" si="2"/>
        <v>136788</v>
      </c>
      <c r="G44" s="79">
        <v>6631</v>
      </c>
      <c r="H44" s="79">
        <v>130157</v>
      </c>
      <c r="I44" s="45">
        <f t="shared" si="3"/>
        <v>222625</v>
      </c>
      <c r="J44" s="79">
        <v>2144</v>
      </c>
      <c r="K44" s="79">
        <v>220481</v>
      </c>
      <c r="L44" s="958" t="s">
        <v>357</v>
      </c>
      <c r="M44" s="959"/>
    </row>
    <row r="45" spans="1:13" ht="16.5" thickTop="1" thickBot="1">
      <c r="A45" s="98">
        <v>1709</v>
      </c>
      <c r="B45" s="99" t="s">
        <v>358</v>
      </c>
      <c r="C45" s="378">
        <f t="shared" si="0"/>
        <v>97525</v>
      </c>
      <c r="D45" s="378">
        <v>12258</v>
      </c>
      <c r="E45" s="378">
        <f t="shared" si="1"/>
        <v>109783</v>
      </c>
      <c r="F45" s="378">
        <f t="shared" si="2"/>
        <v>96886</v>
      </c>
      <c r="G45" s="378">
        <v>2855</v>
      </c>
      <c r="H45" s="378">
        <v>94031</v>
      </c>
      <c r="I45" s="378">
        <f t="shared" si="3"/>
        <v>206669</v>
      </c>
      <c r="J45" s="378">
        <v>117</v>
      </c>
      <c r="K45" s="378">
        <v>206552</v>
      </c>
      <c r="L45" s="997" t="s">
        <v>359</v>
      </c>
      <c r="M45" s="998"/>
    </row>
    <row r="46" spans="1:13" s="412" customFormat="1" ht="16.5" thickTop="1" thickBot="1">
      <c r="A46" s="508">
        <v>18</v>
      </c>
      <c r="B46" s="509" t="s">
        <v>360</v>
      </c>
      <c r="C46" s="45">
        <f t="shared" si="0"/>
        <v>449965</v>
      </c>
      <c r="D46" s="79">
        <v>68851</v>
      </c>
      <c r="E46" s="45">
        <f t="shared" si="1"/>
        <v>518816</v>
      </c>
      <c r="F46" s="45">
        <f t="shared" si="2"/>
        <v>354842</v>
      </c>
      <c r="G46" s="79">
        <v>74740</v>
      </c>
      <c r="H46" s="79">
        <v>280102</v>
      </c>
      <c r="I46" s="45">
        <f t="shared" si="3"/>
        <v>873658</v>
      </c>
      <c r="J46" s="79">
        <v>174817</v>
      </c>
      <c r="K46" s="79">
        <v>698841</v>
      </c>
      <c r="L46" s="1020" t="s">
        <v>363</v>
      </c>
      <c r="M46" s="1021"/>
    </row>
    <row r="47" spans="1:13" ht="15.75" thickTop="1">
      <c r="A47" s="457">
        <v>1811</v>
      </c>
      <c r="B47" s="513" t="s">
        <v>364</v>
      </c>
      <c r="C47" s="515">
        <f t="shared" si="0"/>
        <v>440471</v>
      </c>
      <c r="D47" s="515">
        <v>67900</v>
      </c>
      <c r="E47" s="515">
        <f t="shared" si="1"/>
        <v>508371</v>
      </c>
      <c r="F47" s="515">
        <f t="shared" si="2"/>
        <v>347787</v>
      </c>
      <c r="G47" s="515">
        <v>73918</v>
      </c>
      <c r="H47" s="515">
        <v>273869</v>
      </c>
      <c r="I47" s="515">
        <f t="shared" si="3"/>
        <v>856158</v>
      </c>
      <c r="J47" s="515">
        <v>174274</v>
      </c>
      <c r="K47" s="515">
        <v>681884</v>
      </c>
      <c r="L47" s="1022" t="s">
        <v>366</v>
      </c>
      <c r="M47" s="1023"/>
    </row>
    <row r="48" spans="1:13" s="412" customFormat="1">
      <c r="A48" s="94">
        <v>1820</v>
      </c>
      <c r="B48" s="413" t="s">
        <v>367</v>
      </c>
      <c r="C48" s="45">
        <f t="shared" si="0"/>
        <v>9494</v>
      </c>
      <c r="D48" s="16">
        <v>951</v>
      </c>
      <c r="E48" s="45">
        <f t="shared" si="1"/>
        <v>10445</v>
      </c>
      <c r="F48" s="45">
        <f t="shared" si="2"/>
        <v>7055</v>
      </c>
      <c r="G48" s="16">
        <v>822</v>
      </c>
      <c r="H48" s="16">
        <v>6233</v>
      </c>
      <c r="I48" s="45">
        <f t="shared" si="3"/>
        <v>17500</v>
      </c>
      <c r="J48" s="16">
        <v>543</v>
      </c>
      <c r="K48" s="16">
        <v>16957</v>
      </c>
      <c r="L48" s="908" t="s">
        <v>368</v>
      </c>
      <c r="M48" s="909"/>
    </row>
    <row r="49" spans="1:13">
      <c r="A49" s="555">
        <v>19</v>
      </c>
      <c r="B49" s="373" t="s">
        <v>369</v>
      </c>
      <c r="C49" s="448">
        <f t="shared" si="0"/>
        <v>15561331</v>
      </c>
      <c r="D49" s="556">
        <v>64618</v>
      </c>
      <c r="E49" s="448">
        <f t="shared" si="1"/>
        <v>15625949</v>
      </c>
      <c r="F49" s="448">
        <f t="shared" si="2"/>
        <v>49491507</v>
      </c>
      <c r="G49" s="556">
        <v>251069</v>
      </c>
      <c r="H49" s="556">
        <v>49240438</v>
      </c>
      <c r="I49" s="448">
        <f t="shared" si="3"/>
        <v>65117456</v>
      </c>
      <c r="J49" s="556">
        <v>1305199</v>
      </c>
      <c r="K49" s="556">
        <v>63812257</v>
      </c>
      <c r="L49" s="927" t="s">
        <v>370</v>
      </c>
      <c r="M49" s="927"/>
    </row>
    <row r="50" spans="1:13" s="412" customFormat="1">
      <c r="A50" s="92">
        <v>20</v>
      </c>
      <c r="B50" s="414" t="s">
        <v>371</v>
      </c>
      <c r="C50" s="566">
        <f t="shared" si="0"/>
        <v>40874010</v>
      </c>
      <c r="D50" s="16">
        <v>2729102</v>
      </c>
      <c r="E50" s="45">
        <f t="shared" si="1"/>
        <v>43603112</v>
      </c>
      <c r="F50" s="45">
        <f t="shared" si="2"/>
        <v>21967857</v>
      </c>
      <c r="G50" s="16">
        <v>1320488</v>
      </c>
      <c r="H50" s="16">
        <v>20647369</v>
      </c>
      <c r="I50" s="45">
        <f t="shared" si="3"/>
        <v>65570969</v>
      </c>
      <c r="J50" s="16">
        <v>266315</v>
      </c>
      <c r="K50" s="16">
        <v>65304654</v>
      </c>
      <c r="L50" s="910" t="s">
        <v>373</v>
      </c>
      <c r="M50" s="911"/>
    </row>
    <row r="51" spans="1:13" ht="27" customHeight="1">
      <c r="A51" s="390">
        <v>21</v>
      </c>
      <c r="B51" s="391" t="s">
        <v>374</v>
      </c>
      <c r="C51" s="502">
        <f t="shared" si="0"/>
        <v>28946</v>
      </c>
      <c r="D51" s="378">
        <v>11486</v>
      </c>
      <c r="E51" s="502">
        <f t="shared" si="1"/>
        <v>40432</v>
      </c>
      <c r="F51" s="502">
        <f t="shared" si="2"/>
        <v>43778</v>
      </c>
      <c r="G51" s="378">
        <v>1980</v>
      </c>
      <c r="H51" s="378">
        <v>41798</v>
      </c>
      <c r="I51" s="502">
        <f t="shared" si="3"/>
        <v>84210</v>
      </c>
      <c r="J51" s="378">
        <v>4820</v>
      </c>
      <c r="K51" s="378">
        <v>79390</v>
      </c>
      <c r="L51" s="923" t="s">
        <v>375</v>
      </c>
      <c r="M51" s="924"/>
    </row>
    <row r="52" spans="1:13" s="412" customFormat="1" ht="24.75" customHeight="1">
      <c r="A52" s="94">
        <v>2100</v>
      </c>
      <c r="B52" s="413" t="s">
        <v>376</v>
      </c>
      <c r="C52" s="45">
        <f t="shared" si="0"/>
        <v>28946</v>
      </c>
      <c r="D52" s="16">
        <v>11486</v>
      </c>
      <c r="E52" s="45">
        <f t="shared" si="1"/>
        <v>40432</v>
      </c>
      <c r="F52" s="45">
        <f t="shared" si="2"/>
        <v>43778</v>
      </c>
      <c r="G52" s="16">
        <v>1980</v>
      </c>
      <c r="H52" s="16">
        <v>41798</v>
      </c>
      <c r="I52" s="45">
        <f t="shared" si="3"/>
        <v>84210</v>
      </c>
      <c r="J52" s="16">
        <v>4820</v>
      </c>
      <c r="K52" s="16">
        <v>79390</v>
      </c>
      <c r="L52" s="908" t="s">
        <v>377</v>
      </c>
      <c r="M52" s="909"/>
    </row>
    <row r="53" spans="1:13">
      <c r="A53" s="390">
        <v>22</v>
      </c>
      <c r="B53" s="391" t="s">
        <v>378</v>
      </c>
      <c r="C53" s="502">
        <f t="shared" si="0"/>
        <v>747880</v>
      </c>
      <c r="D53" s="378">
        <v>142602</v>
      </c>
      <c r="E53" s="502">
        <f t="shared" si="1"/>
        <v>890482</v>
      </c>
      <c r="F53" s="502">
        <f t="shared" si="2"/>
        <v>1763452</v>
      </c>
      <c r="G53" s="378">
        <v>89433</v>
      </c>
      <c r="H53" s="378">
        <v>1674019</v>
      </c>
      <c r="I53" s="502">
        <f t="shared" si="3"/>
        <v>2653934</v>
      </c>
      <c r="J53" s="378">
        <v>116781</v>
      </c>
      <c r="K53" s="378">
        <v>2537153</v>
      </c>
      <c r="L53" s="923" t="s">
        <v>379</v>
      </c>
      <c r="M53" s="924"/>
    </row>
    <row r="54" spans="1:13" s="412" customFormat="1" ht="22.5">
      <c r="A54" s="94">
        <v>2211</v>
      </c>
      <c r="B54" s="413" t="s">
        <v>380</v>
      </c>
      <c r="C54" s="45">
        <f t="shared" si="0"/>
        <v>9056</v>
      </c>
      <c r="D54" s="16">
        <v>255</v>
      </c>
      <c r="E54" s="45">
        <f t="shared" si="1"/>
        <v>9311</v>
      </c>
      <c r="F54" s="45">
        <f t="shared" si="2"/>
        <v>4027</v>
      </c>
      <c r="G54" s="16">
        <v>2087</v>
      </c>
      <c r="H54" s="16">
        <v>1940</v>
      </c>
      <c r="I54" s="45">
        <f t="shared" si="3"/>
        <v>13338</v>
      </c>
      <c r="J54" s="16">
        <v>255</v>
      </c>
      <c r="K54" s="16">
        <v>13083</v>
      </c>
      <c r="L54" s="908" t="s">
        <v>381</v>
      </c>
      <c r="M54" s="909"/>
    </row>
    <row r="55" spans="1:13">
      <c r="A55" s="98">
        <v>2220</v>
      </c>
      <c r="B55" s="99" t="s">
        <v>382</v>
      </c>
      <c r="C55" s="378">
        <f t="shared" si="0"/>
        <v>738824</v>
      </c>
      <c r="D55" s="378">
        <v>142347</v>
      </c>
      <c r="E55" s="378">
        <f t="shared" si="1"/>
        <v>881171</v>
      </c>
      <c r="F55" s="378">
        <f t="shared" si="2"/>
        <v>1759425</v>
      </c>
      <c r="G55" s="378">
        <v>87346</v>
      </c>
      <c r="H55" s="378">
        <v>1672079</v>
      </c>
      <c r="I55" s="378">
        <f t="shared" si="3"/>
        <v>2640596</v>
      </c>
      <c r="J55" s="378">
        <v>116526</v>
      </c>
      <c r="K55" s="378">
        <v>2524070</v>
      </c>
      <c r="L55" s="997" t="s">
        <v>383</v>
      </c>
      <c r="M55" s="998"/>
    </row>
    <row r="56" spans="1:13" s="412" customFormat="1">
      <c r="A56" s="92">
        <v>23</v>
      </c>
      <c r="B56" s="414" t="s">
        <v>384</v>
      </c>
      <c r="C56" s="45">
        <f t="shared" si="0"/>
        <v>3137310</v>
      </c>
      <c r="D56" s="16">
        <v>490312</v>
      </c>
      <c r="E56" s="45">
        <f t="shared" si="1"/>
        <v>3627622</v>
      </c>
      <c r="F56" s="45">
        <f t="shared" si="2"/>
        <v>5773946</v>
      </c>
      <c r="G56" s="16">
        <v>520677</v>
      </c>
      <c r="H56" s="16">
        <v>5253269</v>
      </c>
      <c r="I56" s="45">
        <f t="shared" si="3"/>
        <v>9401568</v>
      </c>
      <c r="J56" s="16">
        <v>314957</v>
      </c>
      <c r="K56" s="16">
        <v>9086611</v>
      </c>
      <c r="L56" s="910" t="s">
        <v>385</v>
      </c>
      <c r="M56" s="911"/>
    </row>
    <row r="57" spans="1:13">
      <c r="A57" s="98">
        <v>2310</v>
      </c>
      <c r="B57" s="99" t="s">
        <v>386</v>
      </c>
      <c r="C57" s="378">
        <f t="shared" si="0"/>
        <v>129522</v>
      </c>
      <c r="D57" s="378">
        <v>18525</v>
      </c>
      <c r="E57" s="378">
        <f t="shared" si="1"/>
        <v>148047</v>
      </c>
      <c r="F57" s="378">
        <f t="shared" si="2"/>
        <v>221625</v>
      </c>
      <c r="G57" s="378">
        <v>26178</v>
      </c>
      <c r="H57" s="378">
        <v>195447</v>
      </c>
      <c r="I57" s="378">
        <f t="shared" si="3"/>
        <v>369672</v>
      </c>
      <c r="J57" s="378">
        <v>4623</v>
      </c>
      <c r="K57" s="378">
        <v>365049</v>
      </c>
      <c r="L57" s="997" t="s">
        <v>388</v>
      </c>
      <c r="M57" s="998"/>
    </row>
    <row r="58" spans="1:13" s="412" customFormat="1">
      <c r="A58" s="94">
        <v>2394</v>
      </c>
      <c r="B58" s="413" t="s">
        <v>389</v>
      </c>
      <c r="C58" s="45">
        <f t="shared" si="0"/>
        <v>1233586</v>
      </c>
      <c r="D58" s="16">
        <v>175247</v>
      </c>
      <c r="E58" s="45">
        <f t="shared" si="1"/>
        <v>1408833</v>
      </c>
      <c r="F58" s="45">
        <f t="shared" si="2"/>
        <v>692483</v>
      </c>
      <c r="G58" s="16">
        <v>114125</v>
      </c>
      <c r="H58" s="16">
        <v>578358</v>
      </c>
      <c r="I58" s="45">
        <f t="shared" si="3"/>
        <v>2101316</v>
      </c>
      <c r="J58" s="16">
        <v>16372</v>
      </c>
      <c r="K58" s="16">
        <v>2084944</v>
      </c>
      <c r="L58" s="908" t="s">
        <v>390</v>
      </c>
      <c r="M58" s="909"/>
    </row>
    <row r="59" spans="1:13">
      <c r="A59" s="98">
        <v>2395</v>
      </c>
      <c r="B59" s="99" t="s">
        <v>391</v>
      </c>
      <c r="C59" s="378">
        <f t="shared" si="0"/>
        <v>1601154</v>
      </c>
      <c r="D59" s="378">
        <v>278478</v>
      </c>
      <c r="E59" s="378">
        <f t="shared" si="1"/>
        <v>1879632</v>
      </c>
      <c r="F59" s="378">
        <f t="shared" si="2"/>
        <v>4268343</v>
      </c>
      <c r="G59" s="378">
        <v>318566</v>
      </c>
      <c r="H59" s="378">
        <v>3949777</v>
      </c>
      <c r="I59" s="378">
        <f t="shared" si="3"/>
        <v>6147975</v>
      </c>
      <c r="J59" s="378">
        <v>266285</v>
      </c>
      <c r="K59" s="378">
        <v>5881690</v>
      </c>
      <c r="L59" s="997" t="s">
        <v>392</v>
      </c>
      <c r="M59" s="998"/>
    </row>
    <row r="60" spans="1:13" s="412" customFormat="1">
      <c r="A60" s="94">
        <v>2396</v>
      </c>
      <c r="B60" s="413" t="s">
        <v>393</v>
      </c>
      <c r="C60" s="45">
        <f t="shared" si="0"/>
        <v>100071</v>
      </c>
      <c r="D60" s="16">
        <v>10504</v>
      </c>
      <c r="E60" s="45">
        <f t="shared" si="1"/>
        <v>110575</v>
      </c>
      <c r="F60" s="45">
        <f t="shared" si="2"/>
        <v>77486</v>
      </c>
      <c r="G60" s="16">
        <v>13491</v>
      </c>
      <c r="H60" s="16">
        <v>63995</v>
      </c>
      <c r="I60" s="45">
        <f t="shared" si="3"/>
        <v>188061</v>
      </c>
      <c r="J60" s="16">
        <v>21370</v>
      </c>
      <c r="K60" s="16">
        <v>166691</v>
      </c>
      <c r="L60" s="908" t="s">
        <v>394</v>
      </c>
      <c r="M60" s="909"/>
    </row>
    <row r="61" spans="1:13">
      <c r="A61" s="98">
        <v>2399</v>
      </c>
      <c r="B61" s="99" t="s">
        <v>395</v>
      </c>
      <c r="C61" s="378">
        <f t="shared" si="0"/>
        <v>72977</v>
      </c>
      <c r="D61" s="378">
        <v>7558</v>
      </c>
      <c r="E61" s="378">
        <f t="shared" si="1"/>
        <v>80535</v>
      </c>
      <c r="F61" s="378">
        <f t="shared" si="2"/>
        <v>514009</v>
      </c>
      <c r="G61" s="378">
        <v>48317</v>
      </c>
      <c r="H61" s="378">
        <v>465692</v>
      </c>
      <c r="I61" s="378">
        <f t="shared" si="3"/>
        <v>594544</v>
      </c>
      <c r="J61" s="378">
        <v>6307</v>
      </c>
      <c r="K61" s="378">
        <v>588237</v>
      </c>
      <c r="L61" s="997" t="s">
        <v>396</v>
      </c>
      <c r="M61" s="998"/>
    </row>
    <row r="62" spans="1:13" s="412" customFormat="1" ht="15.75" thickBot="1">
      <c r="A62" s="92">
        <v>24</v>
      </c>
      <c r="B62" s="414" t="s">
        <v>397</v>
      </c>
      <c r="C62" s="45">
        <f t="shared" si="0"/>
        <v>3056069</v>
      </c>
      <c r="D62" s="16">
        <v>1012217</v>
      </c>
      <c r="E62" s="45">
        <f t="shared" si="1"/>
        <v>4068286</v>
      </c>
      <c r="F62" s="45">
        <f t="shared" si="2"/>
        <v>13323234</v>
      </c>
      <c r="G62" s="16">
        <v>1128634</v>
      </c>
      <c r="H62" s="16">
        <v>12194600</v>
      </c>
      <c r="I62" s="45">
        <f t="shared" si="3"/>
        <v>17391520</v>
      </c>
      <c r="J62" s="16">
        <v>137212</v>
      </c>
      <c r="K62" s="16">
        <v>17254308</v>
      </c>
      <c r="L62" s="910" t="s">
        <v>398</v>
      </c>
      <c r="M62" s="911"/>
    </row>
    <row r="63" spans="1:13" ht="24" thickTop="1" thickBot="1">
      <c r="A63" s="504">
        <v>25</v>
      </c>
      <c r="B63" s="505" t="s">
        <v>399</v>
      </c>
      <c r="C63" s="502">
        <f t="shared" si="0"/>
        <v>2124582</v>
      </c>
      <c r="D63" s="506">
        <v>183908</v>
      </c>
      <c r="E63" s="502">
        <f t="shared" si="1"/>
        <v>2308490</v>
      </c>
      <c r="F63" s="502">
        <f t="shared" si="2"/>
        <v>3451215</v>
      </c>
      <c r="G63" s="506">
        <v>346065</v>
      </c>
      <c r="H63" s="506">
        <v>3105150</v>
      </c>
      <c r="I63" s="502">
        <f t="shared" si="3"/>
        <v>5759705</v>
      </c>
      <c r="J63" s="506">
        <v>180437</v>
      </c>
      <c r="K63" s="506">
        <v>5579268</v>
      </c>
      <c r="L63" s="962" t="s">
        <v>400</v>
      </c>
      <c r="M63" s="963"/>
    </row>
    <row r="64" spans="1:13" s="412" customFormat="1" ht="15.75" thickTop="1">
      <c r="A64" s="94">
        <v>2511</v>
      </c>
      <c r="B64" s="413" t="s">
        <v>401</v>
      </c>
      <c r="C64" s="16">
        <f t="shared" si="0"/>
        <v>2037729</v>
      </c>
      <c r="D64" s="16">
        <v>152544</v>
      </c>
      <c r="E64" s="16">
        <f t="shared" si="1"/>
        <v>2190273</v>
      </c>
      <c r="F64" s="16">
        <f t="shared" si="2"/>
        <v>3257286</v>
      </c>
      <c r="G64" s="16">
        <v>320929</v>
      </c>
      <c r="H64" s="16">
        <v>2936357</v>
      </c>
      <c r="I64" s="16">
        <f t="shared" si="3"/>
        <v>5447559</v>
      </c>
      <c r="J64" s="16">
        <v>169356</v>
      </c>
      <c r="K64" s="16">
        <v>5278203</v>
      </c>
      <c r="L64" s="1015" t="s">
        <v>402</v>
      </c>
      <c r="M64" s="1016"/>
    </row>
    <row r="65" spans="1:13" ht="22.5" customHeight="1">
      <c r="A65" s="301">
        <v>2591</v>
      </c>
      <c r="B65" s="558" t="s">
        <v>594</v>
      </c>
      <c r="C65" s="502">
        <f t="shared" si="0"/>
        <v>28738</v>
      </c>
      <c r="D65" s="559">
        <v>1318</v>
      </c>
      <c r="E65" s="502">
        <f t="shared" si="1"/>
        <v>30056</v>
      </c>
      <c r="F65" s="502">
        <f t="shared" si="2"/>
        <v>17437</v>
      </c>
      <c r="G65" s="559">
        <v>3450</v>
      </c>
      <c r="H65" s="559">
        <v>13987</v>
      </c>
      <c r="I65" s="502">
        <f t="shared" si="3"/>
        <v>47493</v>
      </c>
      <c r="J65" s="559">
        <v>249</v>
      </c>
      <c r="K65" s="559">
        <v>47244</v>
      </c>
      <c r="L65" s="1017" t="s">
        <v>404</v>
      </c>
      <c r="M65" s="1018"/>
    </row>
    <row r="66" spans="1:13" s="412" customFormat="1">
      <c r="A66" s="94">
        <v>2592</v>
      </c>
      <c r="B66" s="413" t="s">
        <v>405</v>
      </c>
      <c r="C66" s="16">
        <f t="shared" si="0"/>
        <v>30691</v>
      </c>
      <c r="D66" s="16">
        <v>4120</v>
      </c>
      <c r="E66" s="16">
        <f t="shared" si="1"/>
        <v>34811</v>
      </c>
      <c r="F66" s="16">
        <f t="shared" si="2"/>
        <v>38530</v>
      </c>
      <c r="G66" s="16">
        <v>9377</v>
      </c>
      <c r="H66" s="16">
        <v>29153</v>
      </c>
      <c r="I66" s="16">
        <f t="shared" si="3"/>
        <v>73341</v>
      </c>
      <c r="J66" s="16">
        <v>10637</v>
      </c>
      <c r="K66" s="16">
        <v>62704</v>
      </c>
      <c r="L66" s="1015" t="s">
        <v>406</v>
      </c>
      <c r="M66" s="1016"/>
    </row>
    <row r="67" spans="1:13">
      <c r="A67" s="98">
        <v>2599</v>
      </c>
      <c r="B67" s="99" t="s">
        <v>407</v>
      </c>
      <c r="C67" s="502">
        <f t="shared" si="0"/>
        <v>27424</v>
      </c>
      <c r="D67" s="378">
        <v>25926</v>
      </c>
      <c r="E67" s="502">
        <f t="shared" si="1"/>
        <v>53350</v>
      </c>
      <c r="F67" s="502">
        <f t="shared" si="2"/>
        <v>137962</v>
      </c>
      <c r="G67" s="378">
        <v>12309</v>
      </c>
      <c r="H67" s="378">
        <v>125653</v>
      </c>
      <c r="I67" s="502">
        <f t="shared" si="3"/>
        <v>191312</v>
      </c>
      <c r="J67" s="378">
        <v>195</v>
      </c>
      <c r="K67" s="378">
        <v>191117</v>
      </c>
      <c r="L67" s="912" t="s">
        <v>408</v>
      </c>
      <c r="M67" s="913"/>
    </row>
    <row r="68" spans="1:13" s="412" customFormat="1">
      <c r="A68" s="92">
        <v>27</v>
      </c>
      <c r="B68" s="414" t="s">
        <v>409</v>
      </c>
      <c r="C68" s="45">
        <f t="shared" si="0"/>
        <v>2519746</v>
      </c>
      <c r="D68" s="16">
        <v>38356</v>
      </c>
      <c r="E68" s="45">
        <f t="shared" si="1"/>
        <v>2558102</v>
      </c>
      <c r="F68" s="45">
        <f t="shared" si="2"/>
        <v>2250966</v>
      </c>
      <c r="G68" s="16">
        <v>36615</v>
      </c>
      <c r="H68" s="16">
        <v>2214351</v>
      </c>
      <c r="I68" s="45">
        <f t="shared" si="3"/>
        <v>4809068</v>
      </c>
      <c r="J68" s="16">
        <v>2436</v>
      </c>
      <c r="K68" s="16">
        <v>4806632</v>
      </c>
      <c r="L68" s="910" t="s">
        <v>411</v>
      </c>
      <c r="M68" s="911"/>
    </row>
    <row r="69" spans="1:13" ht="22.5">
      <c r="A69" s="98">
        <v>2710</v>
      </c>
      <c r="B69" s="99" t="s">
        <v>598</v>
      </c>
      <c r="C69" s="502">
        <f t="shared" si="0"/>
        <v>101598</v>
      </c>
      <c r="D69" s="378">
        <v>9258</v>
      </c>
      <c r="E69" s="502">
        <f t="shared" si="1"/>
        <v>110856</v>
      </c>
      <c r="F69" s="502">
        <f t="shared" si="2"/>
        <v>273489</v>
      </c>
      <c r="G69" s="378">
        <v>12251</v>
      </c>
      <c r="H69" s="378">
        <v>261238</v>
      </c>
      <c r="I69" s="502">
        <f t="shared" si="3"/>
        <v>384345</v>
      </c>
      <c r="J69" s="378">
        <v>934</v>
      </c>
      <c r="K69" s="378">
        <v>383411</v>
      </c>
      <c r="L69" s="912" t="s">
        <v>412</v>
      </c>
      <c r="M69" s="913"/>
    </row>
    <row r="70" spans="1:13" s="412" customFormat="1" ht="22.5">
      <c r="A70" s="94">
        <v>2730</v>
      </c>
      <c r="B70" s="413" t="s">
        <v>413</v>
      </c>
      <c r="C70" s="16">
        <f t="shared" si="0"/>
        <v>2323456</v>
      </c>
      <c r="D70" s="16">
        <v>19232</v>
      </c>
      <c r="E70" s="16">
        <f t="shared" si="1"/>
        <v>2342688</v>
      </c>
      <c r="F70" s="16">
        <f t="shared" si="2"/>
        <v>1829431</v>
      </c>
      <c r="G70" s="16">
        <v>11779</v>
      </c>
      <c r="H70" s="16">
        <v>1817652</v>
      </c>
      <c r="I70" s="16">
        <f t="shared" si="3"/>
        <v>4172119</v>
      </c>
      <c r="J70" s="16">
        <v>0</v>
      </c>
      <c r="K70" s="16">
        <v>4172119</v>
      </c>
      <c r="L70" s="1015" t="s">
        <v>414</v>
      </c>
      <c r="M70" s="1016"/>
    </row>
    <row r="71" spans="1:13">
      <c r="A71" s="98">
        <v>2740</v>
      </c>
      <c r="B71" s="99" t="s">
        <v>415</v>
      </c>
      <c r="C71" s="502">
        <f t="shared" si="0"/>
        <v>13501</v>
      </c>
      <c r="D71" s="378">
        <v>2558</v>
      </c>
      <c r="E71" s="502">
        <f t="shared" si="1"/>
        <v>16059</v>
      </c>
      <c r="F71" s="502">
        <f t="shared" si="2"/>
        <v>17659</v>
      </c>
      <c r="G71" s="378">
        <v>375</v>
      </c>
      <c r="H71" s="378">
        <v>17284</v>
      </c>
      <c r="I71" s="502">
        <f t="shared" si="3"/>
        <v>33718</v>
      </c>
      <c r="J71" s="378">
        <v>0</v>
      </c>
      <c r="K71" s="378">
        <v>33718</v>
      </c>
      <c r="L71" s="912" t="s">
        <v>416</v>
      </c>
      <c r="M71" s="913"/>
    </row>
    <row r="72" spans="1:13" s="412" customFormat="1">
      <c r="A72" s="94">
        <v>2750</v>
      </c>
      <c r="B72" s="413" t="s">
        <v>689</v>
      </c>
      <c r="C72" s="16">
        <f t="shared" si="0"/>
        <v>29989</v>
      </c>
      <c r="D72" s="16">
        <v>1809</v>
      </c>
      <c r="E72" s="16">
        <f t="shared" si="1"/>
        <v>31798</v>
      </c>
      <c r="F72" s="16">
        <f t="shared" si="2"/>
        <v>45154</v>
      </c>
      <c r="G72" s="16">
        <v>3902</v>
      </c>
      <c r="H72" s="16">
        <v>41252</v>
      </c>
      <c r="I72" s="16">
        <f t="shared" si="3"/>
        <v>76952</v>
      </c>
      <c r="J72" s="16">
        <v>0</v>
      </c>
      <c r="K72" s="16">
        <v>76952</v>
      </c>
      <c r="L72" s="1015" t="s">
        <v>722</v>
      </c>
      <c r="M72" s="1016"/>
    </row>
    <row r="73" spans="1:13">
      <c r="A73" s="98">
        <v>2790</v>
      </c>
      <c r="B73" s="99" t="s">
        <v>417</v>
      </c>
      <c r="C73" s="502">
        <f t="shared" si="0"/>
        <v>51202</v>
      </c>
      <c r="D73" s="378">
        <v>5499</v>
      </c>
      <c r="E73" s="502">
        <f t="shared" si="1"/>
        <v>56701</v>
      </c>
      <c r="F73" s="502">
        <f t="shared" si="2"/>
        <v>85233</v>
      </c>
      <c r="G73" s="378">
        <v>8308</v>
      </c>
      <c r="H73" s="378">
        <v>76925</v>
      </c>
      <c r="I73" s="502">
        <f t="shared" si="3"/>
        <v>141934</v>
      </c>
      <c r="J73" s="378">
        <v>1502</v>
      </c>
      <c r="K73" s="378">
        <v>140432</v>
      </c>
      <c r="L73" s="912" t="s">
        <v>418</v>
      </c>
      <c r="M73" s="913"/>
    </row>
    <row r="74" spans="1:13" s="412" customFormat="1">
      <c r="A74" s="92">
        <v>28</v>
      </c>
      <c r="B74" s="414" t="s">
        <v>419</v>
      </c>
      <c r="C74" s="45">
        <f t="shared" si="0"/>
        <v>103905</v>
      </c>
      <c r="D74" s="16">
        <v>7155</v>
      </c>
      <c r="E74" s="45">
        <f t="shared" si="1"/>
        <v>111060</v>
      </c>
      <c r="F74" s="45">
        <f t="shared" si="2"/>
        <v>191236</v>
      </c>
      <c r="G74" s="16">
        <v>11643</v>
      </c>
      <c r="H74" s="16">
        <v>179593</v>
      </c>
      <c r="I74" s="45">
        <f t="shared" si="3"/>
        <v>302296</v>
      </c>
      <c r="J74" s="16">
        <v>0</v>
      </c>
      <c r="K74" s="16">
        <v>302296</v>
      </c>
      <c r="L74" s="910" t="s">
        <v>420</v>
      </c>
      <c r="M74" s="911"/>
    </row>
    <row r="75" spans="1:13" ht="41.25" customHeight="1">
      <c r="A75" s="98">
        <v>2810</v>
      </c>
      <c r="B75" s="99" t="s">
        <v>421</v>
      </c>
      <c r="C75" s="502">
        <f t="shared" si="0"/>
        <v>103905</v>
      </c>
      <c r="D75" s="378">
        <v>7155</v>
      </c>
      <c r="E75" s="502">
        <f t="shared" si="1"/>
        <v>111060</v>
      </c>
      <c r="F75" s="502">
        <f t="shared" si="2"/>
        <v>191236</v>
      </c>
      <c r="G75" s="378">
        <v>11643</v>
      </c>
      <c r="H75" s="378">
        <v>179593</v>
      </c>
      <c r="I75" s="502">
        <f t="shared" si="3"/>
        <v>302296</v>
      </c>
      <c r="J75" s="378">
        <v>0</v>
      </c>
      <c r="K75" s="378">
        <v>302296</v>
      </c>
      <c r="L75" s="912" t="s">
        <v>422</v>
      </c>
      <c r="M75" s="913"/>
    </row>
    <row r="76" spans="1:13" s="412" customFormat="1">
      <c r="A76" s="417">
        <v>29</v>
      </c>
      <c r="B76" s="377" t="s">
        <v>605</v>
      </c>
      <c r="C76" s="363">
        <f t="shared" si="0"/>
        <v>31735</v>
      </c>
      <c r="D76" s="364">
        <v>637</v>
      </c>
      <c r="E76" s="363">
        <f t="shared" si="1"/>
        <v>32372</v>
      </c>
      <c r="F76" s="363">
        <f t="shared" si="2"/>
        <v>16199</v>
      </c>
      <c r="G76" s="364">
        <v>1515</v>
      </c>
      <c r="H76" s="364">
        <v>14684</v>
      </c>
      <c r="I76" s="363">
        <f t="shared" si="3"/>
        <v>48571</v>
      </c>
      <c r="J76" s="364">
        <v>0</v>
      </c>
      <c r="K76" s="364">
        <v>48571</v>
      </c>
      <c r="L76" s="1019" t="s">
        <v>424</v>
      </c>
      <c r="M76" s="1019"/>
    </row>
    <row r="77" spans="1:13" ht="22.5">
      <c r="A77" s="98">
        <v>2920</v>
      </c>
      <c r="B77" s="99" t="s">
        <v>425</v>
      </c>
      <c r="C77" s="557">
        <f t="shared" ref="C77:C101" si="4">E77-D77</f>
        <v>28601</v>
      </c>
      <c r="D77" s="378">
        <v>294</v>
      </c>
      <c r="E77" s="557">
        <f t="shared" ref="E77:E101" si="5">I77-F77</f>
        <v>28895</v>
      </c>
      <c r="F77" s="557">
        <f t="shared" ref="F77:F101" si="6">H77+G77</f>
        <v>14112</v>
      </c>
      <c r="G77" s="378">
        <v>911</v>
      </c>
      <c r="H77" s="378">
        <v>13201</v>
      </c>
      <c r="I77" s="557">
        <f t="shared" ref="I77:I101" si="7">K77+J77</f>
        <v>43007</v>
      </c>
      <c r="J77" s="378">
        <v>0</v>
      </c>
      <c r="K77" s="378">
        <v>43007</v>
      </c>
      <c r="L77" s="912" t="s">
        <v>426</v>
      </c>
      <c r="M77" s="913"/>
    </row>
    <row r="78" spans="1:13" s="412" customFormat="1">
      <c r="A78" s="94">
        <v>2930</v>
      </c>
      <c r="B78" s="413" t="s">
        <v>427</v>
      </c>
      <c r="C78" s="16">
        <f t="shared" si="4"/>
        <v>3134</v>
      </c>
      <c r="D78" s="16">
        <v>343</v>
      </c>
      <c r="E78" s="16">
        <f t="shared" si="5"/>
        <v>3477</v>
      </c>
      <c r="F78" s="16">
        <f t="shared" si="6"/>
        <v>2087</v>
      </c>
      <c r="G78" s="16">
        <v>604</v>
      </c>
      <c r="H78" s="16">
        <v>1483</v>
      </c>
      <c r="I78" s="16">
        <f t="shared" si="7"/>
        <v>5564</v>
      </c>
      <c r="J78" s="16">
        <v>0</v>
      </c>
      <c r="K78" s="16">
        <v>5564</v>
      </c>
      <c r="L78" s="1015" t="s">
        <v>429</v>
      </c>
      <c r="M78" s="1016"/>
    </row>
    <row r="79" spans="1:13">
      <c r="A79" s="390">
        <v>30</v>
      </c>
      <c r="B79" s="391" t="s">
        <v>430</v>
      </c>
      <c r="C79" s="502">
        <f t="shared" si="4"/>
        <v>3065</v>
      </c>
      <c r="D79" s="378">
        <v>238</v>
      </c>
      <c r="E79" s="502">
        <f t="shared" si="5"/>
        <v>3303</v>
      </c>
      <c r="F79" s="502">
        <f t="shared" si="6"/>
        <v>5748</v>
      </c>
      <c r="G79" s="378">
        <v>227</v>
      </c>
      <c r="H79" s="378">
        <v>5521</v>
      </c>
      <c r="I79" s="502">
        <f t="shared" si="7"/>
        <v>9051</v>
      </c>
      <c r="J79" s="378">
        <v>0</v>
      </c>
      <c r="K79" s="378">
        <v>9051</v>
      </c>
      <c r="L79" s="923" t="s">
        <v>431</v>
      </c>
      <c r="M79" s="924"/>
    </row>
    <row r="80" spans="1:13" s="412" customFormat="1">
      <c r="A80" s="460">
        <v>3012</v>
      </c>
      <c r="B80" s="567" t="s">
        <v>432</v>
      </c>
      <c r="C80" s="453">
        <f t="shared" si="4"/>
        <v>3065</v>
      </c>
      <c r="D80" s="76">
        <v>238</v>
      </c>
      <c r="E80" s="453">
        <f t="shared" si="5"/>
        <v>3303</v>
      </c>
      <c r="F80" s="453">
        <f t="shared" si="6"/>
        <v>5748</v>
      </c>
      <c r="G80" s="76">
        <v>227</v>
      </c>
      <c r="H80" s="76">
        <v>5521</v>
      </c>
      <c r="I80" s="453">
        <f t="shared" si="7"/>
        <v>9051</v>
      </c>
      <c r="J80" s="76">
        <v>0</v>
      </c>
      <c r="K80" s="76">
        <v>9051</v>
      </c>
      <c r="L80" s="1012" t="s">
        <v>433</v>
      </c>
      <c r="M80" s="976"/>
    </row>
    <row r="81" spans="1:13" ht="15.75" thickBot="1">
      <c r="A81" s="560">
        <v>31</v>
      </c>
      <c r="B81" s="561" t="s">
        <v>434</v>
      </c>
      <c r="C81" s="562">
        <f t="shared" si="4"/>
        <v>459058</v>
      </c>
      <c r="D81" s="563">
        <v>31161</v>
      </c>
      <c r="E81" s="562">
        <f t="shared" si="5"/>
        <v>490219</v>
      </c>
      <c r="F81" s="562">
        <f t="shared" si="6"/>
        <v>473529</v>
      </c>
      <c r="G81" s="563">
        <v>187902</v>
      </c>
      <c r="H81" s="563">
        <v>285627</v>
      </c>
      <c r="I81" s="562">
        <f t="shared" si="7"/>
        <v>963748</v>
      </c>
      <c r="J81" s="563">
        <v>157728</v>
      </c>
      <c r="K81" s="563">
        <v>806020</v>
      </c>
      <c r="L81" s="1013" t="s">
        <v>435</v>
      </c>
      <c r="M81" s="1014"/>
    </row>
    <row r="82" spans="1:13" s="412" customFormat="1" ht="15.75" thickTop="1">
      <c r="A82" s="94">
        <v>3100</v>
      </c>
      <c r="B82" s="413" t="s">
        <v>434</v>
      </c>
      <c r="C82" s="45">
        <f t="shared" si="4"/>
        <v>459058</v>
      </c>
      <c r="D82" s="16">
        <v>31161</v>
      </c>
      <c r="E82" s="45">
        <f t="shared" si="5"/>
        <v>490219</v>
      </c>
      <c r="F82" s="45">
        <f t="shared" si="6"/>
        <v>473529</v>
      </c>
      <c r="G82" s="16">
        <v>187902</v>
      </c>
      <c r="H82" s="16">
        <v>285627</v>
      </c>
      <c r="I82" s="45">
        <f t="shared" si="7"/>
        <v>963748</v>
      </c>
      <c r="J82" s="16">
        <v>157728</v>
      </c>
      <c r="K82" s="16">
        <v>806020</v>
      </c>
      <c r="L82" s="908" t="s">
        <v>436</v>
      </c>
      <c r="M82" s="909"/>
    </row>
    <row r="83" spans="1:13">
      <c r="A83" s="390">
        <v>32</v>
      </c>
      <c r="B83" s="391" t="s">
        <v>437</v>
      </c>
      <c r="C83" s="502">
        <f t="shared" si="4"/>
        <v>40761</v>
      </c>
      <c r="D83" s="378">
        <v>4695</v>
      </c>
      <c r="E83" s="502">
        <f t="shared" si="5"/>
        <v>45456</v>
      </c>
      <c r="F83" s="502">
        <f t="shared" si="6"/>
        <v>23257</v>
      </c>
      <c r="G83" s="378">
        <v>1798</v>
      </c>
      <c r="H83" s="378">
        <v>21459</v>
      </c>
      <c r="I83" s="502">
        <f t="shared" si="7"/>
        <v>68713</v>
      </c>
      <c r="J83" s="378">
        <v>2510</v>
      </c>
      <c r="K83" s="378">
        <v>66203</v>
      </c>
      <c r="L83" s="923" t="s">
        <v>438</v>
      </c>
      <c r="M83" s="924"/>
    </row>
    <row r="84" spans="1:13" s="412" customFormat="1">
      <c r="A84" s="94">
        <v>3250</v>
      </c>
      <c r="B84" s="413" t="s">
        <v>439</v>
      </c>
      <c r="C84" s="45">
        <f t="shared" si="4"/>
        <v>23292</v>
      </c>
      <c r="D84" s="16">
        <v>4691</v>
      </c>
      <c r="E84" s="45">
        <f t="shared" si="5"/>
        <v>27983</v>
      </c>
      <c r="F84" s="45">
        <f t="shared" si="6"/>
        <v>17183</v>
      </c>
      <c r="G84" s="16">
        <v>711</v>
      </c>
      <c r="H84" s="16">
        <v>16472</v>
      </c>
      <c r="I84" s="45">
        <f t="shared" si="7"/>
        <v>45166</v>
      </c>
      <c r="J84" s="16">
        <v>2510</v>
      </c>
      <c r="K84" s="16">
        <v>42656</v>
      </c>
      <c r="L84" s="908" t="s">
        <v>440</v>
      </c>
      <c r="M84" s="909"/>
    </row>
    <row r="85" spans="1:13">
      <c r="A85" s="98">
        <v>3290</v>
      </c>
      <c r="B85" s="99" t="s">
        <v>441</v>
      </c>
      <c r="C85" s="378">
        <f t="shared" si="4"/>
        <v>17469</v>
      </c>
      <c r="D85" s="378">
        <v>4</v>
      </c>
      <c r="E85" s="378">
        <f t="shared" si="5"/>
        <v>17473</v>
      </c>
      <c r="F85" s="378">
        <f t="shared" si="6"/>
        <v>6074</v>
      </c>
      <c r="G85" s="378">
        <v>1087</v>
      </c>
      <c r="H85" s="378">
        <v>4987</v>
      </c>
      <c r="I85" s="378">
        <f t="shared" si="7"/>
        <v>23547</v>
      </c>
      <c r="J85" s="378">
        <v>0</v>
      </c>
      <c r="K85" s="378">
        <v>23547</v>
      </c>
      <c r="L85" s="997" t="s">
        <v>442</v>
      </c>
      <c r="M85" s="998"/>
    </row>
    <row r="86" spans="1:13" s="412" customFormat="1">
      <c r="A86" s="92">
        <v>33</v>
      </c>
      <c r="B86" s="414" t="s">
        <v>443</v>
      </c>
      <c r="C86" s="45">
        <f t="shared" si="4"/>
        <v>1796257</v>
      </c>
      <c r="D86" s="16">
        <v>298626</v>
      </c>
      <c r="E86" s="45">
        <f t="shared" si="5"/>
        <v>2094883</v>
      </c>
      <c r="F86" s="45">
        <f t="shared" si="6"/>
        <v>713514</v>
      </c>
      <c r="G86" s="16">
        <v>314987</v>
      </c>
      <c r="H86" s="16">
        <v>398527</v>
      </c>
      <c r="I86" s="45">
        <f t="shared" si="7"/>
        <v>2808397</v>
      </c>
      <c r="J86" s="16">
        <v>110079</v>
      </c>
      <c r="K86" s="16">
        <v>2698318</v>
      </c>
      <c r="L86" s="910" t="s">
        <v>444</v>
      </c>
      <c r="M86" s="911"/>
    </row>
    <row r="87" spans="1:13">
      <c r="A87" s="98">
        <v>3311</v>
      </c>
      <c r="B87" s="99" t="s">
        <v>445</v>
      </c>
      <c r="C87" s="378">
        <f t="shared" si="4"/>
        <v>5065</v>
      </c>
      <c r="D87" s="378">
        <v>10</v>
      </c>
      <c r="E87" s="378">
        <f t="shared" si="5"/>
        <v>5075</v>
      </c>
      <c r="F87" s="378">
        <f t="shared" si="6"/>
        <v>2390</v>
      </c>
      <c r="G87" s="378">
        <v>1065</v>
      </c>
      <c r="H87" s="378">
        <v>1325</v>
      </c>
      <c r="I87" s="378">
        <f t="shared" si="7"/>
        <v>7465</v>
      </c>
      <c r="J87" s="378">
        <v>0</v>
      </c>
      <c r="K87" s="378">
        <v>7465</v>
      </c>
      <c r="L87" s="997" t="s">
        <v>447</v>
      </c>
      <c r="M87" s="998"/>
    </row>
    <row r="88" spans="1:13" s="412" customFormat="1">
      <c r="A88" s="94" t="s">
        <v>774</v>
      </c>
      <c r="B88" s="413" t="s">
        <v>775</v>
      </c>
      <c r="C88" s="16">
        <f t="shared" si="4"/>
        <v>123009</v>
      </c>
      <c r="D88" s="16">
        <v>3711</v>
      </c>
      <c r="E88" s="16">
        <f t="shared" si="5"/>
        <v>126720</v>
      </c>
      <c r="F88" s="16">
        <f t="shared" si="6"/>
        <v>146835</v>
      </c>
      <c r="G88" s="16">
        <v>18269</v>
      </c>
      <c r="H88" s="16">
        <v>128566</v>
      </c>
      <c r="I88" s="16">
        <f t="shared" si="7"/>
        <v>273555</v>
      </c>
      <c r="J88" s="16">
        <v>7764</v>
      </c>
      <c r="K88" s="16">
        <v>265791</v>
      </c>
      <c r="L88" s="1015" t="s">
        <v>776</v>
      </c>
      <c r="M88" s="1016"/>
    </row>
    <row r="89" spans="1:13">
      <c r="A89" s="98">
        <v>3315</v>
      </c>
      <c r="B89" s="99" t="s">
        <v>450</v>
      </c>
      <c r="C89" s="502">
        <f t="shared" si="4"/>
        <v>1668183</v>
      </c>
      <c r="D89" s="378">
        <v>294905</v>
      </c>
      <c r="E89" s="502">
        <f t="shared" si="5"/>
        <v>1963088</v>
      </c>
      <c r="F89" s="502">
        <f t="shared" si="6"/>
        <v>564289</v>
      </c>
      <c r="G89" s="378">
        <v>295653</v>
      </c>
      <c r="H89" s="378">
        <v>268636</v>
      </c>
      <c r="I89" s="502">
        <f t="shared" si="7"/>
        <v>2527377</v>
      </c>
      <c r="J89" s="378">
        <v>102315</v>
      </c>
      <c r="K89" s="378">
        <v>2425062</v>
      </c>
      <c r="L89" s="912" t="s">
        <v>451</v>
      </c>
      <c r="M89" s="913"/>
    </row>
    <row r="90" spans="1:13" s="412" customFormat="1" ht="15.75" thickBot="1">
      <c r="A90" s="92" t="s">
        <v>452</v>
      </c>
      <c r="B90" s="414" t="s">
        <v>453</v>
      </c>
      <c r="C90" s="45">
        <f t="shared" si="4"/>
        <v>12270785</v>
      </c>
      <c r="D90" s="16">
        <v>524059</v>
      </c>
      <c r="E90" s="45">
        <f t="shared" si="5"/>
        <v>12794844</v>
      </c>
      <c r="F90" s="45">
        <f t="shared" si="6"/>
        <v>17323460</v>
      </c>
      <c r="G90" s="16">
        <v>705058</v>
      </c>
      <c r="H90" s="16">
        <v>16618402</v>
      </c>
      <c r="I90" s="45">
        <f t="shared" si="7"/>
        <v>30118304</v>
      </c>
      <c r="J90" s="16">
        <v>20187492</v>
      </c>
      <c r="K90" s="16">
        <v>9930812</v>
      </c>
      <c r="L90" s="910" t="s">
        <v>454</v>
      </c>
      <c r="M90" s="911"/>
    </row>
    <row r="91" spans="1:13" ht="16.5" thickTop="1" thickBot="1">
      <c r="A91" s="504">
        <v>35</v>
      </c>
      <c r="B91" s="505" t="s">
        <v>453</v>
      </c>
      <c r="C91" s="502">
        <f t="shared" si="4"/>
        <v>12270785</v>
      </c>
      <c r="D91" s="506">
        <v>524059</v>
      </c>
      <c r="E91" s="502">
        <f t="shared" si="5"/>
        <v>12794844</v>
      </c>
      <c r="F91" s="502">
        <f t="shared" si="6"/>
        <v>17323460</v>
      </c>
      <c r="G91" s="506">
        <v>705058</v>
      </c>
      <c r="H91" s="506">
        <v>16618402</v>
      </c>
      <c r="I91" s="502">
        <f t="shared" si="7"/>
        <v>30118304</v>
      </c>
      <c r="J91" s="506">
        <v>20187492</v>
      </c>
      <c r="K91" s="506">
        <v>9930812</v>
      </c>
      <c r="L91" s="962" t="s">
        <v>455</v>
      </c>
      <c r="M91" s="963"/>
    </row>
    <row r="92" spans="1:13" s="412" customFormat="1" ht="26.25" customHeight="1" thickTop="1">
      <c r="A92" s="92" t="s">
        <v>456</v>
      </c>
      <c r="B92" s="414" t="s">
        <v>457</v>
      </c>
      <c r="C92" s="45">
        <f t="shared" si="4"/>
        <v>491386</v>
      </c>
      <c r="D92" s="16">
        <v>43607</v>
      </c>
      <c r="E92" s="45">
        <f t="shared" si="5"/>
        <v>534993</v>
      </c>
      <c r="F92" s="45">
        <f t="shared" si="6"/>
        <v>307839</v>
      </c>
      <c r="G92" s="16">
        <v>176701</v>
      </c>
      <c r="H92" s="16">
        <v>131138</v>
      </c>
      <c r="I92" s="45">
        <f t="shared" si="7"/>
        <v>842832</v>
      </c>
      <c r="J92" s="16">
        <v>12149</v>
      </c>
      <c r="K92" s="16">
        <v>830683</v>
      </c>
      <c r="L92" s="910" t="s">
        <v>458</v>
      </c>
      <c r="M92" s="911"/>
    </row>
    <row r="93" spans="1:13">
      <c r="A93" s="564">
        <v>37</v>
      </c>
      <c r="B93" s="565" t="s">
        <v>459</v>
      </c>
      <c r="C93" s="502">
        <f t="shared" si="4"/>
        <v>47731</v>
      </c>
      <c r="D93" s="559">
        <v>9290</v>
      </c>
      <c r="E93" s="502">
        <f t="shared" si="5"/>
        <v>57021</v>
      </c>
      <c r="F93" s="502">
        <f t="shared" si="6"/>
        <v>47376</v>
      </c>
      <c r="G93" s="559">
        <v>34630</v>
      </c>
      <c r="H93" s="559">
        <v>12746</v>
      </c>
      <c r="I93" s="502">
        <f t="shared" si="7"/>
        <v>104397</v>
      </c>
      <c r="J93" s="559">
        <v>2413</v>
      </c>
      <c r="K93" s="559">
        <v>101984</v>
      </c>
      <c r="L93" s="1026" t="s">
        <v>460</v>
      </c>
      <c r="M93" s="1027"/>
    </row>
    <row r="94" spans="1:13" s="412" customFormat="1">
      <c r="A94" s="94">
        <v>3700</v>
      </c>
      <c r="B94" s="413" t="s">
        <v>459</v>
      </c>
      <c r="C94" s="16">
        <f t="shared" si="4"/>
        <v>47731</v>
      </c>
      <c r="D94" s="16">
        <v>9290</v>
      </c>
      <c r="E94" s="16">
        <f t="shared" si="5"/>
        <v>57021</v>
      </c>
      <c r="F94" s="16">
        <f t="shared" si="6"/>
        <v>47376</v>
      </c>
      <c r="G94" s="16">
        <v>34630</v>
      </c>
      <c r="H94" s="16">
        <v>12746</v>
      </c>
      <c r="I94" s="16">
        <f t="shared" si="7"/>
        <v>104397</v>
      </c>
      <c r="J94" s="16">
        <v>2413</v>
      </c>
      <c r="K94" s="16">
        <v>101984</v>
      </c>
      <c r="L94" s="1015" t="s">
        <v>460</v>
      </c>
      <c r="M94" s="1016"/>
    </row>
    <row r="95" spans="1:13" ht="22.5">
      <c r="A95" s="390">
        <v>38</v>
      </c>
      <c r="B95" s="391" t="s">
        <v>461</v>
      </c>
      <c r="C95" s="502">
        <f t="shared" si="4"/>
        <v>415308</v>
      </c>
      <c r="D95" s="378">
        <v>30254</v>
      </c>
      <c r="E95" s="502">
        <f t="shared" si="5"/>
        <v>445562</v>
      </c>
      <c r="F95" s="502">
        <f>H95+G95</f>
        <v>250074</v>
      </c>
      <c r="G95" s="378">
        <v>138700</v>
      </c>
      <c r="H95" s="378">
        <v>111374</v>
      </c>
      <c r="I95" s="502">
        <f t="shared" si="7"/>
        <v>695636</v>
      </c>
      <c r="J95" s="378">
        <v>8499</v>
      </c>
      <c r="K95" s="378">
        <v>687137</v>
      </c>
      <c r="L95" s="923" t="s">
        <v>462</v>
      </c>
      <c r="M95" s="924"/>
    </row>
    <row r="96" spans="1:13" s="412" customFormat="1">
      <c r="A96" s="94">
        <v>3811</v>
      </c>
      <c r="B96" s="413" t="s">
        <v>617</v>
      </c>
      <c r="C96" s="16">
        <f t="shared" si="4"/>
        <v>85908</v>
      </c>
      <c r="D96" s="16">
        <v>3997</v>
      </c>
      <c r="E96" s="16">
        <f t="shared" si="5"/>
        <v>89905</v>
      </c>
      <c r="F96" s="16">
        <f t="shared" si="6"/>
        <v>15461</v>
      </c>
      <c r="G96" s="16">
        <v>9174</v>
      </c>
      <c r="H96" s="16">
        <v>6287</v>
      </c>
      <c r="I96" s="16">
        <f t="shared" si="7"/>
        <v>105366</v>
      </c>
      <c r="J96" s="16">
        <v>0</v>
      </c>
      <c r="K96" s="16">
        <v>105366</v>
      </c>
      <c r="L96" s="1015" t="s">
        <v>720</v>
      </c>
      <c r="M96" s="1016"/>
    </row>
    <row r="97" spans="1:13">
      <c r="A97" s="98">
        <v>3821</v>
      </c>
      <c r="B97" s="99" t="s">
        <v>463</v>
      </c>
      <c r="C97" s="502">
        <f t="shared" si="4"/>
        <v>257740</v>
      </c>
      <c r="D97" s="378">
        <v>7298</v>
      </c>
      <c r="E97" s="502">
        <f t="shared" si="5"/>
        <v>265038</v>
      </c>
      <c r="F97" s="502">
        <f t="shared" si="6"/>
        <v>129345</v>
      </c>
      <c r="G97" s="378">
        <v>101763</v>
      </c>
      <c r="H97" s="378">
        <v>27582</v>
      </c>
      <c r="I97" s="502">
        <f t="shared" si="7"/>
        <v>394383</v>
      </c>
      <c r="J97" s="378">
        <v>7885</v>
      </c>
      <c r="K97" s="378">
        <v>386498</v>
      </c>
      <c r="L97" s="912" t="s">
        <v>464</v>
      </c>
      <c r="M97" s="913"/>
    </row>
    <row r="98" spans="1:13" s="412" customFormat="1">
      <c r="A98" s="94">
        <v>3822</v>
      </c>
      <c r="B98" s="413" t="s">
        <v>465</v>
      </c>
      <c r="C98" s="16">
        <f t="shared" si="4"/>
        <v>34569</v>
      </c>
      <c r="D98" s="16">
        <v>5968</v>
      </c>
      <c r="E98" s="16">
        <f t="shared" si="5"/>
        <v>40537</v>
      </c>
      <c r="F98" s="16">
        <f t="shared" si="6"/>
        <v>19557</v>
      </c>
      <c r="G98" s="16">
        <v>14341</v>
      </c>
      <c r="H98" s="16">
        <v>5216</v>
      </c>
      <c r="I98" s="16">
        <f t="shared" si="7"/>
        <v>60094</v>
      </c>
      <c r="J98" s="16">
        <v>0</v>
      </c>
      <c r="K98" s="16">
        <v>60094</v>
      </c>
      <c r="L98" s="1015" t="s">
        <v>466</v>
      </c>
      <c r="M98" s="1016"/>
    </row>
    <row r="99" spans="1:13">
      <c r="A99" s="98">
        <v>3830</v>
      </c>
      <c r="B99" s="99" t="s">
        <v>467</v>
      </c>
      <c r="C99" s="502">
        <f t="shared" si="4"/>
        <v>37091</v>
      </c>
      <c r="D99" s="378">
        <v>12991</v>
      </c>
      <c r="E99" s="502">
        <f t="shared" si="5"/>
        <v>50082</v>
      </c>
      <c r="F99" s="502">
        <f t="shared" si="6"/>
        <v>85711</v>
      </c>
      <c r="G99" s="378">
        <v>13422</v>
      </c>
      <c r="H99" s="378">
        <v>72289</v>
      </c>
      <c r="I99" s="502">
        <f t="shared" si="7"/>
        <v>135793</v>
      </c>
      <c r="J99" s="378">
        <v>614</v>
      </c>
      <c r="K99" s="378">
        <v>135179</v>
      </c>
      <c r="L99" s="912" t="s">
        <v>468</v>
      </c>
      <c r="M99" s="913"/>
    </row>
    <row r="100" spans="1:13" s="412" customFormat="1" ht="22.5">
      <c r="A100" s="92">
        <v>39</v>
      </c>
      <c r="B100" s="414" t="s">
        <v>469</v>
      </c>
      <c r="C100" s="45">
        <f t="shared" si="4"/>
        <v>28347</v>
      </c>
      <c r="D100" s="16">
        <v>4063</v>
      </c>
      <c r="E100" s="45">
        <f t="shared" si="5"/>
        <v>32410</v>
      </c>
      <c r="F100" s="45">
        <f t="shared" si="6"/>
        <v>10389</v>
      </c>
      <c r="G100" s="16">
        <v>3371</v>
      </c>
      <c r="H100" s="16">
        <v>7018</v>
      </c>
      <c r="I100" s="45">
        <f t="shared" si="7"/>
        <v>42799</v>
      </c>
      <c r="J100" s="16">
        <v>1237</v>
      </c>
      <c r="K100" s="16">
        <v>41562</v>
      </c>
      <c r="L100" s="910" t="s">
        <v>470</v>
      </c>
      <c r="M100" s="911"/>
    </row>
    <row r="101" spans="1:13">
      <c r="A101" s="98">
        <v>3900</v>
      </c>
      <c r="B101" s="99" t="s">
        <v>469</v>
      </c>
      <c r="C101" s="502">
        <f t="shared" si="4"/>
        <v>28347</v>
      </c>
      <c r="D101" s="378">
        <v>4063</v>
      </c>
      <c r="E101" s="502">
        <f t="shared" si="5"/>
        <v>32410</v>
      </c>
      <c r="F101" s="502">
        <f t="shared" si="6"/>
        <v>10389</v>
      </c>
      <c r="G101" s="378">
        <v>3371</v>
      </c>
      <c r="H101" s="378">
        <v>7018</v>
      </c>
      <c r="I101" s="502">
        <f t="shared" si="7"/>
        <v>42799</v>
      </c>
      <c r="J101" s="378">
        <v>1237</v>
      </c>
      <c r="K101" s="378">
        <v>41562</v>
      </c>
      <c r="L101" s="912" t="s">
        <v>470</v>
      </c>
      <c r="M101" s="913"/>
    </row>
    <row r="102" spans="1:13" ht="26.45" customHeight="1">
      <c r="A102" s="1024" t="s">
        <v>471</v>
      </c>
      <c r="B102" s="1025"/>
      <c r="C102" s="455">
        <f>E102-D102</f>
        <v>449335501</v>
      </c>
      <c r="D102" s="455">
        <f>D11+D17+D90+D92</f>
        <v>27638300</v>
      </c>
      <c r="E102" s="455">
        <f>I102-F102</f>
        <v>476973801</v>
      </c>
      <c r="F102" s="455">
        <f t="shared" ref="F102:H102" si="8">F11+F17+F90+F92</f>
        <v>159450409</v>
      </c>
      <c r="G102" s="455">
        <f t="shared" si="8"/>
        <v>27063817</v>
      </c>
      <c r="H102" s="455">
        <f t="shared" si="8"/>
        <v>132386592</v>
      </c>
      <c r="I102" s="455">
        <f>I11+I17+I90+I92</f>
        <v>636424210</v>
      </c>
      <c r="J102" s="455">
        <f>J11+J17+J90+J92</f>
        <v>81083409</v>
      </c>
      <c r="K102" s="455">
        <f>K11+K17+K90+K92</f>
        <v>555340801</v>
      </c>
      <c r="L102" s="1028" t="s">
        <v>472</v>
      </c>
      <c r="M102" s="1029"/>
    </row>
  </sheetData>
  <mergeCells count="112">
    <mergeCell ref="L88:M88"/>
    <mergeCell ref="A102:B102"/>
    <mergeCell ref="L90:M90"/>
    <mergeCell ref="L91:M91"/>
    <mergeCell ref="L92:M92"/>
    <mergeCell ref="L93:M93"/>
    <mergeCell ref="L94:M94"/>
    <mergeCell ref="L95:M95"/>
    <mergeCell ref="L96:M96"/>
    <mergeCell ref="L97:M97"/>
    <mergeCell ref="L98:M98"/>
    <mergeCell ref="L99:M99"/>
    <mergeCell ref="L100:M100"/>
    <mergeCell ref="L101:M101"/>
    <mergeCell ref="L102:M102"/>
    <mergeCell ref="A2:M2"/>
    <mergeCell ref="A3:M3"/>
    <mergeCell ref="A4:M4"/>
    <mergeCell ref="A5:M5"/>
    <mergeCell ref="A6:B6"/>
    <mergeCell ref="C6:K6"/>
    <mergeCell ref="F7:H7"/>
    <mergeCell ref="I7:K7"/>
    <mergeCell ref="L21:M21"/>
    <mergeCell ref="L16:M16"/>
    <mergeCell ref="L17:M17"/>
    <mergeCell ref="L18:M18"/>
    <mergeCell ref="L19:M19"/>
    <mergeCell ref="L20:M20"/>
    <mergeCell ref="F8:H8"/>
    <mergeCell ref="I8:K8"/>
    <mergeCell ref="L11:M11"/>
    <mergeCell ref="L12:M12"/>
    <mergeCell ref="L13:M13"/>
    <mergeCell ref="L14:M14"/>
    <mergeCell ref="L15:M15"/>
    <mergeCell ref="L23:M23"/>
    <mergeCell ref="L24:M24"/>
    <mergeCell ref="L25:M25"/>
    <mergeCell ref="L26:M26"/>
    <mergeCell ref="L27:M27"/>
    <mergeCell ref="L28:M28"/>
    <mergeCell ref="L29:M29"/>
    <mergeCell ref="L30:M30"/>
    <mergeCell ref="L31:M31"/>
    <mergeCell ref="L32:M32"/>
    <mergeCell ref="L33:M33"/>
    <mergeCell ref="L34:M34"/>
    <mergeCell ref="L36:M36"/>
    <mergeCell ref="L37:M37"/>
    <mergeCell ref="L38:M38"/>
    <mergeCell ref="L39:M39"/>
    <mergeCell ref="L40:M40"/>
    <mergeCell ref="L35:M35"/>
    <mergeCell ref="L50:M50"/>
    <mergeCell ref="L41:M41"/>
    <mergeCell ref="L42:M42"/>
    <mergeCell ref="L43:M43"/>
    <mergeCell ref="L44:M44"/>
    <mergeCell ref="L45:M45"/>
    <mergeCell ref="L46:M46"/>
    <mergeCell ref="L47:M47"/>
    <mergeCell ref="L48:M48"/>
    <mergeCell ref="L49:M49"/>
    <mergeCell ref="L51:M51"/>
    <mergeCell ref="L52:M52"/>
    <mergeCell ref="L53:M53"/>
    <mergeCell ref="L54:M54"/>
    <mergeCell ref="L55:M55"/>
    <mergeCell ref="L56:M56"/>
    <mergeCell ref="L57:M57"/>
    <mergeCell ref="L58:M58"/>
    <mergeCell ref="L59:M59"/>
    <mergeCell ref="L78:M78"/>
    <mergeCell ref="L63:M63"/>
    <mergeCell ref="L64:M64"/>
    <mergeCell ref="L65:M65"/>
    <mergeCell ref="L66:M66"/>
    <mergeCell ref="L67:M67"/>
    <mergeCell ref="L68:M68"/>
    <mergeCell ref="L69:M69"/>
    <mergeCell ref="L60:M60"/>
    <mergeCell ref="L62:M62"/>
    <mergeCell ref="L61:M61"/>
    <mergeCell ref="L73:M73"/>
    <mergeCell ref="L74:M74"/>
    <mergeCell ref="L75:M75"/>
    <mergeCell ref="L76:M76"/>
    <mergeCell ref="L22:M22"/>
    <mergeCell ref="L87:M87"/>
    <mergeCell ref="L89:M89"/>
    <mergeCell ref="A7:A10"/>
    <mergeCell ref="B7:B10"/>
    <mergeCell ref="C7:C8"/>
    <mergeCell ref="C9:C10"/>
    <mergeCell ref="D7:D8"/>
    <mergeCell ref="D9:D10"/>
    <mergeCell ref="E7:E8"/>
    <mergeCell ref="E9:E10"/>
    <mergeCell ref="L7:M10"/>
    <mergeCell ref="L79:M79"/>
    <mergeCell ref="L80:M80"/>
    <mergeCell ref="L81:M81"/>
    <mergeCell ref="L82:M82"/>
    <mergeCell ref="L83:M83"/>
    <mergeCell ref="L84:M84"/>
    <mergeCell ref="L85:M85"/>
    <mergeCell ref="L86:M86"/>
    <mergeCell ref="L70:M70"/>
    <mergeCell ref="L71:M71"/>
    <mergeCell ref="L72:M72"/>
    <mergeCell ref="L77:M77"/>
  </mergeCells>
  <printOptions horizontalCentered="1" verticalCentered="1"/>
  <pageMargins left="0.19685039370078741" right="0.19685039370078741" top="0" bottom="0.19685039370078741" header="0.51181102362204722" footer="0.51181102362204722"/>
  <pageSetup paperSize="9" scale="56" orientation="landscape" r:id="rId1"/>
  <headerFooter alignWithMargins="0"/>
  <rowBreaks count="2" manualBreakCount="2">
    <brk id="47" max="12" man="1"/>
    <brk id="80" max="12" man="1"/>
  </rowBreaks>
  <ignoredErrors>
    <ignoredError sqref="A92:B102 A12:B21 A89:B91 A23:B87"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K176"/>
  <sheetViews>
    <sheetView tabSelected="1" view="pageBreakPreview" zoomScaleNormal="100" zoomScaleSheetLayoutView="100" workbookViewId="0">
      <selection activeCell="F7" sqref="G7:G8"/>
    </sheetView>
  </sheetViews>
  <sheetFormatPr defaultColWidth="9" defaultRowHeight="15"/>
  <cols>
    <col min="1" max="1" width="5.6640625" style="259" customWidth="1"/>
    <col min="2" max="2" width="50.6640625" style="253" customWidth="1"/>
    <col min="3" max="9" width="9.6640625" style="253" customWidth="1"/>
    <col min="10" max="10" width="42.6640625" style="253" customWidth="1"/>
    <col min="11" max="11" width="5.77734375" style="253" hidden="1" customWidth="1"/>
    <col min="12" max="16384" width="9" style="253"/>
  </cols>
  <sheetData>
    <row r="1" spans="1:11" s="251" customFormat="1" ht="31.5" customHeight="1">
      <c r="A1" s="187"/>
      <c r="B1" s="187"/>
      <c r="C1" s="187"/>
      <c r="D1" s="187"/>
      <c r="E1" s="187"/>
      <c r="F1" s="187"/>
      <c r="G1" s="187"/>
      <c r="H1" s="187"/>
      <c r="I1" s="187"/>
      <c r="J1" s="187"/>
      <c r="K1" s="187"/>
    </row>
    <row r="2" spans="1:11" s="251" customFormat="1" ht="20.25" customHeight="1">
      <c r="A2" s="985" t="s">
        <v>534</v>
      </c>
      <c r="B2" s="985"/>
      <c r="C2" s="985"/>
      <c r="D2" s="985"/>
      <c r="E2" s="985"/>
      <c r="F2" s="985"/>
      <c r="G2" s="985"/>
      <c r="H2" s="985"/>
      <c r="I2" s="985"/>
      <c r="J2" s="985"/>
      <c r="K2" s="985"/>
    </row>
    <row r="3" spans="1:11" s="251" customFormat="1" ht="20.25">
      <c r="A3" s="985" t="s">
        <v>558</v>
      </c>
      <c r="B3" s="985"/>
      <c r="C3" s="985"/>
      <c r="D3" s="985"/>
      <c r="E3" s="985"/>
      <c r="F3" s="985"/>
      <c r="G3" s="985"/>
      <c r="H3" s="985"/>
      <c r="I3" s="985"/>
      <c r="J3" s="985"/>
      <c r="K3" s="985"/>
    </row>
    <row r="4" spans="1:11" s="251" customFormat="1" ht="15.75" customHeight="1">
      <c r="A4" s="987" t="s">
        <v>535</v>
      </c>
      <c r="B4" s="987"/>
      <c r="C4" s="987"/>
      <c r="D4" s="987"/>
      <c r="E4" s="987"/>
      <c r="F4" s="987"/>
      <c r="G4" s="987"/>
      <c r="H4" s="987"/>
      <c r="I4" s="987"/>
      <c r="J4" s="987"/>
      <c r="K4" s="987"/>
    </row>
    <row r="5" spans="1:11" s="251" customFormat="1" ht="15.75" customHeight="1">
      <c r="A5" s="987" t="s">
        <v>477</v>
      </c>
      <c r="B5" s="987"/>
      <c r="C5" s="987"/>
      <c r="D5" s="987"/>
      <c r="E5" s="987"/>
      <c r="F5" s="987"/>
      <c r="G5" s="987"/>
      <c r="H5" s="987"/>
      <c r="I5" s="987"/>
      <c r="J5" s="987"/>
      <c r="K5" s="987"/>
    </row>
    <row r="6" spans="1:11" s="251" customFormat="1" ht="15.75">
      <c r="A6" s="1038" t="s">
        <v>634</v>
      </c>
      <c r="B6" s="1038"/>
      <c r="C6" s="988" t="s">
        <v>777</v>
      </c>
      <c r="D6" s="988"/>
      <c r="E6" s="988"/>
      <c r="F6" s="988"/>
      <c r="G6" s="988"/>
      <c r="H6" s="988"/>
      <c r="I6" s="988"/>
      <c r="J6" s="261" t="s">
        <v>635</v>
      </c>
      <c r="K6" s="20" t="s">
        <v>635</v>
      </c>
    </row>
    <row r="7" spans="1:11" s="251" customFormat="1" ht="29.25" customHeight="1">
      <c r="A7" s="1045" t="s">
        <v>539</v>
      </c>
      <c r="B7" s="1047" t="s">
        <v>275</v>
      </c>
      <c r="C7" s="1050" t="s">
        <v>540</v>
      </c>
      <c r="D7" s="1051"/>
      <c r="E7" s="1030" t="s">
        <v>541</v>
      </c>
      <c r="F7" s="1030" t="s">
        <v>542</v>
      </c>
      <c r="G7" s="1030" t="s">
        <v>543</v>
      </c>
      <c r="H7" s="1030" t="s">
        <v>544</v>
      </c>
      <c r="I7" s="1030" t="s">
        <v>545</v>
      </c>
      <c r="J7" s="1032" t="s">
        <v>482</v>
      </c>
      <c r="K7" s="1033"/>
    </row>
    <row r="8" spans="1:11" s="251" customFormat="1" ht="29.25" customHeight="1">
      <c r="A8" s="1046"/>
      <c r="B8" s="1048"/>
      <c r="C8" s="1039" t="s">
        <v>546</v>
      </c>
      <c r="D8" s="1040"/>
      <c r="E8" s="1031"/>
      <c r="F8" s="1031"/>
      <c r="G8" s="1031"/>
      <c r="H8" s="1031"/>
      <c r="I8" s="1031"/>
      <c r="J8" s="1034"/>
      <c r="K8" s="1035"/>
    </row>
    <row r="9" spans="1:11" s="251" customFormat="1" ht="29.25" customHeight="1">
      <c r="A9" s="1041" t="s">
        <v>547</v>
      </c>
      <c r="B9" s="1048"/>
      <c r="C9" s="6" t="s">
        <v>548</v>
      </c>
      <c r="D9" s="393" t="s">
        <v>480</v>
      </c>
      <c r="E9" s="1043" t="s">
        <v>549</v>
      </c>
      <c r="F9" s="1043" t="s">
        <v>550</v>
      </c>
      <c r="G9" s="1043" t="s">
        <v>551</v>
      </c>
      <c r="H9" s="1043" t="s">
        <v>552</v>
      </c>
      <c r="I9" s="1043" t="s">
        <v>553</v>
      </c>
      <c r="J9" s="1034"/>
      <c r="K9" s="1035"/>
    </row>
    <row r="10" spans="1:11" s="251" customFormat="1" ht="29.25" customHeight="1">
      <c r="A10" s="1042"/>
      <c r="B10" s="1049"/>
      <c r="C10" s="203" t="s">
        <v>554</v>
      </c>
      <c r="D10" s="203" t="s">
        <v>555</v>
      </c>
      <c r="E10" s="1044"/>
      <c r="F10" s="1044"/>
      <c r="G10" s="1044"/>
      <c r="H10" s="1044"/>
      <c r="I10" s="1044"/>
      <c r="J10" s="1036"/>
      <c r="K10" s="1037"/>
    </row>
    <row r="11" spans="1:11" ht="13.9" customHeight="1">
      <c r="A11" s="303" t="s">
        <v>285</v>
      </c>
      <c r="B11" s="304" t="s">
        <v>286</v>
      </c>
      <c r="C11" s="305">
        <v>350544995</v>
      </c>
      <c r="D11" s="305">
        <v>12650195</v>
      </c>
      <c r="E11" s="305">
        <v>11394953</v>
      </c>
      <c r="F11" s="305">
        <v>12512164</v>
      </c>
      <c r="G11" s="306">
        <v>4.9800000000000004</v>
      </c>
      <c r="H11" s="306">
        <v>3.95</v>
      </c>
      <c r="I11" s="305">
        <v>374787</v>
      </c>
      <c r="J11" s="1062" t="s">
        <v>288</v>
      </c>
      <c r="K11" s="1063"/>
    </row>
    <row r="12" spans="1:11" ht="13.9" customHeight="1">
      <c r="A12" s="307" t="s">
        <v>289</v>
      </c>
      <c r="B12" s="308" t="s">
        <v>290</v>
      </c>
      <c r="C12" s="309">
        <v>345619363</v>
      </c>
      <c r="D12" s="309">
        <v>10205860</v>
      </c>
      <c r="E12" s="309">
        <v>24377202</v>
      </c>
      <c r="F12" s="309">
        <v>26597770</v>
      </c>
      <c r="G12" s="310">
        <v>4.67</v>
      </c>
      <c r="H12" s="310">
        <v>3.68</v>
      </c>
      <c r="I12" s="309">
        <v>660959</v>
      </c>
      <c r="J12" s="1058" t="s">
        <v>291</v>
      </c>
      <c r="K12" s="1059"/>
    </row>
    <row r="13" spans="1:11" ht="13.9" customHeight="1">
      <c r="A13" s="317" t="s">
        <v>292</v>
      </c>
      <c r="B13" s="318" t="s">
        <v>293</v>
      </c>
      <c r="C13" s="313">
        <v>1187944</v>
      </c>
      <c r="D13" s="313">
        <v>139410</v>
      </c>
      <c r="E13" s="313">
        <v>787598</v>
      </c>
      <c r="F13" s="313">
        <v>1042704</v>
      </c>
      <c r="G13" s="314">
        <v>4.99</v>
      </c>
      <c r="H13" s="314">
        <v>19.48</v>
      </c>
      <c r="I13" s="313">
        <v>76055</v>
      </c>
      <c r="J13" s="1052" t="s">
        <v>294</v>
      </c>
      <c r="K13" s="1053"/>
    </row>
    <row r="14" spans="1:11" ht="13.9" customHeight="1">
      <c r="A14" s="315" t="s">
        <v>295</v>
      </c>
      <c r="B14" s="316" t="s">
        <v>296</v>
      </c>
      <c r="C14" s="309">
        <v>1187944</v>
      </c>
      <c r="D14" s="309">
        <v>139410</v>
      </c>
      <c r="E14" s="309">
        <v>787598</v>
      </c>
      <c r="F14" s="309">
        <v>1042704</v>
      </c>
      <c r="G14" s="310">
        <v>4.99</v>
      </c>
      <c r="H14" s="310">
        <v>19.48</v>
      </c>
      <c r="I14" s="309">
        <v>76055</v>
      </c>
      <c r="J14" s="1054" t="s">
        <v>297</v>
      </c>
      <c r="K14" s="1055"/>
    </row>
    <row r="15" spans="1:11" ht="13.9" customHeight="1">
      <c r="A15" s="317" t="s">
        <v>298</v>
      </c>
      <c r="B15" s="318" t="s">
        <v>299</v>
      </c>
      <c r="C15" s="313">
        <v>3737688</v>
      </c>
      <c r="D15" s="313">
        <v>2304925</v>
      </c>
      <c r="E15" s="313">
        <v>420207</v>
      </c>
      <c r="F15" s="313">
        <v>600285</v>
      </c>
      <c r="G15" s="314">
        <v>17.760000000000002</v>
      </c>
      <c r="H15" s="314">
        <v>12.24</v>
      </c>
      <c r="I15" s="313">
        <v>139870</v>
      </c>
      <c r="J15" s="1052" t="s">
        <v>300</v>
      </c>
      <c r="K15" s="1053"/>
    </row>
    <row r="16" spans="1:11" ht="13.9" customHeight="1">
      <c r="A16" s="315" t="s">
        <v>301</v>
      </c>
      <c r="B16" s="316" t="s">
        <v>302</v>
      </c>
      <c r="C16" s="309">
        <v>3737688</v>
      </c>
      <c r="D16" s="309">
        <v>2304925</v>
      </c>
      <c r="E16" s="309">
        <v>420207</v>
      </c>
      <c r="F16" s="309">
        <v>600285</v>
      </c>
      <c r="G16" s="310">
        <v>17.760000000000002</v>
      </c>
      <c r="H16" s="310">
        <v>12.24</v>
      </c>
      <c r="I16" s="309">
        <v>139870</v>
      </c>
      <c r="J16" s="1054" t="s">
        <v>303</v>
      </c>
      <c r="K16" s="1055"/>
    </row>
    <row r="17" spans="1:11" ht="13.9" customHeight="1">
      <c r="A17" s="319" t="s">
        <v>304</v>
      </c>
      <c r="B17" s="320" t="s">
        <v>305</v>
      </c>
      <c r="C17" s="313">
        <v>65286046</v>
      </c>
      <c r="D17" s="313">
        <v>8092094</v>
      </c>
      <c r="E17" s="313">
        <v>729104</v>
      </c>
      <c r="F17" s="313">
        <v>1691513</v>
      </c>
      <c r="G17" s="314">
        <v>2.81</v>
      </c>
      <c r="H17" s="314">
        <v>54.08</v>
      </c>
      <c r="I17" s="313">
        <v>74965</v>
      </c>
      <c r="J17" s="1056" t="s">
        <v>306</v>
      </c>
      <c r="K17" s="1057"/>
    </row>
    <row r="18" spans="1:11" ht="13.9" customHeight="1">
      <c r="A18" s="307">
        <v>10</v>
      </c>
      <c r="B18" s="308" t="s">
        <v>307</v>
      </c>
      <c r="C18" s="309">
        <v>508533</v>
      </c>
      <c r="D18" s="309">
        <v>518542</v>
      </c>
      <c r="E18" s="309">
        <v>101985</v>
      </c>
      <c r="F18" s="309">
        <v>308608</v>
      </c>
      <c r="G18" s="310">
        <v>13.63</v>
      </c>
      <c r="H18" s="310">
        <v>53.33</v>
      </c>
      <c r="I18" s="309">
        <v>41236</v>
      </c>
      <c r="J18" s="1058" t="s">
        <v>308</v>
      </c>
      <c r="K18" s="1059"/>
    </row>
    <row r="19" spans="1:11" ht="13.9" customHeight="1">
      <c r="A19" s="311">
        <v>1010</v>
      </c>
      <c r="B19" s="312" t="s">
        <v>309</v>
      </c>
      <c r="C19" s="313">
        <v>11933</v>
      </c>
      <c r="D19" s="313">
        <v>59843</v>
      </c>
      <c r="E19" s="313">
        <v>92733</v>
      </c>
      <c r="F19" s="313">
        <v>201293</v>
      </c>
      <c r="G19" s="314">
        <v>23.93</v>
      </c>
      <c r="H19" s="314">
        <v>30</v>
      </c>
      <c r="I19" s="313">
        <v>77316</v>
      </c>
      <c r="J19" s="1060" t="s">
        <v>310</v>
      </c>
      <c r="K19" s="1061"/>
    </row>
    <row r="20" spans="1:11" ht="13.9" customHeight="1">
      <c r="A20" s="315">
        <v>1020</v>
      </c>
      <c r="B20" s="316" t="s">
        <v>725</v>
      </c>
      <c r="C20" s="309">
        <v>3353</v>
      </c>
      <c r="D20" s="309">
        <v>1930</v>
      </c>
      <c r="E20" s="309">
        <v>154941</v>
      </c>
      <c r="F20" s="309">
        <v>581976</v>
      </c>
      <c r="G20" s="310">
        <v>2.34</v>
      </c>
      <c r="H20" s="310">
        <v>71.03</v>
      </c>
      <c r="I20" s="309">
        <v>43865</v>
      </c>
      <c r="J20" s="1054" t="s">
        <v>724</v>
      </c>
      <c r="K20" s="1055"/>
    </row>
    <row r="21" spans="1:11" ht="13.9" customHeight="1">
      <c r="A21" s="311">
        <v>1030</v>
      </c>
      <c r="B21" s="312" t="s">
        <v>311</v>
      </c>
      <c r="C21" s="313">
        <v>29819</v>
      </c>
      <c r="D21" s="313">
        <v>21654</v>
      </c>
      <c r="E21" s="313">
        <v>95021</v>
      </c>
      <c r="F21" s="313">
        <v>165360</v>
      </c>
      <c r="G21" s="314">
        <v>4.37</v>
      </c>
      <c r="H21" s="314">
        <v>38.17</v>
      </c>
      <c r="I21" s="313">
        <v>31519</v>
      </c>
      <c r="J21" s="1060" t="s">
        <v>312</v>
      </c>
      <c r="K21" s="1061"/>
    </row>
    <row r="22" spans="1:11" s="591" customFormat="1" ht="13.9" customHeight="1">
      <c r="A22" s="542" t="s">
        <v>727</v>
      </c>
      <c r="B22" s="589" t="s">
        <v>772</v>
      </c>
      <c r="C22" s="544">
        <v>16577</v>
      </c>
      <c r="D22" s="544">
        <v>1885</v>
      </c>
      <c r="E22" s="544">
        <v>301223</v>
      </c>
      <c r="F22" s="544">
        <v>1325252</v>
      </c>
      <c r="G22" s="590">
        <v>1.23</v>
      </c>
      <c r="H22" s="590">
        <v>76.040000000000006</v>
      </c>
      <c r="I22" s="544">
        <v>27312</v>
      </c>
      <c r="J22" s="500" t="s">
        <v>773</v>
      </c>
      <c r="K22" s="501"/>
    </row>
    <row r="23" spans="1:11" ht="13.9" customHeight="1">
      <c r="A23" s="311">
        <v>1050</v>
      </c>
      <c r="B23" s="312" t="s">
        <v>313</v>
      </c>
      <c r="C23" s="572">
        <v>156616</v>
      </c>
      <c r="D23" s="572">
        <v>190998</v>
      </c>
      <c r="E23" s="572">
        <v>154364</v>
      </c>
      <c r="F23" s="572">
        <v>516929</v>
      </c>
      <c r="G23" s="573">
        <v>18.170000000000002</v>
      </c>
      <c r="H23" s="573">
        <v>51.97</v>
      </c>
      <c r="I23" s="572">
        <v>55717</v>
      </c>
      <c r="J23" s="1066" t="s">
        <v>314</v>
      </c>
      <c r="K23" s="1067"/>
    </row>
    <row r="24" spans="1:11" s="591" customFormat="1">
      <c r="A24" s="315">
        <v>1061</v>
      </c>
      <c r="B24" s="592" t="s">
        <v>315</v>
      </c>
      <c r="C24" s="309">
        <v>93542</v>
      </c>
      <c r="D24" s="309">
        <v>85307</v>
      </c>
      <c r="E24" s="309">
        <v>89247</v>
      </c>
      <c r="F24" s="309">
        <v>392006</v>
      </c>
      <c r="G24" s="310">
        <v>7.99</v>
      </c>
      <c r="H24" s="310">
        <v>69.239999999999995</v>
      </c>
      <c r="I24" s="309">
        <v>36786</v>
      </c>
      <c r="J24" s="1054" t="s">
        <v>316</v>
      </c>
      <c r="K24" s="1055"/>
    </row>
    <row r="25" spans="1:11" ht="13.9" customHeight="1">
      <c r="A25" s="311">
        <v>1071</v>
      </c>
      <c r="B25" s="312" t="s">
        <v>317</v>
      </c>
      <c r="C25" s="572">
        <v>150957</v>
      </c>
      <c r="D25" s="572">
        <v>124148</v>
      </c>
      <c r="E25" s="572">
        <v>66753</v>
      </c>
      <c r="F25" s="572">
        <v>143490</v>
      </c>
      <c r="G25" s="573">
        <v>10.65</v>
      </c>
      <c r="H25" s="573">
        <v>42.82</v>
      </c>
      <c r="I25" s="572">
        <v>27823</v>
      </c>
      <c r="J25" s="1066" t="s">
        <v>318</v>
      </c>
      <c r="K25" s="1067"/>
    </row>
    <row r="26" spans="1:11" s="591" customFormat="1" ht="13.9" customHeight="1">
      <c r="A26" s="315">
        <v>1073</v>
      </c>
      <c r="B26" s="592" t="s">
        <v>319</v>
      </c>
      <c r="C26" s="309">
        <v>22555</v>
      </c>
      <c r="D26" s="309">
        <v>20714</v>
      </c>
      <c r="E26" s="309">
        <v>103041</v>
      </c>
      <c r="F26" s="309">
        <v>240337</v>
      </c>
      <c r="G26" s="310">
        <v>11.75</v>
      </c>
      <c r="H26" s="310">
        <v>45.37</v>
      </c>
      <c r="I26" s="309">
        <v>47618</v>
      </c>
      <c r="J26" s="1054" t="s">
        <v>321</v>
      </c>
      <c r="K26" s="1055"/>
    </row>
    <row r="27" spans="1:11" ht="22.15" customHeight="1">
      <c r="A27" s="311">
        <v>1079</v>
      </c>
      <c r="B27" s="312" t="s">
        <v>322</v>
      </c>
      <c r="C27" s="572">
        <v>7105</v>
      </c>
      <c r="D27" s="572">
        <v>8191</v>
      </c>
      <c r="E27" s="572">
        <v>68321</v>
      </c>
      <c r="F27" s="572">
        <v>130470</v>
      </c>
      <c r="G27" s="573">
        <v>22.77</v>
      </c>
      <c r="H27" s="573">
        <v>24.86</v>
      </c>
      <c r="I27" s="572">
        <v>30908</v>
      </c>
      <c r="J27" s="1066" t="s">
        <v>324</v>
      </c>
      <c r="K27" s="1067"/>
    </row>
    <row r="28" spans="1:11" s="591" customFormat="1" ht="13.9" customHeight="1">
      <c r="A28" s="315">
        <v>1080</v>
      </c>
      <c r="B28" s="592" t="s">
        <v>325</v>
      </c>
      <c r="C28" s="309">
        <v>16076</v>
      </c>
      <c r="D28" s="309">
        <v>3872</v>
      </c>
      <c r="E28" s="309">
        <v>230989</v>
      </c>
      <c r="F28" s="309">
        <v>384225</v>
      </c>
      <c r="G28" s="310">
        <v>6.55</v>
      </c>
      <c r="H28" s="310">
        <v>33.33</v>
      </c>
      <c r="I28" s="309">
        <v>42083</v>
      </c>
      <c r="J28" s="1054" t="s">
        <v>326</v>
      </c>
      <c r="K28" s="1055"/>
    </row>
    <row r="29" spans="1:11" ht="13.9" customHeight="1">
      <c r="A29" s="528">
        <v>11</v>
      </c>
      <c r="B29" s="574" t="s">
        <v>327</v>
      </c>
      <c r="C29" s="572">
        <v>287139</v>
      </c>
      <c r="D29" s="572">
        <v>191303</v>
      </c>
      <c r="E29" s="572">
        <v>133673</v>
      </c>
      <c r="F29" s="572">
        <v>270108</v>
      </c>
      <c r="G29" s="573">
        <v>10.39</v>
      </c>
      <c r="H29" s="573">
        <v>40.119999999999997</v>
      </c>
      <c r="I29" s="572">
        <v>46934</v>
      </c>
      <c r="J29" s="1064" t="s">
        <v>328</v>
      </c>
      <c r="K29" s="1065"/>
    </row>
    <row r="30" spans="1:11" s="591" customFormat="1" ht="13.9" customHeight="1">
      <c r="A30" s="315">
        <v>1105</v>
      </c>
      <c r="B30" s="592" t="s">
        <v>329</v>
      </c>
      <c r="C30" s="309">
        <v>185337</v>
      </c>
      <c r="D30" s="309">
        <v>56908</v>
      </c>
      <c r="E30" s="309">
        <v>412470</v>
      </c>
      <c r="F30" s="309">
        <v>894918</v>
      </c>
      <c r="G30" s="310">
        <v>11.86</v>
      </c>
      <c r="H30" s="310">
        <v>42.05</v>
      </c>
      <c r="I30" s="309">
        <v>90618</v>
      </c>
      <c r="J30" s="1054" t="s">
        <v>330</v>
      </c>
      <c r="K30" s="1055"/>
    </row>
    <row r="31" spans="1:11" ht="13.9" customHeight="1">
      <c r="A31" s="311">
        <v>1106</v>
      </c>
      <c r="B31" s="312" t="s">
        <v>331</v>
      </c>
      <c r="C31" s="572">
        <v>101802</v>
      </c>
      <c r="D31" s="572">
        <v>134395</v>
      </c>
      <c r="E31" s="572">
        <v>83012</v>
      </c>
      <c r="F31" s="572">
        <v>156572</v>
      </c>
      <c r="G31" s="573">
        <v>8.8699999999999992</v>
      </c>
      <c r="H31" s="573">
        <v>38.11</v>
      </c>
      <c r="I31" s="572">
        <v>38978</v>
      </c>
      <c r="J31" s="1066" t="s">
        <v>332</v>
      </c>
      <c r="K31" s="1067"/>
    </row>
    <row r="32" spans="1:11" s="591" customFormat="1" ht="13.9" customHeight="1">
      <c r="A32" s="307">
        <v>13</v>
      </c>
      <c r="B32" s="593" t="s">
        <v>333</v>
      </c>
      <c r="C32" s="309">
        <v>30425</v>
      </c>
      <c r="D32" s="309">
        <v>19604</v>
      </c>
      <c r="E32" s="309">
        <v>95057</v>
      </c>
      <c r="F32" s="309">
        <v>169726</v>
      </c>
      <c r="G32" s="310">
        <v>9.3699999999999992</v>
      </c>
      <c r="H32" s="310">
        <v>34.630000000000003</v>
      </c>
      <c r="I32" s="309">
        <v>33455</v>
      </c>
      <c r="J32" s="1058" t="s">
        <v>334</v>
      </c>
      <c r="K32" s="1059"/>
    </row>
    <row r="33" spans="1:11" ht="21.75" customHeight="1">
      <c r="A33" s="311">
        <v>1392</v>
      </c>
      <c r="B33" s="312" t="s">
        <v>335</v>
      </c>
      <c r="C33" s="572">
        <v>29458</v>
      </c>
      <c r="D33" s="572">
        <v>17800</v>
      </c>
      <c r="E33" s="572">
        <v>97580</v>
      </c>
      <c r="F33" s="572">
        <v>173715</v>
      </c>
      <c r="G33" s="573">
        <v>9.5500000000000007</v>
      </c>
      <c r="H33" s="573">
        <v>34.28</v>
      </c>
      <c r="I33" s="572">
        <v>32842</v>
      </c>
      <c r="J33" s="1066" t="s">
        <v>336</v>
      </c>
      <c r="K33" s="1067"/>
    </row>
    <row r="34" spans="1:11" s="591" customFormat="1">
      <c r="A34" s="315">
        <v>1393</v>
      </c>
      <c r="B34" s="592" t="s">
        <v>337</v>
      </c>
      <c r="C34" s="309">
        <v>967</v>
      </c>
      <c r="D34" s="309">
        <v>1804</v>
      </c>
      <c r="E34" s="309">
        <v>65270</v>
      </c>
      <c r="F34" s="309">
        <v>122641</v>
      </c>
      <c r="G34" s="310">
        <v>6.32</v>
      </c>
      <c r="H34" s="310">
        <v>40.46</v>
      </c>
      <c r="I34" s="309">
        <v>41008</v>
      </c>
      <c r="J34" s="1054" t="s">
        <v>339</v>
      </c>
      <c r="K34" s="1055"/>
    </row>
    <row r="35" spans="1:11" ht="18.75" customHeight="1">
      <c r="A35" s="528">
        <v>14</v>
      </c>
      <c r="B35" s="574" t="s">
        <v>340</v>
      </c>
      <c r="C35" s="572">
        <v>220521</v>
      </c>
      <c r="D35" s="572">
        <v>185678</v>
      </c>
      <c r="E35" s="572">
        <v>60758</v>
      </c>
      <c r="F35" s="572">
        <v>128689</v>
      </c>
      <c r="G35" s="573">
        <v>16.72</v>
      </c>
      <c r="H35" s="573">
        <v>36.07</v>
      </c>
      <c r="I35" s="572">
        <v>26820</v>
      </c>
      <c r="J35" s="1064" t="s">
        <v>341</v>
      </c>
      <c r="K35" s="1065"/>
    </row>
    <row r="36" spans="1:11" s="591" customFormat="1" ht="15" customHeight="1">
      <c r="A36" s="315">
        <v>1411</v>
      </c>
      <c r="B36" s="592" t="s">
        <v>342</v>
      </c>
      <c r="C36" s="309">
        <v>10015</v>
      </c>
      <c r="D36" s="309">
        <v>10049</v>
      </c>
      <c r="E36" s="309">
        <v>59881</v>
      </c>
      <c r="F36" s="309">
        <v>114183</v>
      </c>
      <c r="G36" s="310">
        <v>9.17</v>
      </c>
      <c r="H36" s="310">
        <v>38.380000000000003</v>
      </c>
      <c r="I36" s="309">
        <v>29042</v>
      </c>
      <c r="J36" s="1054" t="s">
        <v>343</v>
      </c>
      <c r="K36" s="1055"/>
    </row>
    <row r="37" spans="1:11" ht="16.149999999999999" customHeight="1">
      <c r="A37" s="311">
        <v>1412</v>
      </c>
      <c r="B37" s="312" t="s">
        <v>344</v>
      </c>
      <c r="C37" s="572">
        <v>210473</v>
      </c>
      <c r="D37" s="572">
        <v>175385</v>
      </c>
      <c r="E37" s="572">
        <v>60827</v>
      </c>
      <c r="F37" s="572">
        <v>129515</v>
      </c>
      <c r="G37" s="573">
        <v>17.059999999999999</v>
      </c>
      <c r="H37" s="573">
        <v>35.979999999999997</v>
      </c>
      <c r="I37" s="572">
        <v>26703</v>
      </c>
      <c r="J37" s="1066" t="s">
        <v>574</v>
      </c>
      <c r="K37" s="1067"/>
    </row>
    <row r="38" spans="1:11" s="591" customFormat="1">
      <c r="A38" s="315">
        <v>1430</v>
      </c>
      <c r="B38" s="592" t="s">
        <v>714</v>
      </c>
      <c r="C38" s="309">
        <v>33</v>
      </c>
      <c r="D38" s="309">
        <v>244</v>
      </c>
      <c r="E38" s="309">
        <v>46947</v>
      </c>
      <c r="F38" s="309">
        <v>94875</v>
      </c>
      <c r="G38" s="310">
        <v>29.05</v>
      </c>
      <c r="H38" s="310">
        <v>21.46</v>
      </c>
      <c r="I38" s="309">
        <v>27151</v>
      </c>
      <c r="J38" s="1054" t="s">
        <v>723</v>
      </c>
      <c r="K38" s="1055"/>
    </row>
    <row r="39" spans="1:11" ht="15" customHeight="1">
      <c r="A39" s="528">
        <v>15</v>
      </c>
      <c r="B39" s="574" t="s">
        <v>346</v>
      </c>
      <c r="C39" s="572">
        <v>3898</v>
      </c>
      <c r="D39" s="572">
        <v>1326</v>
      </c>
      <c r="E39" s="572">
        <v>91433</v>
      </c>
      <c r="F39" s="572">
        <v>171786</v>
      </c>
      <c r="G39" s="573">
        <v>10.41</v>
      </c>
      <c r="H39" s="573">
        <v>36.369999999999997</v>
      </c>
      <c r="I39" s="572">
        <v>23259</v>
      </c>
      <c r="J39" s="1064" t="s">
        <v>347</v>
      </c>
      <c r="K39" s="1065"/>
    </row>
    <row r="40" spans="1:11" s="591" customFormat="1" ht="15" customHeight="1">
      <c r="A40" s="315">
        <v>1520</v>
      </c>
      <c r="B40" s="592" t="s">
        <v>348</v>
      </c>
      <c r="C40" s="309">
        <v>3898</v>
      </c>
      <c r="D40" s="309">
        <v>1326</v>
      </c>
      <c r="E40" s="309">
        <v>91433</v>
      </c>
      <c r="F40" s="309">
        <v>171786</v>
      </c>
      <c r="G40" s="310">
        <v>10.41</v>
      </c>
      <c r="H40" s="310">
        <v>36.369999999999997</v>
      </c>
      <c r="I40" s="309">
        <v>23259</v>
      </c>
      <c r="J40" s="1054" t="s">
        <v>349</v>
      </c>
      <c r="K40" s="1055"/>
    </row>
    <row r="41" spans="1:11" ht="22.5">
      <c r="A41" s="528">
        <v>16</v>
      </c>
      <c r="B41" s="574" t="s">
        <v>350</v>
      </c>
      <c r="C41" s="572">
        <v>75185</v>
      </c>
      <c r="D41" s="572">
        <v>233636</v>
      </c>
      <c r="E41" s="572">
        <v>60417</v>
      </c>
      <c r="F41" s="572">
        <v>121554</v>
      </c>
      <c r="G41" s="573">
        <v>6.85</v>
      </c>
      <c r="H41" s="573">
        <v>43.45</v>
      </c>
      <c r="I41" s="572">
        <v>42704</v>
      </c>
      <c r="J41" s="1064" t="s">
        <v>351</v>
      </c>
      <c r="K41" s="1065"/>
    </row>
    <row r="42" spans="1:11" s="591" customFormat="1">
      <c r="A42" s="315">
        <v>1622</v>
      </c>
      <c r="B42" s="592" t="s">
        <v>352</v>
      </c>
      <c r="C42" s="309">
        <v>75185</v>
      </c>
      <c r="D42" s="309">
        <v>233636</v>
      </c>
      <c r="E42" s="309">
        <v>60417</v>
      </c>
      <c r="F42" s="309">
        <v>121554</v>
      </c>
      <c r="G42" s="310">
        <v>6.85</v>
      </c>
      <c r="H42" s="310">
        <v>43.45</v>
      </c>
      <c r="I42" s="309">
        <v>42704</v>
      </c>
      <c r="J42" s="1054" t="s">
        <v>353</v>
      </c>
      <c r="K42" s="1055"/>
    </row>
    <row r="43" spans="1:11">
      <c r="A43" s="528" t="s">
        <v>41</v>
      </c>
      <c r="B43" s="574" t="s">
        <v>354</v>
      </c>
      <c r="C43" s="572">
        <v>89302</v>
      </c>
      <c r="D43" s="572">
        <v>78423</v>
      </c>
      <c r="E43" s="572">
        <v>88556</v>
      </c>
      <c r="F43" s="572">
        <v>194339</v>
      </c>
      <c r="G43" s="573">
        <v>2.21</v>
      </c>
      <c r="H43" s="573">
        <v>52.22</v>
      </c>
      <c r="I43" s="572">
        <v>35712</v>
      </c>
      <c r="J43" s="1064" t="s">
        <v>355</v>
      </c>
      <c r="K43" s="1065"/>
    </row>
    <row r="44" spans="1:11" s="591" customFormat="1" ht="22.5">
      <c r="A44" s="315">
        <v>1702</v>
      </c>
      <c r="B44" s="592" t="s">
        <v>356</v>
      </c>
      <c r="C44" s="309">
        <v>14907</v>
      </c>
      <c r="D44" s="309">
        <v>55293</v>
      </c>
      <c r="E44" s="309">
        <v>58353</v>
      </c>
      <c r="F44" s="309">
        <v>151343</v>
      </c>
      <c r="G44" s="310">
        <v>2.98</v>
      </c>
      <c r="H44" s="310">
        <v>58.46</v>
      </c>
      <c r="I44" s="309">
        <v>37794</v>
      </c>
      <c r="J44" s="1054" t="s">
        <v>357</v>
      </c>
      <c r="K44" s="1055"/>
    </row>
    <row r="45" spans="1:11">
      <c r="A45" s="311">
        <v>1709</v>
      </c>
      <c r="B45" s="312" t="s">
        <v>358</v>
      </c>
      <c r="C45" s="572">
        <v>74395</v>
      </c>
      <c r="D45" s="572">
        <v>23130</v>
      </c>
      <c r="E45" s="572">
        <v>148758</v>
      </c>
      <c r="F45" s="572">
        <v>280040</v>
      </c>
      <c r="G45" s="573">
        <v>1.38</v>
      </c>
      <c r="H45" s="573">
        <v>45.5</v>
      </c>
      <c r="I45" s="572">
        <v>31555</v>
      </c>
      <c r="J45" s="1066" t="s">
        <v>359</v>
      </c>
      <c r="K45" s="1067"/>
    </row>
    <row r="46" spans="1:11" s="591" customFormat="1">
      <c r="A46" s="546">
        <v>18</v>
      </c>
      <c r="B46" s="594" t="s">
        <v>360</v>
      </c>
      <c r="C46" s="549">
        <v>168217</v>
      </c>
      <c r="D46" s="549">
        <v>281748</v>
      </c>
      <c r="E46" s="549">
        <v>136747</v>
      </c>
      <c r="F46" s="549">
        <v>230274</v>
      </c>
      <c r="G46" s="595">
        <v>8.5500000000000007</v>
      </c>
      <c r="H46" s="595">
        <v>32.06</v>
      </c>
      <c r="I46" s="549">
        <v>74477</v>
      </c>
      <c r="J46" s="1068" t="s">
        <v>363</v>
      </c>
      <c r="K46" s="1069"/>
    </row>
    <row r="47" spans="1:11">
      <c r="A47" s="333">
        <v>1811</v>
      </c>
      <c r="B47" s="579" t="s">
        <v>364</v>
      </c>
      <c r="C47" s="537">
        <v>161338</v>
      </c>
      <c r="D47" s="537">
        <v>279133</v>
      </c>
      <c r="E47" s="537">
        <v>135313</v>
      </c>
      <c r="F47" s="537">
        <v>227883</v>
      </c>
      <c r="G47" s="580">
        <v>8.6300000000000008</v>
      </c>
      <c r="H47" s="580">
        <v>31.99</v>
      </c>
      <c r="I47" s="537">
        <v>74515</v>
      </c>
      <c r="J47" s="1070" t="s">
        <v>366</v>
      </c>
      <c r="K47" s="1071"/>
    </row>
    <row r="48" spans="1:11" s="591" customFormat="1">
      <c r="A48" s="315">
        <v>1820</v>
      </c>
      <c r="B48" s="592" t="s">
        <v>367</v>
      </c>
      <c r="C48" s="309">
        <v>6879</v>
      </c>
      <c r="D48" s="309">
        <v>2615</v>
      </c>
      <c r="E48" s="309">
        <v>282305</v>
      </c>
      <c r="F48" s="309">
        <v>472987</v>
      </c>
      <c r="G48" s="310">
        <v>4.7</v>
      </c>
      <c r="H48" s="310">
        <v>35.619999999999997</v>
      </c>
      <c r="I48" s="309">
        <v>70677</v>
      </c>
      <c r="J48" s="1054" t="s">
        <v>368</v>
      </c>
      <c r="K48" s="1055"/>
    </row>
    <row r="49" spans="1:11">
      <c r="A49" s="528">
        <v>19</v>
      </c>
      <c r="B49" s="574" t="s">
        <v>369</v>
      </c>
      <c r="C49" s="572">
        <v>15127462</v>
      </c>
      <c r="D49" s="572">
        <v>433870</v>
      </c>
      <c r="E49" s="572">
        <v>17517882</v>
      </c>
      <c r="F49" s="572">
        <v>73001632</v>
      </c>
      <c r="G49" s="573">
        <v>0.39</v>
      </c>
      <c r="H49" s="573">
        <v>75.62</v>
      </c>
      <c r="I49" s="572">
        <v>486947</v>
      </c>
      <c r="J49" s="1064" t="s">
        <v>370</v>
      </c>
      <c r="K49" s="1065"/>
    </row>
    <row r="50" spans="1:11" s="591" customFormat="1">
      <c r="A50" s="307">
        <v>20</v>
      </c>
      <c r="B50" s="593" t="s">
        <v>371</v>
      </c>
      <c r="C50" s="309">
        <v>38215831</v>
      </c>
      <c r="D50" s="309">
        <v>2658179</v>
      </c>
      <c r="E50" s="309">
        <v>5144910</v>
      </c>
      <c r="F50" s="309">
        <v>7736987</v>
      </c>
      <c r="G50" s="310">
        <v>2.0099999999999998</v>
      </c>
      <c r="H50" s="310">
        <v>31.49</v>
      </c>
      <c r="I50" s="309">
        <v>314169</v>
      </c>
      <c r="J50" s="1058" t="s">
        <v>373</v>
      </c>
      <c r="K50" s="1059"/>
    </row>
    <row r="51" spans="1:11" ht="13.9" customHeight="1" thickBot="1">
      <c r="A51" s="581">
        <v>21</v>
      </c>
      <c r="B51" s="582" t="s">
        <v>374</v>
      </c>
      <c r="C51" s="583">
        <v>20205</v>
      </c>
      <c r="D51" s="583">
        <v>8741</v>
      </c>
      <c r="E51" s="583">
        <v>143376</v>
      </c>
      <c r="F51" s="583">
        <v>298615</v>
      </c>
      <c r="G51" s="584">
        <v>2.35</v>
      </c>
      <c r="H51" s="584">
        <v>49.64</v>
      </c>
      <c r="I51" s="583">
        <v>31217</v>
      </c>
      <c r="J51" s="1072" t="s">
        <v>375</v>
      </c>
      <c r="K51" s="1073"/>
    </row>
    <row r="52" spans="1:11" s="591" customFormat="1" ht="21.6" customHeight="1" thickTop="1">
      <c r="A52" s="493">
        <v>2100</v>
      </c>
      <c r="B52" s="596" t="s">
        <v>376</v>
      </c>
      <c r="C52" s="462">
        <v>20205</v>
      </c>
      <c r="D52" s="462">
        <v>8741</v>
      </c>
      <c r="E52" s="462">
        <v>143376</v>
      </c>
      <c r="F52" s="462">
        <v>298615</v>
      </c>
      <c r="G52" s="463">
        <v>2.35</v>
      </c>
      <c r="H52" s="463">
        <v>49.64</v>
      </c>
      <c r="I52" s="462">
        <v>31217</v>
      </c>
      <c r="J52" s="1074" t="s">
        <v>377</v>
      </c>
      <c r="K52" s="1075"/>
    </row>
    <row r="53" spans="1:11">
      <c r="A53" s="528">
        <v>22</v>
      </c>
      <c r="B53" s="574" t="s">
        <v>378</v>
      </c>
      <c r="C53" s="572">
        <v>408187</v>
      </c>
      <c r="D53" s="572">
        <v>339694</v>
      </c>
      <c r="E53" s="572">
        <v>124369</v>
      </c>
      <c r="F53" s="572">
        <v>370661</v>
      </c>
      <c r="G53" s="573">
        <v>3.37</v>
      </c>
      <c r="H53" s="573">
        <v>63.08</v>
      </c>
      <c r="I53" s="572">
        <v>47496</v>
      </c>
      <c r="J53" s="1064" t="s">
        <v>379</v>
      </c>
      <c r="K53" s="1065"/>
    </row>
    <row r="54" spans="1:11" s="591" customFormat="1" ht="22.5" customHeight="1">
      <c r="A54" s="315">
        <v>2211</v>
      </c>
      <c r="B54" s="592" t="s">
        <v>380</v>
      </c>
      <c r="C54" s="309">
        <v>5930</v>
      </c>
      <c r="D54" s="309">
        <v>3126</v>
      </c>
      <c r="E54" s="309">
        <v>206912</v>
      </c>
      <c r="F54" s="309">
        <v>296395</v>
      </c>
      <c r="G54" s="310">
        <v>15.65</v>
      </c>
      <c r="H54" s="310">
        <v>14.54</v>
      </c>
      <c r="I54" s="309">
        <v>69469</v>
      </c>
      <c r="J54" s="1054" t="s">
        <v>381</v>
      </c>
      <c r="K54" s="1055"/>
    </row>
    <row r="55" spans="1:11">
      <c r="A55" s="311">
        <v>2220</v>
      </c>
      <c r="B55" s="312" t="s">
        <v>382</v>
      </c>
      <c r="C55" s="572">
        <v>402257</v>
      </c>
      <c r="D55" s="572">
        <v>336568</v>
      </c>
      <c r="E55" s="572">
        <v>123847</v>
      </c>
      <c r="F55" s="572">
        <v>371131</v>
      </c>
      <c r="G55" s="573">
        <v>3.31</v>
      </c>
      <c r="H55" s="573">
        <v>63.32</v>
      </c>
      <c r="I55" s="572">
        <v>47357</v>
      </c>
      <c r="J55" s="1066" t="s">
        <v>383</v>
      </c>
      <c r="K55" s="1067"/>
    </row>
    <row r="56" spans="1:11" s="591" customFormat="1">
      <c r="A56" s="307">
        <v>23</v>
      </c>
      <c r="B56" s="593" t="s">
        <v>384</v>
      </c>
      <c r="C56" s="309">
        <v>2347158</v>
      </c>
      <c r="D56" s="309">
        <v>790152</v>
      </c>
      <c r="E56" s="309">
        <v>174355</v>
      </c>
      <c r="F56" s="309">
        <v>451868</v>
      </c>
      <c r="G56" s="310">
        <v>5.54</v>
      </c>
      <c r="H56" s="310">
        <v>55.88</v>
      </c>
      <c r="I56" s="309">
        <v>38032</v>
      </c>
      <c r="J56" s="1058" t="s">
        <v>385</v>
      </c>
      <c r="K56" s="1059"/>
    </row>
    <row r="57" spans="1:11">
      <c r="A57" s="311">
        <v>2310</v>
      </c>
      <c r="B57" s="312" t="s">
        <v>386</v>
      </c>
      <c r="C57" s="572">
        <v>72976</v>
      </c>
      <c r="D57" s="572">
        <v>56545</v>
      </c>
      <c r="E57" s="572">
        <v>100303</v>
      </c>
      <c r="F57" s="572">
        <v>250455</v>
      </c>
      <c r="G57" s="573">
        <v>7.08</v>
      </c>
      <c r="H57" s="573">
        <v>52.87</v>
      </c>
      <c r="I57" s="572">
        <v>38362</v>
      </c>
      <c r="J57" s="1066" t="s">
        <v>388</v>
      </c>
      <c r="K57" s="1067"/>
    </row>
    <row r="58" spans="1:11" s="591" customFormat="1">
      <c r="A58" s="315">
        <v>2394</v>
      </c>
      <c r="B58" s="592" t="s">
        <v>389</v>
      </c>
      <c r="C58" s="309">
        <v>1158899</v>
      </c>
      <c r="D58" s="309">
        <v>74687</v>
      </c>
      <c r="E58" s="309">
        <v>1546469</v>
      </c>
      <c r="F58" s="309">
        <v>2306604</v>
      </c>
      <c r="G58" s="310">
        <v>5.43</v>
      </c>
      <c r="H58" s="310">
        <v>27.52</v>
      </c>
      <c r="I58" s="309">
        <v>81984</v>
      </c>
      <c r="J58" s="1054" t="s">
        <v>390</v>
      </c>
      <c r="K58" s="1055"/>
    </row>
    <row r="59" spans="1:11" ht="16.149999999999999" customHeight="1">
      <c r="A59" s="311">
        <v>2395</v>
      </c>
      <c r="B59" s="312" t="s">
        <v>391</v>
      </c>
      <c r="C59" s="572">
        <v>1005033</v>
      </c>
      <c r="D59" s="572">
        <v>596122</v>
      </c>
      <c r="E59" s="572">
        <v>111650</v>
      </c>
      <c r="F59" s="572">
        <v>365190</v>
      </c>
      <c r="G59" s="573">
        <v>5.18</v>
      </c>
      <c r="H59" s="573">
        <v>64.25</v>
      </c>
      <c r="I59" s="572">
        <v>35424</v>
      </c>
      <c r="J59" s="1066" t="s">
        <v>392</v>
      </c>
      <c r="K59" s="1067"/>
    </row>
    <row r="60" spans="1:11" s="591" customFormat="1">
      <c r="A60" s="315">
        <v>2396</v>
      </c>
      <c r="B60" s="592" t="s">
        <v>393</v>
      </c>
      <c r="C60" s="309">
        <v>59559</v>
      </c>
      <c r="D60" s="309">
        <v>40512</v>
      </c>
      <c r="E60" s="309">
        <v>103148</v>
      </c>
      <c r="F60" s="309">
        <v>175430</v>
      </c>
      <c r="G60" s="310">
        <v>7.17</v>
      </c>
      <c r="H60" s="310">
        <v>34.03</v>
      </c>
      <c r="I60" s="309">
        <v>38473</v>
      </c>
      <c r="J60" s="1054" t="s">
        <v>394</v>
      </c>
      <c r="K60" s="1055"/>
    </row>
    <row r="61" spans="1:11">
      <c r="A61" s="311">
        <v>2399</v>
      </c>
      <c r="B61" s="312" t="s">
        <v>395</v>
      </c>
      <c r="C61" s="572">
        <v>50691</v>
      </c>
      <c r="D61" s="572">
        <v>22286</v>
      </c>
      <c r="E61" s="572">
        <v>157295</v>
      </c>
      <c r="F61" s="572">
        <v>1161219</v>
      </c>
      <c r="G61" s="573">
        <v>8.1300000000000008</v>
      </c>
      <c r="H61" s="573">
        <v>78.33</v>
      </c>
      <c r="I61" s="572">
        <v>43698</v>
      </c>
      <c r="J61" s="1066" t="s">
        <v>396</v>
      </c>
      <c r="K61" s="1067"/>
    </row>
    <row r="62" spans="1:11" s="591" customFormat="1">
      <c r="A62" s="307">
        <v>24</v>
      </c>
      <c r="B62" s="593" t="s">
        <v>397</v>
      </c>
      <c r="C62" s="309">
        <v>2143965</v>
      </c>
      <c r="D62" s="309">
        <v>912107</v>
      </c>
      <c r="E62" s="309">
        <v>1410641</v>
      </c>
      <c r="F62" s="309">
        <v>6030347</v>
      </c>
      <c r="G62" s="310">
        <v>6.49</v>
      </c>
      <c r="H62" s="310">
        <v>70.12</v>
      </c>
      <c r="I62" s="309">
        <v>316264</v>
      </c>
      <c r="J62" s="1058" t="s">
        <v>398</v>
      </c>
      <c r="K62" s="1059"/>
    </row>
    <row r="63" spans="1:11">
      <c r="A63" s="528">
        <v>25</v>
      </c>
      <c r="B63" s="574" t="s">
        <v>399</v>
      </c>
      <c r="C63" s="572">
        <v>1276804</v>
      </c>
      <c r="D63" s="572">
        <v>847778</v>
      </c>
      <c r="E63" s="572">
        <v>115650</v>
      </c>
      <c r="F63" s="572">
        <v>288548</v>
      </c>
      <c r="G63" s="573">
        <v>6.01</v>
      </c>
      <c r="H63" s="573">
        <v>53.91</v>
      </c>
      <c r="I63" s="572">
        <v>42551</v>
      </c>
      <c r="J63" s="1064" t="s">
        <v>400</v>
      </c>
      <c r="K63" s="1065"/>
    </row>
    <row r="64" spans="1:11" s="591" customFormat="1">
      <c r="A64" s="315">
        <v>2511</v>
      </c>
      <c r="B64" s="592" t="s">
        <v>401</v>
      </c>
      <c r="C64" s="309">
        <v>1239676</v>
      </c>
      <c r="D64" s="309">
        <v>798054</v>
      </c>
      <c r="E64" s="309">
        <v>117719</v>
      </c>
      <c r="F64" s="309">
        <v>292785</v>
      </c>
      <c r="G64" s="310">
        <v>5.89</v>
      </c>
      <c r="H64" s="310">
        <v>53.9</v>
      </c>
      <c r="I64" s="309">
        <v>42973</v>
      </c>
      <c r="J64" s="1054" t="s">
        <v>402</v>
      </c>
      <c r="K64" s="1055"/>
    </row>
    <row r="65" spans="1:11">
      <c r="A65" s="311">
        <v>2591</v>
      </c>
      <c r="B65" s="312" t="s">
        <v>594</v>
      </c>
      <c r="C65" s="572">
        <v>14616</v>
      </c>
      <c r="D65" s="572">
        <v>14121</v>
      </c>
      <c r="E65" s="572">
        <v>96641</v>
      </c>
      <c r="F65" s="572">
        <v>152709</v>
      </c>
      <c r="G65" s="573">
        <v>7.26</v>
      </c>
      <c r="H65" s="573">
        <v>29.45</v>
      </c>
      <c r="I65" s="572">
        <v>45552</v>
      </c>
      <c r="J65" s="1066" t="s">
        <v>404</v>
      </c>
      <c r="K65" s="1067"/>
    </row>
    <row r="66" spans="1:11" s="591" customFormat="1">
      <c r="A66" s="315">
        <v>2592</v>
      </c>
      <c r="B66" s="592" t="s">
        <v>405</v>
      </c>
      <c r="C66" s="309">
        <v>12900</v>
      </c>
      <c r="D66" s="309">
        <v>17791</v>
      </c>
      <c r="E66" s="309">
        <v>67462</v>
      </c>
      <c r="F66" s="309">
        <v>142134</v>
      </c>
      <c r="G66" s="310">
        <v>12.79</v>
      </c>
      <c r="H66" s="310">
        <v>39.75</v>
      </c>
      <c r="I66" s="309">
        <v>34545</v>
      </c>
      <c r="J66" s="1054" t="s">
        <v>406</v>
      </c>
      <c r="K66" s="1055"/>
    </row>
    <row r="67" spans="1:11">
      <c r="A67" s="311">
        <v>2599</v>
      </c>
      <c r="B67" s="312" t="s">
        <v>407</v>
      </c>
      <c r="C67" s="572">
        <v>9612</v>
      </c>
      <c r="D67" s="572">
        <v>17812</v>
      </c>
      <c r="E67" s="572">
        <v>101044</v>
      </c>
      <c r="F67" s="572">
        <v>362334</v>
      </c>
      <c r="G67" s="573">
        <v>6.43</v>
      </c>
      <c r="H67" s="573">
        <v>65.680000000000007</v>
      </c>
      <c r="I67" s="572">
        <v>33735</v>
      </c>
      <c r="J67" s="1066" t="s">
        <v>408</v>
      </c>
      <c r="K67" s="1067"/>
    </row>
    <row r="68" spans="1:11" s="591" customFormat="1">
      <c r="A68" s="307">
        <v>27</v>
      </c>
      <c r="B68" s="593" t="s">
        <v>409</v>
      </c>
      <c r="C68" s="309">
        <v>2400090</v>
      </c>
      <c r="D68" s="309">
        <v>119655</v>
      </c>
      <c r="E68" s="309">
        <v>1146103</v>
      </c>
      <c r="F68" s="309">
        <v>2154600</v>
      </c>
      <c r="G68" s="310">
        <v>0.76</v>
      </c>
      <c r="H68" s="310">
        <v>46.05</v>
      </c>
      <c r="I68" s="309">
        <v>53802</v>
      </c>
      <c r="J68" s="1058" t="s">
        <v>411</v>
      </c>
      <c r="K68" s="1059"/>
    </row>
    <row r="69" spans="1:11" ht="22.5">
      <c r="A69" s="311">
        <v>2710</v>
      </c>
      <c r="B69" s="312" t="s">
        <v>598</v>
      </c>
      <c r="C69" s="572">
        <v>60958</v>
      </c>
      <c r="D69" s="572">
        <v>40640</v>
      </c>
      <c r="E69" s="572">
        <v>148402</v>
      </c>
      <c r="F69" s="572">
        <v>514519</v>
      </c>
      <c r="G69" s="573">
        <v>3.19</v>
      </c>
      <c r="H69" s="573">
        <v>67.97</v>
      </c>
      <c r="I69" s="572">
        <v>54697</v>
      </c>
      <c r="J69" s="1066" t="s">
        <v>412</v>
      </c>
      <c r="K69" s="1067"/>
    </row>
    <row r="70" spans="1:11" s="591" customFormat="1" ht="22.5">
      <c r="A70" s="315">
        <v>2730</v>
      </c>
      <c r="B70" s="592" t="s">
        <v>413</v>
      </c>
      <c r="C70" s="309">
        <v>2279381</v>
      </c>
      <c r="D70" s="309">
        <v>44075</v>
      </c>
      <c r="E70" s="309">
        <v>2867428</v>
      </c>
      <c r="F70" s="309">
        <v>5106633</v>
      </c>
      <c r="G70" s="310">
        <v>0.28000000000000003</v>
      </c>
      <c r="H70" s="310">
        <v>43.57</v>
      </c>
      <c r="I70" s="309">
        <v>54013</v>
      </c>
      <c r="J70" s="1054" t="s">
        <v>414</v>
      </c>
      <c r="K70" s="1055"/>
    </row>
    <row r="71" spans="1:11" ht="21" customHeight="1">
      <c r="A71" s="311">
        <v>2740</v>
      </c>
      <c r="B71" s="312" t="s">
        <v>415</v>
      </c>
      <c r="C71" s="572">
        <v>7133</v>
      </c>
      <c r="D71" s="572">
        <v>6367</v>
      </c>
      <c r="E71" s="572">
        <v>198249</v>
      </c>
      <c r="F71" s="572">
        <v>416266</v>
      </c>
      <c r="G71" s="573">
        <v>1.1100000000000001</v>
      </c>
      <c r="H71" s="573">
        <v>51.26</v>
      </c>
      <c r="I71" s="572">
        <v>78611</v>
      </c>
      <c r="J71" s="1066" t="s">
        <v>416</v>
      </c>
      <c r="K71" s="1067"/>
    </row>
    <row r="72" spans="1:11" s="591" customFormat="1" ht="25.5" customHeight="1">
      <c r="A72" s="315">
        <v>2750</v>
      </c>
      <c r="B72" s="592" t="s">
        <v>689</v>
      </c>
      <c r="C72" s="309">
        <v>19330</v>
      </c>
      <c r="D72" s="309">
        <v>10659</v>
      </c>
      <c r="E72" s="309">
        <v>143879</v>
      </c>
      <c r="F72" s="309">
        <v>348200</v>
      </c>
      <c r="G72" s="310">
        <v>5.07</v>
      </c>
      <c r="H72" s="310">
        <v>53.61</v>
      </c>
      <c r="I72" s="309">
        <v>48448</v>
      </c>
      <c r="J72" s="1054" t="s">
        <v>722</v>
      </c>
      <c r="K72" s="1055"/>
    </row>
    <row r="73" spans="1:11">
      <c r="A73" s="311">
        <v>2790</v>
      </c>
      <c r="B73" s="312" t="s">
        <v>417</v>
      </c>
      <c r="C73" s="572">
        <v>33288</v>
      </c>
      <c r="D73" s="572">
        <v>17914</v>
      </c>
      <c r="E73" s="572">
        <v>154921</v>
      </c>
      <c r="F73" s="572">
        <v>387796</v>
      </c>
      <c r="G73" s="573">
        <v>5.85</v>
      </c>
      <c r="H73" s="573">
        <v>54.2</v>
      </c>
      <c r="I73" s="572">
        <v>49215</v>
      </c>
      <c r="J73" s="1066" t="s">
        <v>418</v>
      </c>
      <c r="K73" s="1067"/>
    </row>
    <row r="74" spans="1:11" s="591" customFormat="1">
      <c r="A74" s="307">
        <v>28</v>
      </c>
      <c r="B74" s="593" t="s">
        <v>419</v>
      </c>
      <c r="C74" s="309">
        <v>34745</v>
      </c>
      <c r="D74" s="309">
        <v>69160</v>
      </c>
      <c r="E74" s="309">
        <v>74337</v>
      </c>
      <c r="F74" s="309">
        <v>202340</v>
      </c>
      <c r="G74" s="310">
        <v>3.85</v>
      </c>
      <c r="H74" s="310">
        <v>59.41</v>
      </c>
      <c r="I74" s="309">
        <v>46292</v>
      </c>
      <c r="J74" s="1058" t="s">
        <v>420</v>
      </c>
      <c r="K74" s="1059"/>
    </row>
    <row r="75" spans="1:11" ht="21" customHeight="1">
      <c r="A75" s="311">
        <v>2810</v>
      </c>
      <c r="B75" s="312" t="s">
        <v>421</v>
      </c>
      <c r="C75" s="572">
        <v>34745</v>
      </c>
      <c r="D75" s="572">
        <v>69160</v>
      </c>
      <c r="E75" s="572">
        <v>74337</v>
      </c>
      <c r="F75" s="572">
        <v>202340</v>
      </c>
      <c r="G75" s="573">
        <v>3.85</v>
      </c>
      <c r="H75" s="573">
        <v>59.41</v>
      </c>
      <c r="I75" s="572">
        <v>46292</v>
      </c>
      <c r="J75" s="1066" t="s">
        <v>422</v>
      </c>
      <c r="K75" s="1067"/>
    </row>
    <row r="76" spans="1:11" s="591" customFormat="1" ht="21" customHeight="1">
      <c r="A76" s="307">
        <v>29</v>
      </c>
      <c r="B76" s="593" t="s">
        <v>605</v>
      </c>
      <c r="C76" s="309">
        <v>23877</v>
      </c>
      <c r="D76" s="309">
        <v>7857</v>
      </c>
      <c r="E76" s="309">
        <v>112011</v>
      </c>
      <c r="F76" s="309">
        <v>168064</v>
      </c>
      <c r="G76" s="310">
        <v>3.12</v>
      </c>
      <c r="H76" s="310">
        <v>30.23</v>
      </c>
      <c r="I76" s="309">
        <v>27377</v>
      </c>
      <c r="J76" s="1058" t="s">
        <v>424</v>
      </c>
      <c r="K76" s="1059"/>
    </row>
    <row r="77" spans="1:11" ht="24.75" customHeight="1">
      <c r="A77" s="311">
        <v>2920</v>
      </c>
      <c r="B77" s="312" t="s">
        <v>425</v>
      </c>
      <c r="C77" s="572">
        <v>22783</v>
      </c>
      <c r="D77" s="572">
        <v>5817</v>
      </c>
      <c r="E77" s="572">
        <v>113312</v>
      </c>
      <c r="F77" s="572">
        <v>168653</v>
      </c>
      <c r="G77" s="573">
        <v>2.12</v>
      </c>
      <c r="H77" s="573">
        <v>30.7</v>
      </c>
      <c r="I77" s="572">
        <v>22993</v>
      </c>
      <c r="J77" s="1066" t="s">
        <v>426</v>
      </c>
      <c r="K77" s="1067"/>
    </row>
    <row r="78" spans="1:11" s="591" customFormat="1">
      <c r="A78" s="315">
        <v>2930</v>
      </c>
      <c r="B78" s="592" t="s">
        <v>427</v>
      </c>
      <c r="C78" s="309">
        <v>1094</v>
      </c>
      <c r="D78" s="309">
        <v>2040</v>
      </c>
      <c r="E78" s="309">
        <v>102249</v>
      </c>
      <c r="F78" s="309">
        <v>163644</v>
      </c>
      <c r="G78" s="310">
        <v>10.85</v>
      </c>
      <c r="H78" s="310">
        <v>26.66</v>
      </c>
      <c r="I78" s="309">
        <v>59999</v>
      </c>
      <c r="J78" s="1054" t="s">
        <v>429</v>
      </c>
      <c r="K78" s="1055"/>
    </row>
    <row r="79" spans="1:11">
      <c r="A79" s="575">
        <v>30</v>
      </c>
      <c r="B79" s="576" t="s">
        <v>430</v>
      </c>
      <c r="C79" s="577">
        <v>1339</v>
      </c>
      <c r="D79" s="577">
        <v>1727</v>
      </c>
      <c r="E79" s="577">
        <v>76838</v>
      </c>
      <c r="F79" s="577">
        <v>210499</v>
      </c>
      <c r="G79" s="578">
        <v>2.5</v>
      </c>
      <c r="H79" s="578">
        <v>60.99</v>
      </c>
      <c r="I79" s="577">
        <v>40152</v>
      </c>
      <c r="J79" s="1078" t="s">
        <v>431</v>
      </c>
      <c r="K79" s="1079"/>
    </row>
    <row r="80" spans="1:11" s="591" customFormat="1" ht="15.75" thickBot="1">
      <c r="A80" s="496">
        <v>3012</v>
      </c>
      <c r="B80" s="597" t="s">
        <v>432</v>
      </c>
      <c r="C80" s="497">
        <v>1339</v>
      </c>
      <c r="D80" s="497">
        <v>1727</v>
      </c>
      <c r="E80" s="497">
        <v>76838</v>
      </c>
      <c r="F80" s="497">
        <v>210499</v>
      </c>
      <c r="G80" s="598">
        <v>2.5</v>
      </c>
      <c r="H80" s="598">
        <v>60.99</v>
      </c>
      <c r="I80" s="497">
        <v>40152</v>
      </c>
      <c r="J80" s="1080" t="s">
        <v>433</v>
      </c>
      <c r="K80" s="1081"/>
    </row>
    <row r="81" spans="1:11" ht="15.75" thickTop="1">
      <c r="A81" s="586">
        <v>31</v>
      </c>
      <c r="B81" s="587" t="s">
        <v>434</v>
      </c>
      <c r="C81" s="537">
        <v>295823</v>
      </c>
      <c r="D81" s="537">
        <v>163237</v>
      </c>
      <c r="E81" s="537">
        <v>122219</v>
      </c>
      <c r="F81" s="537">
        <v>240276</v>
      </c>
      <c r="G81" s="580">
        <v>19.5</v>
      </c>
      <c r="H81" s="580">
        <v>29.64</v>
      </c>
      <c r="I81" s="537">
        <v>40860</v>
      </c>
      <c r="J81" s="1082" t="s">
        <v>435</v>
      </c>
      <c r="K81" s="1083"/>
    </row>
    <row r="82" spans="1:11" s="591" customFormat="1">
      <c r="A82" s="315">
        <v>3100</v>
      </c>
      <c r="B82" s="592" t="s">
        <v>434</v>
      </c>
      <c r="C82" s="309">
        <v>295823</v>
      </c>
      <c r="D82" s="309">
        <v>163237</v>
      </c>
      <c r="E82" s="309">
        <v>122219</v>
      </c>
      <c r="F82" s="309">
        <v>240276</v>
      </c>
      <c r="G82" s="310">
        <v>19.5</v>
      </c>
      <c r="H82" s="310">
        <v>29.64</v>
      </c>
      <c r="I82" s="309">
        <v>40860</v>
      </c>
      <c r="J82" s="1054" t="s">
        <v>436</v>
      </c>
      <c r="K82" s="1055"/>
    </row>
    <row r="83" spans="1:11">
      <c r="A83" s="528">
        <v>32</v>
      </c>
      <c r="B83" s="574" t="s">
        <v>437</v>
      </c>
      <c r="C83" s="572">
        <v>31258</v>
      </c>
      <c r="D83" s="572">
        <v>9502</v>
      </c>
      <c r="E83" s="572">
        <v>253945</v>
      </c>
      <c r="F83" s="572">
        <v>383868</v>
      </c>
      <c r="G83" s="573">
        <v>2.62</v>
      </c>
      <c r="H83" s="573">
        <v>31.23</v>
      </c>
      <c r="I83" s="572">
        <v>53085</v>
      </c>
      <c r="J83" s="1064" t="s">
        <v>438</v>
      </c>
      <c r="K83" s="1065"/>
    </row>
    <row r="84" spans="1:11" s="591" customFormat="1">
      <c r="A84" s="315">
        <v>3250</v>
      </c>
      <c r="B84" s="592" t="s">
        <v>439</v>
      </c>
      <c r="C84" s="309">
        <v>18070</v>
      </c>
      <c r="D84" s="309">
        <v>5221</v>
      </c>
      <c r="E84" s="309">
        <v>321640</v>
      </c>
      <c r="F84" s="309">
        <v>519146</v>
      </c>
      <c r="G84" s="310">
        <v>1.57</v>
      </c>
      <c r="H84" s="310">
        <v>36.47</v>
      </c>
      <c r="I84" s="309">
        <v>60012</v>
      </c>
      <c r="J84" s="1054" t="s">
        <v>440</v>
      </c>
      <c r="K84" s="1055"/>
    </row>
    <row r="85" spans="1:11">
      <c r="A85" s="311">
        <v>3290</v>
      </c>
      <c r="B85" s="312" t="s">
        <v>441</v>
      </c>
      <c r="C85" s="572">
        <v>13188</v>
      </c>
      <c r="D85" s="572">
        <v>4281</v>
      </c>
      <c r="E85" s="572">
        <v>189929</v>
      </c>
      <c r="F85" s="572">
        <v>255941</v>
      </c>
      <c r="G85" s="573">
        <v>4.6100000000000003</v>
      </c>
      <c r="H85" s="573">
        <v>21.18</v>
      </c>
      <c r="I85" s="572">
        <v>46534</v>
      </c>
      <c r="J85" s="1066" t="s">
        <v>442</v>
      </c>
      <c r="K85" s="1067"/>
    </row>
    <row r="86" spans="1:11" s="591" customFormat="1">
      <c r="A86" s="307">
        <v>33</v>
      </c>
      <c r="B86" s="593" t="s">
        <v>443</v>
      </c>
      <c r="C86" s="309">
        <v>1576082</v>
      </c>
      <c r="D86" s="309">
        <v>220175</v>
      </c>
      <c r="E86" s="309">
        <v>567411</v>
      </c>
      <c r="F86" s="309">
        <v>760671</v>
      </c>
      <c r="G86" s="310">
        <v>11.22</v>
      </c>
      <c r="H86" s="310">
        <v>14.19</v>
      </c>
      <c r="I86" s="309">
        <v>59701</v>
      </c>
      <c r="J86" s="1058" t="s">
        <v>444</v>
      </c>
      <c r="K86" s="1059"/>
    </row>
    <row r="87" spans="1:11">
      <c r="A87" s="311">
        <v>3311</v>
      </c>
      <c r="B87" s="312" t="s">
        <v>445</v>
      </c>
      <c r="C87" s="572">
        <v>2318</v>
      </c>
      <c r="D87" s="572">
        <v>2747</v>
      </c>
      <c r="E87" s="572">
        <v>52320</v>
      </c>
      <c r="F87" s="572">
        <v>76960</v>
      </c>
      <c r="G87" s="573">
        <v>14.27</v>
      </c>
      <c r="H87" s="573">
        <v>17.75</v>
      </c>
      <c r="I87" s="572">
        <v>28320</v>
      </c>
      <c r="J87" s="1066" t="s">
        <v>447</v>
      </c>
      <c r="K87" s="1067"/>
    </row>
    <row r="88" spans="1:11" s="591" customFormat="1">
      <c r="A88" s="516" t="s">
        <v>774</v>
      </c>
      <c r="B88" s="599" t="s">
        <v>775</v>
      </c>
      <c r="C88" s="517">
        <v>91941</v>
      </c>
      <c r="D88" s="517">
        <v>31068</v>
      </c>
      <c r="E88" s="517">
        <v>195555</v>
      </c>
      <c r="F88" s="517">
        <v>422153</v>
      </c>
      <c r="G88" s="571">
        <v>6.68</v>
      </c>
      <c r="H88" s="571">
        <v>47</v>
      </c>
      <c r="I88" s="517">
        <v>47945</v>
      </c>
      <c r="J88" s="569" t="s">
        <v>776</v>
      </c>
      <c r="K88" s="570"/>
    </row>
    <row r="89" spans="1:11" ht="19.5" customHeight="1">
      <c r="A89" s="311">
        <v>3315</v>
      </c>
      <c r="B89" s="312" t="s">
        <v>450</v>
      </c>
      <c r="C89" s="572">
        <v>1481823</v>
      </c>
      <c r="D89" s="572">
        <v>186360</v>
      </c>
      <c r="E89" s="572">
        <v>666131</v>
      </c>
      <c r="F89" s="572">
        <v>857610</v>
      </c>
      <c r="G89" s="573">
        <v>11.7</v>
      </c>
      <c r="H89" s="573">
        <v>10.63</v>
      </c>
      <c r="I89" s="572">
        <v>63323</v>
      </c>
      <c r="J89" s="1066" t="s">
        <v>451</v>
      </c>
      <c r="K89" s="1067"/>
    </row>
    <row r="90" spans="1:11" s="591" customFormat="1" ht="15.75">
      <c r="A90" s="321" t="s">
        <v>452</v>
      </c>
      <c r="B90" s="322" t="s">
        <v>453</v>
      </c>
      <c r="C90" s="309">
        <v>10935429</v>
      </c>
      <c r="D90" s="309">
        <v>1335356</v>
      </c>
      <c r="E90" s="309">
        <v>3250722</v>
      </c>
      <c r="F90" s="309">
        <v>7652008</v>
      </c>
      <c r="G90" s="310">
        <v>2.34</v>
      </c>
      <c r="H90" s="310">
        <v>55.18</v>
      </c>
      <c r="I90" s="309">
        <v>339267</v>
      </c>
      <c r="J90" s="1076" t="s">
        <v>454</v>
      </c>
      <c r="K90" s="1077"/>
    </row>
    <row r="91" spans="1:11">
      <c r="A91" s="528">
        <v>35</v>
      </c>
      <c r="B91" s="574" t="s">
        <v>453</v>
      </c>
      <c r="C91" s="572">
        <v>10935429</v>
      </c>
      <c r="D91" s="572">
        <v>1335356</v>
      </c>
      <c r="E91" s="572">
        <v>3250722</v>
      </c>
      <c r="F91" s="572">
        <v>7652008</v>
      </c>
      <c r="G91" s="573">
        <v>2.34</v>
      </c>
      <c r="H91" s="573">
        <v>55.18</v>
      </c>
      <c r="I91" s="572">
        <v>339267</v>
      </c>
      <c r="J91" s="1064" t="s">
        <v>455</v>
      </c>
      <c r="K91" s="1065"/>
    </row>
    <row r="92" spans="1:11" s="591" customFormat="1" ht="15.75">
      <c r="A92" s="321" t="s">
        <v>456</v>
      </c>
      <c r="B92" s="322" t="s">
        <v>457</v>
      </c>
      <c r="C92" s="309">
        <v>312453</v>
      </c>
      <c r="D92" s="309">
        <v>178929</v>
      </c>
      <c r="E92" s="309">
        <v>146895</v>
      </c>
      <c r="F92" s="309">
        <v>231420</v>
      </c>
      <c r="G92" s="310">
        <v>20.97</v>
      </c>
      <c r="H92" s="310">
        <v>15.56</v>
      </c>
      <c r="I92" s="309">
        <v>49265</v>
      </c>
      <c r="J92" s="1076" t="s">
        <v>458</v>
      </c>
      <c r="K92" s="1077"/>
    </row>
    <row r="93" spans="1:11">
      <c r="A93" s="528">
        <v>37</v>
      </c>
      <c r="B93" s="574" t="s">
        <v>459</v>
      </c>
      <c r="C93" s="572">
        <v>13373</v>
      </c>
      <c r="D93" s="572">
        <v>34357</v>
      </c>
      <c r="E93" s="572">
        <v>74929</v>
      </c>
      <c r="F93" s="572">
        <v>137184</v>
      </c>
      <c r="G93" s="573">
        <v>33.17</v>
      </c>
      <c r="H93" s="573">
        <v>12.21</v>
      </c>
      <c r="I93" s="572">
        <v>45446</v>
      </c>
      <c r="J93" s="1064" t="s">
        <v>460</v>
      </c>
      <c r="K93" s="1065"/>
    </row>
    <row r="94" spans="1:11" s="591" customFormat="1">
      <c r="A94" s="315">
        <v>3700</v>
      </c>
      <c r="B94" s="592" t="s">
        <v>459</v>
      </c>
      <c r="C94" s="309">
        <v>13373</v>
      </c>
      <c r="D94" s="309">
        <v>34357</v>
      </c>
      <c r="E94" s="309">
        <v>74929</v>
      </c>
      <c r="F94" s="309">
        <v>137184</v>
      </c>
      <c r="G94" s="310">
        <v>33.17</v>
      </c>
      <c r="H94" s="310">
        <v>12.21</v>
      </c>
      <c r="I94" s="309">
        <v>45446</v>
      </c>
      <c r="J94" s="1054" t="s">
        <v>460</v>
      </c>
      <c r="K94" s="1055"/>
    </row>
    <row r="95" spans="1:11">
      <c r="A95" s="528">
        <v>38</v>
      </c>
      <c r="B95" s="574" t="s">
        <v>461</v>
      </c>
      <c r="C95" s="572">
        <v>281362</v>
      </c>
      <c r="D95" s="572">
        <v>133945</v>
      </c>
      <c r="E95" s="572">
        <v>166940</v>
      </c>
      <c r="F95" s="572">
        <v>260635</v>
      </c>
      <c r="G95" s="573">
        <v>19.940000000000001</v>
      </c>
      <c r="H95" s="573">
        <v>16.010000000000002</v>
      </c>
      <c r="I95" s="572">
        <v>50280</v>
      </c>
      <c r="J95" s="1064" t="s">
        <v>462</v>
      </c>
      <c r="K95" s="1065"/>
    </row>
    <row r="96" spans="1:11" s="591" customFormat="1">
      <c r="A96" s="315">
        <v>3811</v>
      </c>
      <c r="B96" s="592" t="s">
        <v>617</v>
      </c>
      <c r="C96" s="309">
        <v>21833</v>
      </c>
      <c r="D96" s="309">
        <v>64076</v>
      </c>
      <c r="E96" s="309">
        <v>46367</v>
      </c>
      <c r="F96" s="309">
        <v>54340</v>
      </c>
      <c r="G96" s="310">
        <v>8.7100000000000009</v>
      </c>
      <c r="H96" s="310">
        <v>5.97</v>
      </c>
      <c r="I96" s="309">
        <v>33063</v>
      </c>
      <c r="J96" s="1054" t="s">
        <v>720</v>
      </c>
      <c r="K96" s="1055"/>
    </row>
    <row r="97" spans="1:11">
      <c r="A97" s="311">
        <v>3821</v>
      </c>
      <c r="B97" s="312" t="s">
        <v>463</v>
      </c>
      <c r="C97" s="572">
        <v>211510</v>
      </c>
      <c r="D97" s="572">
        <v>46229</v>
      </c>
      <c r="E97" s="572">
        <v>683088</v>
      </c>
      <c r="F97" s="572">
        <v>1016450</v>
      </c>
      <c r="G97" s="573">
        <v>25.8</v>
      </c>
      <c r="H97" s="573">
        <v>6.99</v>
      </c>
      <c r="I97" s="572">
        <v>120389</v>
      </c>
      <c r="J97" s="1066" t="s">
        <v>464</v>
      </c>
      <c r="K97" s="1067"/>
    </row>
    <row r="98" spans="1:11" s="591" customFormat="1">
      <c r="A98" s="315">
        <v>3822</v>
      </c>
      <c r="B98" s="592" t="s">
        <v>465</v>
      </c>
      <c r="C98" s="309">
        <v>22165</v>
      </c>
      <c r="D98" s="309">
        <v>12404</v>
      </c>
      <c r="E98" s="309">
        <v>237060</v>
      </c>
      <c r="F98" s="309">
        <v>351429</v>
      </c>
      <c r="G98" s="310">
        <v>23.86</v>
      </c>
      <c r="H98" s="310">
        <v>8.68</v>
      </c>
      <c r="I98" s="309">
        <v>72538</v>
      </c>
      <c r="J98" s="1054" t="s">
        <v>466</v>
      </c>
      <c r="K98" s="1055"/>
    </row>
    <row r="99" spans="1:11">
      <c r="A99" s="311">
        <v>3830</v>
      </c>
      <c r="B99" s="312" t="s">
        <v>467</v>
      </c>
      <c r="C99" s="572">
        <v>25854</v>
      </c>
      <c r="D99" s="572">
        <v>11236</v>
      </c>
      <c r="E99" s="572">
        <v>292873</v>
      </c>
      <c r="F99" s="572">
        <v>794110</v>
      </c>
      <c r="G99" s="573">
        <v>9.8800000000000008</v>
      </c>
      <c r="H99" s="573">
        <v>53.23</v>
      </c>
      <c r="I99" s="572">
        <v>65710</v>
      </c>
      <c r="J99" s="1066" t="s">
        <v>468</v>
      </c>
      <c r="K99" s="1067"/>
    </row>
    <row r="100" spans="1:11" s="591" customFormat="1">
      <c r="A100" s="307">
        <v>39</v>
      </c>
      <c r="B100" s="593" t="s">
        <v>469</v>
      </c>
      <c r="C100" s="309">
        <v>17718</v>
      </c>
      <c r="D100" s="309">
        <v>10627</v>
      </c>
      <c r="E100" s="309">
        <v>152873</v>
      </c>
      <c r="F100" s="309">
        <v>201881</v>
      </c>
      <c r="G100" s="310">
        <v>7.88</v>
      </c>
      <c r="H100" s="310">
        <v>16.399999999999999</v>
      </c>
      <c r="I100" s="309">
        <v>50131</v>
      </c>
      <c r="J100" s="1058" t="s">
        <v>470</v>
      </c>
      <c r="K100" s="1059"/>
    </row>
    <row r="101" spans="1:11">
      <c r="A101" s="301">
        <v>3900</v>
      </c>
      <c r="B101" s="558" t="s">
        <v>469</v>
      </c>
      <c r="C101" s="559">
        <v>17718</v>
      </c>
      <c r="D101" s="559">
        <v>10627</v>
      </c>
      <c r="E101" s="559">
        <v>152873</v>
      </c>
      <c r="F101" s="559">
        <v>201881</v>
      </c>
      <c r="G101" s="588">
        <v>7.88</v>
      </c>
      <c r="H101" s="588">
        <v>16.399999999999999</v>
      </c>
      <c r="I101" s="559">
        <v>50131</v>
      </c>
      <c r="J101" s="1017" t="s">
        <v>470</v>
      </c>
      <c r="K101" s="1018"/>
    </row>
    <row r="102" spans="1:11" ht="27" customHeight="1">
      <c r="A102" s="1189" t="s">
        <v>471</v>
      </c>
      <c r="B102" s="1190"/>
      <c r="C102" s="1191">
        <f>C11+C17+C90+C92</f>
        <v>427078923</v>
      </c>
      <c r="D102" s="1191">
        <f>D11+D17+D90+D92</f>
        <v>22256574</v>
      </c>
      <c r="E102" s="1191">
        <v>3190353</v>
      </c>
      <c r="F102" s="1191">
        <v>4256876</v>
      </c>
      <c r="G102" s="1192">
        <v>4.25</v>
      </c>
      <c r="H102" s="1192">
        <v>20.8</v>
      </c>
      <c r="I102" s="1191">
        <v>149107</v>
      </c>
      <c r="J102" s="1193" t="s">
        <v>472</v>
      </c>
      <c r="K102" s="1029"/>
    </row>
    <row r="103" spans="1:11" ht="15.6" customHeight="1">
      <c r="A103" s="1186" t="s">
        <v>770</v>
      </c>
      <c r="B103" s="1186"/>
      <c r="C103" s="1186"/>
      <c r="D103" s="1186"/>
      <c r="E103" s="1186"/>
      <c r="F103" s="1187" t="s">
        <v>771</v>
      </c>
      <c r="G103" s="1187"/>
      <c r="H103" s="1187"/>
      <c r="I103" s="1187"/>
      <c r="J103" s="1187"/>
    </row>
    <row r="168" spans="3:9" ht="15.75" thickBot="1"/>
    <row r="169" spans="3:9" ht="16.5" thickTop="1" thickBot="1">
      <c r="C169" s="16" t="s">
        <v>728</v>
      </c>
      <c r="D169" s="16" t="s">
        <v>729</v>
      </c>
      <c r="E169" s="16" t="s">
        <v>730</v>
      </c>
      <c r="F169" s="16" t="s">
        <v>731</v>
      </c>
      <c r="G169" s="80" t="s">
        <v>732</v>
      </c>
      <c r="H169" s="80" t="s">
        <v>733</v>
      </c>
      <c r="I169" s="16" t="s">
        <v>734</v>
      </c>
    </row>
    <row r="170" spans="3:9" ht="16.5" thickTop="1" thickBot="1">
      <c r="C170" s="14" t="s">
        <v>735</v>
      </c>
      <c r="D170" s="14" t="s">
        <v>736</v>
      </c>
      <c r="E170" s="14" t="s">
        <v>737</v>
      </c>
      <c r="F170" s="14" t="s">
        <v>738</v>
      </c>
      <c r="G170" s="81" t="s">
        <v>739</v>
      </c>
      <c r="H170" s="81" t="s">
        <v>740</v>
      </c>
      <c r="I170" s="14" t="s">
        <v>741</v>
      </c>
    </row>
    <row r="171" spans="3:9" ht="16.5" thickTop="1" thickBot="1">
      <c r="C171" s="16" t="s">
        <v>742</v>
      </c>
      <c r="D171" s="16" t="s">
        <v>743</v>
      </c>
      <c r="E171" s="16" t="s">
        <v>744</v>
      </c>
      <c r="F171" s="16" t="s">
        <v>745</v>
      </c>
      <c r="G171" s="80" t="s">
        <v>746</v>
      </c>
      <c r="H171" s="80" t="s">
        <v>747</v>
      </c>
      <c r="I171" s="16" t="s">
        <v>748</v>
      </c>
    </row>
    <row r="172" spans="3:9" ht="16.5" thickTop="1" thickBot="1">
      <c r="C172" s="14" t="s">
        <v>749</v>
      </c>
      <c r="D172" s="14" t="s">
        <v>750</v>
      </c>
      <c r="E172" s="14" t="s">
        <v>751</v>
      </c>
      <c r="F172" s="14" t="s">
        <v>752</v>
      </c>
      <c r="G172" s="81" t="s">
        <v>753</v>
      </c>
      <c r="H172" s="81" t="s">
        <v>754</v>
      </c>
      <c r="I172" s="14" t="s">
        <v>755</v>
      </c>
    </row>
    <row r="173" spans="3:9" ht="16.5" thickTop="1" thickBot="1">
      <c r="C173" s="16" t="s">
        <v>756</v>
      </c>
      <c r="D173" s="16" t="s">
        <v>757</v>
      </c>
      <c r="E173" s="16" t="s">
        <v>758</v>
      </c>
      <c r="F173" s="16" t="s">
        <v>759</v>
      </c>
      <c r="G173" s="80" t="s">
        <v>760</v>
      </c>
      <c r="H173" s="80" t="s">
        <v>761</v>
      </c>
      <c r="I173" s="16" t="s">
        <v>762</v>
      </c>
    </row>
    <row r="174" spans="3:9" ht="16.5" thickTop="1" thickBot="1">
      <c r="C174" s="14" t="s">
        <v>756</v>
      </c>
      <c r="D174" s="14" t="s">
        <v>757</v>
      </c>
      <c r="E174" s="14" t="s">
        <v>758</v>
      </c>
      <c r="F174" s="14" t="s">
        <v>759</v>
      </c>
      <c r="G174" s="81" t="s">
        <v>760</v>
      </c>
      <c r="H174" s="81" t="s">
        <v>761</v>
      </c>
      <c r="I174" s="14" t="s">
        <v>762</v>
      </c>
    </row>
    <row r="175" spans="3:9" ht="16.5" thickTop="1" thickBot="1">
      <c r="C175" s="45" t="s">
        <v>763</v>
      </c>
      <c r="D175" s="45" t="s">
        <v>764</v>
      </c>
      <c r="E175" s="45" t="s">
        <v>765</v>
      </c>
      <c r="F175" s="45" t="s">
        <v>766</v>
      </c>
      <c r="G175" s="302" t="s">
        <v>767</v>
      </c>
      <c r="H175" s="302" t="s">
        <v>768</v>
      </c>
      <c r="I175" s="45" t="s">
        <v>769</v>
      </c>
    </row>
    <row r="176" spans="3:9" ht="15.75" thickTop="1"/>
  </sheetData>
  <mergeCells count="115">
    <mergeCell ref="A102:B102"/>
    <mergeCell ref="J35:K35"/>
    <mergeCell ref="J61:K61"/>
    <mergeCell ref="J82:K82"/>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85:K85"/>
    <mergeCell ref="J86:K86"/>
    <mergeCell ref="J87:K87"/>
    <mergeCell ref="J89:K89"/>
    <mergeCell ref="J79:K79"/>
    <mergeCell ref="J80:K80"/>
    <mergeCell ref="J81:K81"/>
    <mergeCell ref="J83:K83"/>
    <mergeCell ref="J84:K84"/>
    <mergeCell ref="J73:K73"/>
    <mergeCell ref="J74:K74"/>
    <mergeCell ref="J75:K75"/>
    <mergeCell ref="J76:K76"/>
    <mergeCell ref="J77:K77"/>
    <mergeCell ref="J78:K78"/>
    <mergeCell ref="J67:K67"/>
    <mergeCell ref="J68:K68"/>
    <mergeCell ref="J69:K69"/>
    <mergeCell ref="J70:K70"/>
    <mergeCell ref="J71:K71"/>
    <mergeCell ref="J72:K72"/>
    <mergeCell ref="J63:K63"/>
    <mergeCell ref="J64:K64"/>
    <mergeCell ref="J65:K65"/>
    <mergeCell ref="J66:K66"/>
    <mergeCell ref="J47:K47"/>
    <mergeCell ref="J48:K48"/>
    <mergeCell ref="J49:K49"/>
    <mergeCell ref="J50:K50"/>
    <mergeCell ref="J57:K57"/>
    <mergeCell ref="J58:K58"/>
    <mergeCell ref="J59:K59"/>
    <mergeCell ref="J60:K60"/>
    <mergeCell ref="J62:K62"/>
    <mergeCell ref="J51:K51"/>
    <mergeCell ref="J52:K52"/>
    <mergeCell ref="J53:K53"/>
    <mergeCell ref="J54:K54"/>
    <mergeCell ref="J55:K55"/>
    <mergeCell ref="J56:K56"/>
    <mergeCell ref="J41:K41"/>
    <mergeCell ref="J42:K42"/>
    <mergeCell ref="J43:K43"/>
    <mergeCell ref="J44:K44"/>
    <mergeCell ref="J45:K45"/>
    <mergeCell ref="J46:K46"/>
    <mergeCell ref="J34:K34"/>
    <mergeCell ref="J36:K36"/>
    <mergeCell ref="J37:K37"/>
    <mergeCell ref="J38:K38"/>
    <mergeCell ref="J39:K39"/>
    <mergeCell ref="J40:K40"/>
    <mergeCell ref="J28:K28"/>
    <mergeCell ref="J29:K29"/>
    <mergeCell ref="J30:K30"/>
    <mergeCell ref="J31:K31"/>
    <mergeCell ref="J32:K32"/>
    <mergeCell ref="J33:K33"/>
    <mergeCell ref="J21:K21"/>
    <mergeCell ref="J23:K23"/>
    <mergeCell ref="J24:K24"/>
    <mergeCell ref="J25:K25"/>
    <mergeCell ref="J26:K26"/>
    <mergeCell ref="J27:K27"/>
    <mergeCell ref="J15:K15"/>
    <mergeCell ref="J16:K16"/>
    <mergeCell ref="J17:K17"/>
    <mergeCell ref="J18:K18"/>
    <mergeCell ref="J19:K19"/>
    <mergeCell ref="J20:K20"/>
    <mergeCell ref="J11:K11"/>
    <mergeCell ref="J12:K12"/>
    <mergeCell ref="J13:K13"/>
    <mergeCell ref="J14:K14"/>
    <mergeCell ref="A103:E103"/>
    <mergeCell ref="F103:J103"/>
    <mergeCell ref="H7:H8"/>
    <mergeCell ref="I7:I8"/>
    <mergeCell ref="J7:K10"/>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s>
  <printOptions horizontalCentered="1"/>
  <pageMargins left="0" right="0" top="0.19685039370078741" bottom="0" header="0.31496062992125984" footer="0.31496062992125984"/>
  <pageSetup paperSize="9" scale="72" orientation="landscape" r:id="rId1"/>
  <rowBreaks count="2" manualBreakCount="2">
    <brk id="46" max="10" man="1"/>
    <brk id="79" max="10" man="1"/>
  </rowBreaks>
  <ignoredErrors>
    <ignoredError sqref="A92:B102 A12:B21 A89:B91 A23:B87"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4506668294322"/>
  </sheetPr>
  <dimension ref="A1:A4"/>
  <sheetViews>
    <sheetView view="pageBreakPreview" zoomScaleNormal="100" zoomScaleSheetLayoutView="100" workbookViewId="0">
      <selection activeCell="F7" sqref="G7"/>
    </sheetView>
  </sheetViews>
  <sheetFormatPr defaultColWidth="8.88671875" defaultRowHeight="12.75"/>
  <cols>
    <col min="1" max="1" width="63.109375" style="1" customWidth="1"/>
    <col min="2" max="16384" width="8.88671875" style="1"/>
  </cols>
  <sheetData>
    <row r="1" spans="1:1" ht="229.5" customHeight="1">
      <c r="A1" s="2" t="s">
        <v>636</v>
      </c>
    </row>
    <row r="3" spans="1:1" ht="24.75" customHeight="1"/>
    <row r="4" spans="1:1" ht="18.75" customHeight="1"/>
  </sheetData>
  <printOptions horizontalCentered="1" verticalCentered="1"/>
  <pageMargins left="0.69930555555555596" right="0.69930555555555596" top="0.75" bottom="0.75" header="0.3" footer="0.3"/>
  <pageSetup paperSize="9" orientation="landscape" r:id="rId1"/>
  <rowBreaks count="1" manualBreakCount="1">
    <brk id="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4506668294322"/>
  </sheetPr>
  <dimension ref="A1:M103"/>
  <sheetViews>
    <sheetView view="pageBreakPreview" topLeftCell="A92" zoomScaleNormal="100" zoomScaleSheetLayoutView="100" workbookViewId="0">
      <selection activeCell="F7" sqref="G7"/>
    </sheetView>
  </sheetViews>
  <sheetFormatPr defaultColWidth="8.88671875" defaultRowHeight="15.75"/>
  <cols>
    <col min="1" max="1" width="5.77734375" style="47" customWidth="1"/>
    <col min="2" max="2" width="40.6640625" style="28" customWidth="1"/>
    <col min="3" max="3" width="6.77734375" style="30" customWidth="1"/>
    <col min="4" max="5" width="6.77734375" style="29" customWidth="1"/>
    <col min="6" max="6" width="6.77734375" style="30" customWidth="1"/>
    <col min="7" max="8" width="6.77734375" style="29" customWidth="1"/>
    <col min="9" max="9" width="6.77734375" style="30" customWidth="1"/>
    <col min="10" max="11" width="6.77734375" style="29" customWidth="1"/>
    <col min="12" max="12" width="40.6640625" style="27" customWidth="1"/>
    <col min="13" max="13" width="5.77734375" style="27" customWidth="1"/>
    <col min="14" max="16384" width="8.88671875" style="27"/>
  </cols>
  <sheetData>
    <row r="1" spans="1:13" s="26" customFormat="1" ht="36.75" customHeight="1">
      <c r="A1" s="1104"/>
      <c r="B1" s="1104"/>
      <c r="C1" s="1104"/>
      <c r="D1" s="1104"/>
      <c r="E1" s="1104"/>
      <c r="F1" s="1104"/>
      <c r="G1" s="1104"/>
      <c r="H1" s="1104"/>
      <c r="I1" s="1104"/>
      <c r="J1" s="1104"/>
      <c r="K1" s="1104"/>
      <c r="L1" s="1104"/>
      <c r="M1" s="1104"/>
    </row>
    <row r="2" spans="1:13" customFormat="1" ht="20.25">
      <c r="A2" s="868" t="s">
        <v>637</v>
      </c>
      <c r="B2" s="868"/>
      <c r="C2" s="868"/>
      <c r="D2" s="868"/>
      <c r="E2" s="868"/>
      <c r="F2" s="868"/>
      <c r="G2" s="868"/>
      <c r="H2" s="868"/>
      <c r="I2" s="868"/>
      <c r="J2" s="868"/>
      <c r="K2" s="868"/>
      <c r="L2" s="868"/>
      <c r="M2" s="868"/>
    </row>
    <row r="3" spans="1:13" customFormat="1" ht="24.75" customHeight="1">
      <c r="A3" s="868" t="s">
        <v>269</v>
      </c>
      <c r="B3" s="868"/>
      <c r="C3" s="868"/>
      <c r="D3" s="868"/>
      <c r="E3" s="868"/>
      <c r="F3" s="868"/>
      <c r="G3" s="868"/>
      <c r="H3" s="868"/>
      <c r="I3" s="868"/>
      <c r="J3" s="868"/>
      <c r="K3" s="868"/>
      <c r="L3" s="868"/>
      <c r="M3" s="868"/>
    </row>
    <row r="4" spans="1:13" customFormat="1">
      <c r="A4" s="941" t="s">
        <v>638</v>
      </c>
      <c r="B4" s="941"/>
      <c r="C4" s="941"/>
      <c r="D4" s="941"/>
      <c r="E4" s="941"/>
      <c r="F4" s="941"/>
      <c r="G4" s="941"/>
      <c r="H4" s="941"/>
      <c r="I4" s="941"/>
      <c r="J4" s="941"/>
      <c r="K4" s="941"/>
      <c r="L4" s="941"/>
      <c r="M4" s="941"/>
    </row>
    <row r="5" spans="1:13" customFormat="1">
      <c r="A5" s="941" t="s">
        <v>271</v>
      </c>
      <c r="B5" s="941"/>
      <c r="C5" s="941"/>
      <c r="D5" s="941"/>
      <c r="E5" s="941"/>
      <c r="F5" s="941"/>
      <c r="G5" s="941"/>
      <c r="H5" s="941"/>
      <c r="I5" s="941"/>
      <c r="J5" s="941"/>
      <c r="K5" s="941"/>
      <c r="L5" s="941"/>
      <c r="M5" s="941"/>
    </row>
    <row r="6" spans="1:13">
      <c r="A6" s="970" t="s">
        <v>639</v>
      </c>
      <c r="B6" s="970"/>
      <c r="C6" s="971">
        <v>2022</v>
      </c>
      <c r="D6" s="971"/>
      <c r="E6" s="971"/>
      <c r="F6" s="971"/>
      <c r="G6" s="971"/>
      <c r="H6" s="971"/>
      <c r="I6" s="971"/>
      <c r="J6" s="971"/>
      <c r="K6" s="971"/>
      <c r="L6" s="73"/>
      <c r="M6" s="37" t="s">
        <v>640</v>
      </c>
    </row>
    <row r="7" spans="1:13" ht="15">
      <c r="A7" s="914" t="s">
        <v>274</v>
      </c>
      <c r="B7" s="999" t="s">
        <v>275</v>
      </c>
      <c r="C7" s="1105" t="s">
        <v>472</v>
      </c>
      <c r="D7" s="1105"/>
      <c r="E7" s="1105"/>
      <c r="F7" s="1105" t="s">
        <v>485</v>
      </c>
      <c r="G7" s="1105"/>
      <c r="H7" s="1105"/>
      <c r="I7" s="1105" t="s">
        <v>486</v>
      </c>
      <c r="J7" s="1105"/>
      <c r="K7" s="1105"/>
      <c r="L7" s="1008" t="s">
        <v>482</v>
      </c>
      <c r="M7" s="1008"/>
    </row>
    <row r="8" spans="1:13" ht="15">
      <c r="A8" s="915"/>
      <c r="B8" s="1000"/>
      <c r="C8" s="1106" t="s">
        <v>471</v>
      </c>
      <c r="D8" s="1106"/>
      <c r="E8" s="1106"/>
      <c r="F8" s="1106" t="s">
        <v>487</v>
      </c>
      <c r="G8" s="1106"/>
      <c r="H8" s="1106"/>
      <c r="I8" s="1106" t="s">
        <v>488</v>
      </c>
      <c r="J8" s="1106"/>
      <c r="K8" s="1106"/>
      <c r="L8" s="1092"/>
      <c r="M8" s="1092"/>
    </row>
    <row r="9" spans="1:13" ht="15">
      <c r="A9" s="915"/>
      <c r="B9" s="1000"/>
      <c r="C9" s="68" t="s">
        <v>472</v>
      </c>
      <c r="D9" s="68" t="s">
        <v>641</v>
      </c>
      <c r="E9" s="68" t="s">
        <v>642</v>
      </c>
      <c r="F9" s="68" t="s">
        <v>472</v>
      </c>
      <c r="G9" s="68" t="s">
        <v>641</v>
      </c>
      <c r="H9" s="68" t="s">
        <v>642</v>
      </c>
      <c r="I9" s="68" t="s">
        <v>472</v>
      </c>
      <c r="J9" s="68" t="s">
        <v>641</v>
      </c>
      <c r="K9" s="68" t="s">
        <v>642</v>
      </c>
      <c r="L9" s="1092"/>
      <c r="M9" s="1092"/>
    </row>
    <row r="10" spans="1:13" ht="15">
      <c r="A10" s="916"/>
      <c r="B10" s="1001"/>
      <c r="C10" s="433" t="s">
        <v>471</v>
      </c>
      <c r="D10" s="439" t="s">
        <v>643</v>
      </c>
      <c r="E10" s="439" t="s">
        <v>644</v>
      </c>
      <c r="F10" s="433" t="s">
        <v>471</v>
      </c>
      <c r="G10" s="69" t="s">
        <v>643</v>
      </c>
      <c r="H10" s="69" t="s">
        <v>644</v>
      </c>
      <c r="I10" s="433" t="s">
        <v>471</v>
      </c>
      <c r="J10" s="69" t="s">
        <v>643</v>
      </c>
      <c r="K10" s="69" t="s">
        <v>644</v>
      </c>
      <c r="L10" s="1093"/>
      <c r="M10" s="1093"/>
    </row>
    <row r="11" spans="1:13" s="3" customFormat="1">
      <c r="A11" s="324" t="s">
        <v>285</v>
      </c>
      <c r="B11" s="435" t="s">
        <v>286</v>
      </c>
      <c r="C11" s="445">
        <f>E11+D11</f>
        <v>33910</v>
      </c>
      <c r="D11" s="446">
        <f>J11+G11</f>
        <v>2630</v>
      </c>
      <c r="E11" s="446">
        <f>K11+H11</f>
        <v>31280</v>
      </c>
      <c r="F11" s="434">
        <f>H11+G11</f>
        <v>28905</v>
      </c>
      <c r="G11" s="425">
        <v>1431</v>
      </c>
      <c r="H11" s="379">
        <v>27474</v>
      </c>
      <c r="I11" s="434">
        <f>K11+J11</f>
        <v>5005</v>
      </c>
      <c r="J11" s="425">
        <v>1199</v>
      </c>
      <c r="K11" s="327">
        <v>3806</v>
      </c>
      <c r="L11" s="1107" t="s">
        <v>288</v>
      </c>
      <c r="M11" s="1108"/>
    </row>
    <row r="12" spans="1:13" s="442" customFormat="1">
      <c r="A12" s="307" t="s">
        <v>289</v>
      </c>
      <c r="B12" s="441" t="s">
        <v>290</v>
      </c>
      <c r="C12" s="363">
        <f t="shared" ref="C12:C75" si="0">E12+D12</f>
        <v>15441</v>
      </c>
      <c r="D12" s="364">
        <f t="shared" ref="D12:D75" si="1">J12+G12</f>
        <v>2126</v>
      </c>
      <c r="E12" s="364">
        <f t="shared" ref="E12:E75" si="2">K12+H12</f>
        <v>13315</v>
      </c>
      <c r="F12" s="363">
        <f t="shared" ref="F12:F75" si="3">H12+G12</f>
        <v>10610</v>
      </c>
      <c r="G12" s="426">
        <v>989</v>
      </c>
      <c r="H12" s="429">
        <v>9621</v>
      </c>
      <c r="I12" s="363">
        <f t="shared" ref="I12:I75" si="4">K12+J12</f>
        <v>4831</v>
      </c>
      <c r="J12" s="426">
        <v>1137</v>
      </c>
      <c r="K12" s="309">
        <v>3694</v>
      </c>
      <c r="L12" s="1058" t="s">
        <v>291</v>
      </c>
      <c r="M12" s="1059"/>
    </row>
    <row r="13" spans="1:13" s="3" customFormat="1">
      <c r="A13" s="317" t="s">
        <v>292</v>
      </c>
      <c r="B13" s="436" t="s">
        <v>293</v>
      </c>
      <c r="C13" s="388">
        <f t="shared" si="0"/>
        <v>1845</v>
      </c>
      <c r="D13" s="440">
        <f t="shared" si="1"/>
        <v>52</v>
      </c>
      <c r="E13" s="440">
        <f t="shared" si="2"/>
        <v>1793</v>
      </c>
      <c r="F13" s="388">
        <f t="shared" si="3"/>
        <v>1812</v>
      </c>
      <c r="G13" s="427">
        <v>45</v>
      </c>
      <c r="H13" s="430">
        <v>1767</v>
      </c>
      <c r="I13" s="388">
        <f t="shared" si="4"/>
        <v>33</v>
      </c>
      <c r="J13" s="427">
        <v>7</v>
      </c>
      <c r="K13" s="313">
        <v>26</v>
      </c>
      <c r="L13" s="1052" t="s">
        <v>294</v>
      </c>
      <c r="M13" s="1053"/>
    </row>
    <row r="14" spans="1:13" s="442" customFormat="1">
      <c r="A14" s="315" t="s">
        <v>295</v>
      </c>
      <c r="B14" s="443" t="s">
        <v>296</v>
      </c>
      <c r="C14" s="363">
        <f t="shared" si="0"/>
        <v>1845</v>
      </c>
      <c r="D14" s="364">
        <f t="shared" si="1"/>
        <v>52</v>
      </c>
      <c r="E14" s="364">
        <f t="shared" si="2"/>
        <v>1793</v>
      </c>
      <c r="F14" s="363">
        <f t="shared" si="3"/>
        <v>1812</v>
      </c>
      <c r="G14" s="426">
        <v>45</v>
      </c>
      <c r="H14" s="429">
        <v>1767</v>
      </c>
      <c r="I14" s="363">
        <f t="shared" si="4"/>
        <v>33</v>
      </c>
      <c r="J14" s="426">
        <v>7</v>
      </c>
      <c r="K14" s="309">
        <v>26</v>
      </c>
      <c r="L14" s="1054" t="s">
        <v>297</v>
      </c>
      <c r="M14" s="1055"/>
    </row>
    <row r="15" spans="1:13" ht="13.9" customHeight="1">
      <c r="A15" s="317" t="s">
        <v>298</v>
      </c>
      <c r="B15" s="436" t="s">
        <v>299</v>
      </c>
      <c r="C15" s="388">
        <f t="shared" si="0"/>
        <v>16624</v>
      </c>
      <c r="D15" s="440">
        <f t="shared" si="1"/>
        <v>452</v>
      </c>
      <c r="E15" s="440">
        <f t="shared" si="2"/>
        <v>16172</v>
      </c>
      <c r="F15" s="388">
        <f t="shared" si="3"/>
        <v>16483</v>
      </c>
      <c r="G15" s="427">
        <v>397</v>
      </c>
      <c r="H15" s="430">
        <v>16086</v>
      </c>
      <c r="I15" s="388">
        <f t="shared" si="4"/>
        <v>141</v>
      </c>
      <c r="J15" s="427">
        <v>55</v>
      </c>
      <c r="K15" s="313">
        <v>86</v>
      </c>
      <c r="L15" s="1052" t="s">
        <v>300</v>
      </c>
      <c r="M15" s="1053"/>
    </row>
    <row r="16" spans="1:13" s="412" customFormat="1" ht="15">
      <c r="A16" s="315" t="s">
        <v>301</v>
      </c>
      <c r="B16" s="443" t="s">
        <v>302</v>
      </c>
      <c r="C16" s="363">
        <f t="shared" si="0"/>
        <v>16624</v>
      </c>
      <c r="D16" s="364">
        <f t="shared" si="1"/>
        <v>452</v>
      </c>
      <c r="E16" s="364">
        <f t="shared" si="2"/>
        <v>16172</v>
      </c>
      <c r="F16" s="363">
        <f t="shared" si="3"/>
        <v>16483</v>
      </c>
      <c r="G16" s="426">
        <v>397</v>
      </c>
      <c r="H16" s="429">
        <v>16086</v>
      </c>
      <c r="I16" s="363">
        <f t="shared" si="4"/>
        <v>141</v>
      </c>
      <c r="J16" s="426">
        <v>55</v>
      </c>
      <c r="K16" s="309">
        <v>86</v>
      </c>
      <c r="L16" s="1054" t="s">
        <v>303</v>
      </c>
      <c r="M16" s="1055"/>
    </row>
    <row r="17" spans="1:13" ht="15">
      <c r="A17" s="330" t="s">
        <v>304</v>
      </c>
      <c r="B17" s="437" t="s">
        <v>305</v>
      </c>
      <c r="C17" s="388">
        <f t="shared" si="0"/>
        <v>116198</v>
      </c>
      <c r="D17" s="440">
        <f t="shared" si="1"/>
        <v>3511</v>
      </c>
      <c r="E17" s="440">
        <f t="shared" si="2"/>
        <v>112687</v>
      </c>
      <c r="F17" s="388">
        <f t="shared" si="3"/>
        <v>113867</v>
      </c>
      <c r="G17" s="427">
        <v>3180</v>
      </c>
      <c r="H17" s="430">
        <v>110687</v>
      </c>
      <c r="I17" s="388">
        <f t="shared" si="4"/>
        <v>2331</v>
      </c>
      <c r="J17" s="427">
        <v>331</v>
      </c>
      <c r="K17" s="313">
        <v>2000</v>
      </c>
      <c r="L17" s="1056" t="s">
        <v>306</v>
      </c>
      <c r="M17" s="1057"/>
    </row>
    <row r="18" spans="1:13" s="412" customFormat="1" ht="13.9" customHeight="1">
      <c r="A18" s="307" t="s">
        <v>32</v>
      </c>
      <c r="B18" s="441" t="s">
        <v>307</v>
      </c>
      <c r="C18" s="363">
        <f t="shared" si="0"/>
        <v>13272</v>
      </c>
      <c r="D18" s="364">
        <f t="shared" si="1"/>
        <v>263</v>
      </c>
      <c r="E18" s="364">
        <f t="shared" si="2"/>
        <v>13009</v>
      </c>
      <c r="F18" s="363">
        <f t="shared" si="3"/>
        <v>13199</v>
      </c>
      <c r="G18" s="426">
        <v>245</v>
      </c>
      <c r="H18" s="429">
        <v>12954</v>
      </c>
      <c r="I18" s="363">
        <f t="shared" si="4"/>
        <v>73</v>
      </c>
      <c r="J18" s="426">
        <v>18</v>
      </c>
      <c r="K18" s="309">
        <v>55</v>
      </c>
      <c r="L18" s="1058" t="s">
        <v>308</v>
      </c>
      <c r="M18" s="1059"/>
    </row>
    <row r="19" spans="1:13" ht="15">
      <c r="A19" s="311" t="s">
        <v>561</v>
      </c>
      <c r="B19" s="438" t="s">
        <v>309</v>
      </c>
      <c r="C19" s="388">
        <f t="shared" si="0"/>
        <v>774</v>
      </c>
      <c r="D19" s="440">
        <f t="shared" si="1"/>
        <v>13</v>
      </c>
      <c r="E19" s="440">
        <f t="shared" si="2"/>
        <v>761</v>
      </c>
      <c r="F19" s="388">
        <f t="shared" si="3"/>
        <v>734</v>
      </c>
      <c r="G19" s="427">
        <v>0</v>
      </c>
      <c r="H19" s="430">
        <v>734</v>
      </c>
      <c r="I19" s="388">
        <f t="shared" si="4"/>
        <v>40</v>
      </c>
      <c r="J19" s="427">
        <v>13</v>
      </c>
      <c r="K19" s="313">
        <v>27</v>
      </c>
      <c r="L19" s="1060" t="s">
        <v>310</v>
      </c>
      <c r="M19" s="1061"/>
    </row>
    <row r="20" spans="1:13" s="412" customFormat="1" ht="15">
      <c r="A20" s="315" t="s">
        <v>726</v>
      </c>
      <c r="B20" s="443" t="s">
        <v>725</v>
      </c>
      <c r="C20" s="363">
        <f t="shared" si="0"/>
        <v>50</v>
      </c>
      <c r="D20" s="364">
        <f t="shared" si="1"/>
        <v>0</v>
      </c>
      <c r="E20" s="364">
        <f t="shared" si="2"/>
        <v>50</v>
      </c>
      <c r="F20" s="363">
        <f t="shared" si="3"/>
        <v>50</v>
      </c>
      <c r="G20" s="426">
        <v>0</v>
      </c>
      <c r="H20" s="429">
        <v>50</v>
      </c>
      <c r="I20" s="363">
        <f t="shared" si="4"/>
        <v>0</v>
      </c>
      <c r="J20" s="426">
        <v>0</v>
      </c>
      <c r="K20" s="309">
        <v>0</v>
      </c>
      <c r="L20" s="1054" t="s">
        <v>724</v>
      </c>
      <c r="M20" s="1055"/>
    </row>
    <row r="21" spans="1:13" ht="13.9" customHeight="1">
      <c r="A21" s="311" t="s">
        <v>562</v>
      </c>
      <c r="B21" s="438" t="s">
        <v>311</v>
      </c>
      <c r="C21" s="388">
        <f t="shared" si="0"/>
        <v>688</v>
      </c>
      <c r="D21" s="440">
        <f t="shared" si="1"/>
        <v>16</v>
      </c>
      <c r="E21" s="440">
        <f t="shared" si="2"/>
        <v>672</v>
      </c>
      <c r="F21" s="388">
        <f t="shared" si="3"/>
        <v>685</v>
      </c>
      <c r="G21" s="427">
        <v>15</v>
      </c>
      <c r="H21" s="430">
        <v>670</v>
      </c>
      <c r="I21" s="388">
        <f t="shared" si="4"/>
        <v>3</v>
      </c>
      <c r="J21" s="427">
        <v>1</v>
      </c>
      <c r="K21" s="313">
        <v>2</v>
      </c>
      <c r="L21" s="1060" t="s">
        <v>312</v>
      </c>
      <c r="M21" s="1061"/>
    </row>
    <row r="22" spans="1:13" s="412" customFormat="1" ht="13.9" customHeight="1">
      <c r="A22" s="542" t="s">
        <v>727</v>
      </c>
      <c r="B22" s="443" t="s">
        <v>772</v>
      </c>
      <c r="C22" s="363">
        <f t="shared" si="0"/>
        <v>70</v>
      </c>
      <c r="D22" s="364">
        <f t="shared" si="1"/>
        <v>5</v>
      </c>
      <c r="E22" s="364">
        <f t="shared" si="2"/>
        <v>65</v>
      </c>
      <c r="F22" s="363">
        <f t="shared" si="3"/>
        <v>70</v>
      </c>
      <c r="G22" s="426">
        <v>5</v>
      </c>
      <c r="H22" s="429">
        <v>65</v>
      </c>
      <c r="I22" s="363">
        <f t="shared" si="4"/>
        <v>0</v>
      </c>
      <c r="J22" s="426">
        <v>0</v>
      </c>
      <c r="K22" s="544">
        <v>0</v>
      </c>
      <c r="L22" s="1054" t="s">
        <v>773</v>
      </c>
      <c r="M22" s="1055"/>
    </row>
    <row r="23" spans="1:13" ht="13.9" customHeight="1">
      <c r="A23" s="311" t="s">
        <v>563</v>
      </c>
      <c r="B23" s="438" t="s">
        <v>313</v>
      </c>
      <c r="C23" s="448">
        <f t="shared" si="0"/>
        <v>3428</v>
      </c>
      <c r="D23" s="556">
        <f t="shared" si="1"/>
        <v>94</v>
      </c>
      <c r="E23" s="556">
        <f t="shared" si="2"/>
        <v>3334</v>
      </c>
      <c r="F23" s="448">
        <f t="shared" si="3"/>
        <v>3426</v>
      </c>
      <c r="G23" s="526">
        <v>93</v>
      </c>
      <c r="H23" s="712">
        <v>3333</v>
      </c>
      <c r="I23" s="448">
        <f t="shared" si="4"/>
        <v>2</v>
      </c>
      <c r="J23" s="526">
        <v>1</v>
      </c>
      <c r="K23" s="572">
        <v>1</v>
      </c>
      <c r="L23" s="1066" t="s">
        <v>314</v>
      </c>
      <c r="M23" s="1067"/>
    </row>
    <row r="24" spans="1:13" s="442" customFormat="1" ht="13.9" customHeight="1">
      <c r="A24" s="315" t="s">
        <v>564</v>
      </c>
      <c r="B24" s="443" t="s">
        <v>315</v>
      </c>
      <c r="C24" s="363">
        <f t="shared" si="0"/>
        <v>2320</v>
      </c>
      <c r="D24" s="364">
        <f t="shared" si="1"/>
        <v>3</v>
      </c>
      <c r="E24" s="364">
        <f t="shared" si="2"/>
        <v>2317</v>
      </c>
      <c r="F24" s="363">
        <f t="shared" si="3"/>
        <v>2315</v>
      </c>
      <c r="G24" s="426">
        <v>3</v>
      </c>
      <c r="H24" s="429">
        <v>2312</v>
      </c>
      <c r="I24" s="363">
        <f t="shared" si="4"/>
        <v>5</v>
      </c>
      <c r="J24" s="426">
        <v>0</v>
      </c>
      <c r="K24" s="309">
        <v>5</v>
      </c>
      <c r="L24" s="1054" t="s">
        <v>316</v>
      </c>
      <c r="M24" s="1055"/>
    </row>
    <row r="25" spans="1:13" ht="13.9" customHeight="1">
      <c r="A25" s="311" t="s">
        <v>533</v>
      </c>
      <c r="B25" s="438" t="s">
        <v>317</v>
      </c>
      <c r="C25" s="448">
        <f t="shared" si="0"/>
        <v>5050</v>
      </c>
      <c r="D25" s="556">
        <f t="shared" si="1"/>
        <v>78</v>
      </c>
      <c r="E25" s="556">
        <f t="shared" si="2"/>
        <v>4972</v>
      </c>
      <c r="F25" s="448">
        <f t="shared" si="3"/>
        <v>5029</v>
      </c>
      <c r="G25" s="526">
        <v>75</v>
      </c>
      <c r="H25" s="712">
        <v>4954</v>
      </c>
      <c r="I25" s="448">
        <f t="shared" si="4"/>
        <v>21</v>
      </c>
      <c r="J25" s="526">
        <v>3</v>
      </c>
      <c r="K25" s="572">
        <v>18</v>
      </c>
      <c r="L25" s="1066" t="s">
        <v>318</v>
      </c>
      <c r="M25" s="1067"/>
    </row>
    <row r="26" spans="1:13" s="412" customFormat="1" ht="13.9" customHeight="1">
      <c r="A26" s="315" t="s">
        <v>565</v>
      </c>
      <c r="B26" s="443" t="s">
        <v>319</v>
      </c>
      <c r="C26" s="363">
        <f t="shared" si="0"/>
        <v>457</v>
      </c>
      <c r="D26" s="364">
        <f t="shared" si="1"/>
        <v>0</v>
      </c>
      <c r="E26" s="364">
        <f t="shared" si="2"/>
        <v>457</v>
      </c>
      <c r="F26" s="363">
        <f t="shared" si="3"/>
        <v>455</v>
      </c>
      <c r="G26" s="426">
        <v>0</v>
      </c>
      <c r="H26" s="429">
        <v>455</v>
      </c>
      <c r="I26" s="363">
        <f t="shared" si="4"/>
        <v>2</v>
      </c>
      <c r="J26" s="426">
        <v>0</v>
      </c>
      <c r="K26" s="309">
        <v>2</v>
      </c>
      <c r="L26" s="1054" t="s">
        <v>321</v>
      </c>
      <c r="M26" s="1055"/>
    </row>
    <row r="27" spans="1:13" s="3" customFormat="1" ht="22.15" customHeight="1">
      <c r="A27" s="311" t="s">
        <v>566</v>
      </c>
      <c r="B27" s="438" t="s">
        <v>322</v>
      </c>
      <c r="C27" s="448">
        <f t="shared" si="0"/>
        <v>343</v>
      </c>
      <c r="D27" s="556">
        <f t="shared" si="1"/>
        <v>49</v>
      </c>
      <c r="E27" s="556">
        <f t="shared" si="2"/>
        <v>294</v>
      </c>
      <c r="F27" s="448">
        <f t="shared" si="3"/>
        <v>343</v>
      </c>
      <c r="G27" s="526">
        <v>49</v>
      </c>
      <c r="H27" s="712">
        <v>294</v>
      </c>
      <c r="I27" s="448">
        <f t="shared" si="4"/>
        <v>0</v>
      </c>
      <c r="J27" s="526">
        <v>0</v>
      </c>
      <c r="K27" s="572">
        <v>0</v>
      </c>
      <c r="L27" s="1066" t="s">
        <v>324</v>
      </c>
      <c r="M27" s="1067"/>
    </row>
    <row r="28" spans="1:13" s="412" customFormat="1" ht="13.9" customHeight="1">
      <c r="A28" s="315" t="s">
        <v>567</v>
      </c>
      <c r="B28" s="443" t="s">
        <v>325</v>
      </c>
      <c r="C28" s="363">
        <f t="shared" si="0"/>
        <v>92</v>
      </c>
      <c r="D28" s="364">
        <f t="shared" si="1"/>
        <v>5</v>
      </c>
      <c r="E28" s="364">
        <f t="shared" si="2"/>
        <v>87</v>
      </c>
      <c r="F28" s="363">
        <f t="shared" si="3"/>
        <v>92</v>
      </c>
      <c r="G28" s="426">
        <v>5</v>
      </c>
      <c r="H28" s="429">
        <v>87</v>
      </c>
      <c r="I28" s="363">
        <f t="shared" si="4"/>
        <v>0</v>
      </c>
      <c r="J28" s="426">
        <v>0</v>
      </c>
      <c r="K28" s="309">
        <v>0</v>
      </c>
      <c r="L28" s="1054" t="s">
        <v>326</v>
      </c>
      <c r="M28" s="1055"/>
    </row>
    <row r="29" spans="1:13" ht="13.9" customHeight="1">
      <c r="A29" s="528" t="s">
        <v>33</v>
      </c>
      <c r="B29" s="713" t="s">
        <v>327</v>
      </c>
      <c r="C29" s="448">
        <f t="shared" si="0"/>
        <v>4084</v>
      </c>
      <c r="D29" s="556">
        <f t="shared" si="1"/>
        <v>80</v>
      </c>
      <c r="E29" s="556">
        <f t="shared" si="2"/>
        <v>4004</v>
      </c>
      <c r="F29" s="448">
        <f t="shared" si="3"/>
        <v>4072</v>
      </c>
      <c r="G29" s="526">
        <v>78</v>
      </c>
      <c r="H29" s="712">
        <v>3994</v>
      </c>
      <c r="I29" s="448">
        <f t="shared" si="4"/>
        <v>12</v>
      </c>
      <c r="J29" s="526">
        <v>2</v>
      </c>
      <c r="K29" s="572">
        <v>10</v>
      </c>
      <c r="L29" s="1064" t="s">
        <v>328</v>
      </c>
      <c r="M29" s="1065"/>
    </row>
    <row r="30" spans="1:13" s="442" customFormat="1" ht="24" customHeight="1">
      <c r="A30" s="315" t="s">
        <v>568</v>
      </c>
      <c r="B30" s="443" t="s">
        <v>329</v>
      </c>
      <c r="C30" s="363">
        <f t="shared" si="0"/>
        <v>628</v>
      </c>
      <c r="D30" s="364">
        <f t="shared" si="1"/>
        <v>10</v>
      </c>
      <c r="E30" s="364">
        <f t="shared" si="2"/>
        <v>618</v>
      </c>
      <c r="F30" s="363">
        <f t="shared" si="3"/>
        <v>628</v>
      </c>
      <c r="G30" s="426">
        <v>10</v>
      </c>
      <c r="H30" s="429">
        <v>618</v>
      </c>
      <c r="I30" s="363">
        <f t="shared" si="4"/>
        <v>0</v>
      </c>
      <c r="J30" s="426">
        <v>0</v>
      </c>
      <c r="K30" s="309">
        <v>0</v>
      </c>
      <c r="L30" s="1054" t="s">
        <v>330</v>
      </c>
      <c r="M30" s="1055"/>
    </row>
    <row r="31" spans="1:13" ht="13.9" customHeight="1">
      <c r="A31" s="311" t="s">
        <v>569</v>
      </c>
      <c r="B31" s="438" t="s">
        <v>331</v>
      </c>
      <c r="C31" s="448">
        <f t="shared" si="0"/>
        <v>3456</v>
      </c>
      <c r="D31" s="556">
        <f t="shared" si="1"/>
        <v>70</v>
      </c>
      <c r="E31" s="556">
        <f t="shared" si="2"/>
        <v>3386</v>
      </c>
      <c r="F31" s="448">
        <f t="shared" si="3"/>
        <v>3444</v>
      </c>
      <c r="G31" s="526">
        <v>68</v>
      </c>
      <c r="H31" s="712">
        <v>3376</v>
      </c>
      <c r="I31" s="448">
        <f t="shared" si="4"/>
        <v>12</v>
      </c>
      <c r="J31" s="526">
        <v>2</v>
      </c>
      <c r="K31" s="572">
        <v>10</v>
      </c>
      <c r="L31" s="1066" t="s">
        <v>332</v>
      </c>
      <c r="M31" s="1067"/>
    </row>
    <row r="32" spans="1:13" s="412" customFormat="1" ht="13.9" customHeight="1">
      <c r="A32" s="307" t="s">
        <v>37</v>
      </c>
      <c r="B32" s="441" t="s">
        <v>333</v>
      </c>
      <c r="C32" s="363">
        <f t="shared" si="0"/>
        <v>589</v>
      </c>
      <c r="D32" s="364">
        <f t="shared" si="1"/>
        <v>7</v>
      </c>
      <c r="E32" s="364">
        <f t="shared" si="2"/>
        <v>582</v>
      </c>
      <c r="F32" s="363">
        <f t="shared" si="3"/>
        <v>583</v>
      </c>
      <c r="G32" s="426">
        <v>7</v>
      </c>
      <c r="H32" s="429">
        <v>576</v>
      </c>
      <c r="I32" s="363">
        <f t="shared" si="4"/>
        <v>6</v>
      </c>
      <c r="J32" s="426">
        <v>0</v>
      </c>
      <c r="K32" s="309">
        <v>6</v>
      </c>
      <c r="L32" s="1058" t="s">
        <v>334</v>
      </c>
      <c r="M32" s="1059"/>
    </row>
    <row r="33" spans="1:13" s="3" customFormat="1" ht="13.9" customHeight="1">
      <c r="A33" s="311" t="s">
        <v>570</v>
      </c>
      <c r="B33" s="438" t="s">
        <v>335</v>
      </c>
      <c r="C33" s="448">
        <f t="shared" si="0"/>
        <v>543</v>
      </c>
      <c r="D33" s="556">
        <f t="shared" si="1"/>
        <v>7</v>
      </c>
      <c r="E33" s="556">
        <f t="shared" si="2"/>
        <v>536</v>
      </c>
      <c r="F33" s="448">
        <f t="shared" si="3"/>
        <v>539</v>
      </c>
      <c r="G33" s="526">
        <v>7</v>
      </c>
      <c r="H33" s="712">
        <v>532</v>
      </c>
      <c r="I33" s="448">
        <f t="shared" si="4"/>
        <v>4</v>
      </c>
      <c r="J33" s="526">
        <v>0</v>
      </c>
      <c r="K33" s="572">
        <v>4</v>
      </c>
      <c r="L33" s="1066" t="s">
        <v>336</v>
      </c>
      <c r="M33" s="1067"/>
    </row>
    <row r="34" spans="1:13" s="412" customFormat="1" ht="15">
      <c r="A34" s="315" t="s">
        <v>571</v>
      </c>
      <c r="B34" s="443" t="s">
        <v>337</v>
      </c>
      <c r="C34" s="363">
        <f t="shared" si="0"/>
        <v>46</v>
      </c>
      <c r="D34" s="364">
        <f t="shared" si="1"/>
        <v>0</v>
      </c>
      <c r="E34" s="364">
        <f t="shared" si="2"/>
        <v>46</v>
      </c>
      <c r="F34" s="363">
        <f t="shared" si="3"/>
        <v>44</v>
      </c>
      <c r="G34" s="426">
        <v>0</v>
      </c>
      <c r="H34" s="429">
        <v>44</v>
      </c>
      <c r="I34" s="363">
        <f t="shared" si="4"/>
        <v>2</v>
      </c>
      <c r="J34" s="426">
        <v>0</v>
      </c>
      <c r="K34" s="309">
        <v>2</v>
      </c>
      <c r="L34" s="1054" t="s">
        <v>339</v>
      </c>
      <c r="M34" s="1055"/>
    </row>
    <row r="35" spans="1:13" s="3" customFormat="1" ht="18.75" customHeight="1">
      <c r="A35" s="528" t="s">
        <v>38</v>
      </c>
      <c r="B35" s="713" t="s">
        <v>340</v>
      </c>
      <c r="C35" s="448">
        <f t="shared" si="0"/>
        <v>12059</v>
      </c>
      <c r="D35" s="556">
        <f t="shared" si="1"/>
        <v>938</v>
      </c>
      <c r="E35" s="556">
        <f t="shared" si="2"/>
        <v>11121</v>
      </c>
      <c r="F35" s="448">
        <f t="shared" si="3"/>
        <v>12024</v>
      </c>
      <c r="G35" s="526">
        <v>938</v>
      </c>
      <c r="H35" s="712">
        <v>11086</v>
      </c>
      <c r="I35" s="448">
        <f t="shared" si="4"/>
        <v>35</v>
      </c>
      <c r="J35" s="526">
        <v>0</v>
      </c>
      <c r="K35" s="572">
        <v>35</v>
      </c>
      <c r="L35" s="1064" t="s">
        <v>341</v>
      </c>
      <c r="M35" s="1065"/>
    </row>
    <row r="36" spans="1:13" s="412" customFormat="1" ht="13.9" customHeight="1">
      <c r="A36" s="315" t="s">
        <v>572</v>
      </c>
      <c r="B36" s="443" t="s">
        <v>342</v>
      </c>
      <c r="C36" s="363">
        <f t="shared" si="0"/>
        <v>350</v>
      </c>
      <c r="D36" s="364">
        <f t="shared" si="1"/>
        <v>3</v>
      </c>
      <c r="E36" s="364">
        <f t="shared" si="2"/>
        <v>347</v>
      </c>
      <c r="F36" s="363">
        <f t="shared" si="3"/>
        <v>346</v>
      </c>
      <c r="G36" s="426">
        <v>3</v>
      </c>
      <c r="H36" s="429">
        <v>343</v>
      </c>
      <c r="I36" s="363">
        <f t="shared" si="4"/>
        <v>4</v>
      </c>
      <c r="J36" s="426">
        <v>0</v>
      </c>
      <c r="K36" s="309">
        <v>4</v>
      </c>
      <c r="L36" s="1054" t="s">
        <v>343</v>
      </c>
      <c r="M36" s="1055"/>
    </row>
    <row r="37" spans="1:13" s="3" customFormat="1" ht="13.9" customHeight="1">
      <c r="A37" s="311" t="s">
        <v>573</v>
      </c>
      <c r="B37" s="438" t="s">
        <v>344</v>
      </c>
      <c r="C37" s="448">
        <f t="shared" si="0"/>
        <v>11698</v>
      </c>
      <c r="D37" s="556">
        <f t="shared" si="1"/>
        <v>935</v>
      </c>
      <c r="E37" s="556">
        <f t="shared" si="2"/>
        <v>10763</v>
      </c>
      <c r="F37" s="448">
        <f t="shared" si="3"/>
        <v>11668</v>
      </c>
      <c r="G37" s="526">
        <v>935</v>
      </c>
      <c r="H37" s="712">
        <v>10733</v>
      </c>
      <c r="I37" s="448">
        <f t="shared" si="4"/>
        <v>30</v>
      </c>
      <c r="J37" s="526">
        <v>0</v>
      </c>
      <c r="K37" s="572">
        <v>30</v>
      </c>
      <c r="L37" s="1066" t="s">
        <v>574</v>
      </c>
      <c r="M37" s="1067"/>
    </row>
    <row r="38" spans="1:13" s="412" customFormat="1" ht="15">
      <c r="A38" s="315" t="s">
        <v>575</v>
      </c>
      <c r="B38" s="443" t="s">
        <v>714</v>
      </c>
      <c r="C38" s="363">
        <f t="shared" si="0"/>
        <v>11</v>
      </c>
      <c r="D38" s="364">
        <f t="shared" si="1"/>
        <v>0</v>
      </c>
      <c r="E38" s="364">
        <f t="shared" si="2"/>
        <v>11</v>
      </c>
      <c r="F38" s="363">
        <f t="shared" si="3"/>
        <v>10</v>
      </c>
      <c r="G38" s="426">
        <v>0</v>
      </c>
      <c r="H38" s="429">
        <v>10</v>
      </c>
      <c r="I38" s="363">
        <f t="shared" si="4"/>
        <v>1</v>
      </c>
      <c r="J38" s="426">
        <v>0</v>
      </c>
      <c r="K38" s="309">
        <v>1</v>
      </c>
      <c r="L38" s="1054" t="s">
        <v>723</v>
      </c>
      <c r="M38" s="1055"/>
    </row>
    <row r="39" spans="1:13" s="3" customFormat="1" ht="13.9" customHeight="1">
      <c r="A39" s="528" t="s">
        <v>39</v>
      </c>
      <c r="B39" s="713" t="s">
        <v>346</v>
      </c>
      <c r="C39" s="448">
        <f t="shared" si="0"/>
        <v>58</v>
      </c>
      <c r="D39" s="556">
        <f t="shared" si="1"/>
        <v>0</v>
      </c>
      <c r="E39" s="556">
        <f t="shared" si="2"/>
        <v>58</v>
      </c>
      <c r="F39" s="448">
        <f t="shared" si="3"/>
        <v>57</v>
      </c>
      <c r="G39" s="526">
        <v>0</v>
      </c>
      <c r="H39" s="712">
        <v>57</v>
      </c>
      <c r="I39" s="448">
        <f t="shared" si="4"/>
        <v>1</v>
      </c>
      <c r="J39" s="526">
        <v>0</v>
      </c>
      <c r="K39" s="572">
        <v>1</v>
      </c>
      <c r="L39" s="1064" t="s">
        <v>347</v>
      </c>
      <c r="M39" s="1065"/>
    </row>
    <row r="40" spans="1:13" s="412" customFormat="1" ht="13.9" customHeight="1">
      <c r="A40" s="315" t="s">
        <v>576</v>
      </c>
      <c r="B40" s="443" t="s">
        <v>348</v>
      </c>
      <c r="C40" s="363">
        <f t="shared" si="0"/>
        <v>58</v>
      </c>
      <c r="D40" s="364">
        <f t="shared" si="1"/>
        <v>0</v>
      </c>
      <c r="E40" s="364">
        <f t="shared" si="2"/>
        <v>58</v>
      </c>
      <c r="F40" s="363">
        <f t="shared" si="3"/>
        <v>57</v>
      </c>
      <c r="G40" s="426">
        <v>0</v>
      </c>
      <c r="H40" s="429">
        <v>57</v>
      </c>
      <c r="I40" s="363">
        <f t="shared" si="4"/>
        <v>1</v>
      </c>
      <c r="J40" s="426">
        <v>0</v>
      </c>
      <c r="K40" s="309">
        <v>1</v>
      </c>
      <c r="L40" s="1054" t="s">
        <v>349</v>
      </c>
      <c r="M40" s="1055"/>
    </row>
    <row r="41" spans="1:13" ht="33.75">
      <c r="A41" s="528" t="s">
        <v>40</v>
      </c>
      <c r="B41" s="713" t="s">
        <v>350</v>
      </c>
      <c r="C41" s="448">
        <f t="shared" si="0"/>
        <v>5909</v>
      </c>
      <c r="D41" s="556">
        <f t="shared" si="1"/>
        <v>24</v>
      </c>
      <c r="E41" s="556">
        <f t="shared" si="2"/>
        <v>5885</v>
      </c>
      <c r="F41" s="448">
        <f t="shared" si="3"/>
        <v>5907</v>
      </c>
      <c r="G41" s="526">
        <v>24</v>
      </c>
      <c r="H41" s="712">
        <v>5883</v>
      </c>
      <c r="I41" s="448">
        <f t="shared" si="4"/>
        <v>2</v>
      </c>
      <c r="J41" s="526">
        <v>0</v>
      </c>
      <c r="K41" s="572">
        <v>2</v>
      </c>
      <c r="L41" s="1064" t="s">
        <v>351</v>
      </c>
      <c r="M41" s="1065"/>
    </row>
    <row r="42" spans="1:13" s="442" customFormat="1" ht="13.9" customHeight="1">
      <c r="A42" s="315" t="s">
        <v>577</v>
      </c>
      <c r="B42" s="443" t="s">
        <v>352</v>
      </c>
      <c r="C42" s="363">
        <f t="shared" si="0"/>
        <v>5909</v>
      </c>
      <c r="D42" s="364">
        <f t="shared" si="1"/>
        <v>24</v>
      </c>
      <c r="E42" s="364">
        <f t="shared" si="2"/>
        <v>5885</v>
      </c>
      <c r="F42" s="363">
        <f t="shared" si="3"/>
        <v>5907</v>
      </c>
      <c r="G42" s="426">
        <v>24</v>
      </c>
      <c r="H42" s="429">
        <v>5883</v>
      </c>
      <c r="I42" s="363">
        <f t="shared" si="4"/>
        <v>2</v>
      </c>
      <c r="J42" s="426">
        <v>0</v>
      </c>
      <c r="K42" s="309">
        <v>2</v>
      </c>
      <c r="L42" s="1054" t="s">
        <v>353</v>
      </c>
      <c r="M42" s="1055"/>
    </row>
    <row r="43" spans="1:13" ht="13.9" customHeight="1">
      <c r="A43" s="528" t="s">
        <v>41</v>
      </c>
      <c r="B43" s="713" t="s">
        <v>354</v>
      </c>
      <c r="C43" s="448">
        <f t="shared" si="0"/>
        <v>2209</v>
      </c>
      <c r="D43" s="556">
        <f t="shared" si="1"/>
        <v>23</v>
      </c>
      <c r="E43" s="556">
        <f t="shared" si="2"/>
        <v>2186</v>
      </c>
      <c r="F43" s="448">
        <f t="shared" si="3"/>
        <v>2190</v>
      </c>
      <c r="G43" s="526">
        <v>21</v>
      </c>
      <c r="H43" s="712">
        <v>2169</v>
      </c>
      <c r="I43" s="448">
        <f t="shared" si="4"/>
        <v>19</v>
      </c>
      <c r="J43" s="526">
        <v>2</v>
      </c>
      <c r="K43" s="572">
        <v>17</v>
      </c>
      <c r="L43" s="1064" t="s">
        <v>355</v>
      </c>
      <c r="M43" s="1065"/>
    </row>
    <row r="44" spans="1:13" s="412" customFormat="1" ht="22.5">
      <c r="A44" s="315" t="s">
        <v>578</v>
      </c>
      <c r="B44" s="443" t="s">
        <v>356</v>
      </c>
      <c r="C44" s="363">
        <f t="shared" si="0"/>
        <v>1471</v>
      </c>
      <c r="D44" s="364">
        <f t="shared" si="1"/>
        <v>17</v>
      </c>
      <c r="E44" s="364">
        <f t="shared" si="2"/>
        <v>1454</v>
      </c>
      <c r="F44" s="363">
        <f t="shared" si="3"/>
        <v>1458</v>
      </c>
      <c r="G44" s="426">
        <v>15</v>
      </c>
      <c r="H44" s="429">
        <v>1443</v>
      </c>
      <c r="I44" s="363">
        <f t="shared" si="4"/>
        <v>13</v>
      </c>
      <c r="J44" s="426">
        <v>2</v>
      </c>
      <c r="K44" s="309">
        <v>11</v>
      </c>
      <c r="L44" s="1054" t="s">
        <v>357</v>
      </c>
      <c r="M44" s="1055"/>
    </row>
    <row r="45" spans="1:13" s="3" customFormat="1">
      <c r="A45" s="464" t="s">
        <v>579</v>
      </c>
      <c r="B45" s="714" t="s">
        <v>358</v>
      </c>
      <c r="C45" s="530">
        <f t="shared" si="0"/>
        <v>738</v>
      </c>
      <c r="D45" s="715">
        <f t="shared" si="1"/>
        <v>6</v>
      </c>
      <c r="E45" s="715">
        <f t="shared" si="2"/>
        <v>732</v>
      </c>
      <c r="F45" s="530">
        <f t="shared" si="3"/>
        <v>732</v>
      </c>
      <c r="G45" s="539">
        <v>6</v>
      </c>
      <c r="H45" s="604">
        <v>726</v>
      </c>
      <c r="I45" s="530">
        <f t="shared" si="4"/>
        <v>6</v>
      </c>
      <c r="J45" s="539">
        <v>0</v>
      </c>
      <c r="K45" s="540">
        <v>6</v>
      </c>
      <c r="L45" s="1102" t="s">
        <v>359</v>
      </c>
      <c r="M45" s="1103"/>
    </row>
    <row r="46" spans="1:13" s="442" customFormat="1" ht="16.5" thickBot="1">
      <c r="A46" s="92" t="s">
        <v>42</v>
      </c>
      <c r="B46" s="733" t="s">
        <v>360</v>
      </c>
      <c r="C46" s="363">
        <f t="shared" si="0"/>
        <v>3922</v>
      </c>
      <c r="D46" s="364">
        <f t="shared" si="1"/>
        <v>89</v>
      </c>
      <c r="E46" s="364">
        <f t="shared" si="2"/>
        <v>3833</v>
      </c>
      <c r="F46" s="363">
        <f t="shared" si="3"/>
        <v>3834</v>
      </c>
      <c r="G46" s="623">
        <v>76</v>
      </c>
      <c r="H46" s="622">
        <v>3758</v>
      </c>
      <c r="I46" s="363">
        <f t="shared" si="4"/>
        <v>88</v>
      </c>
      <c r="J46" s="623">
        <v>13</v>
      </c>
      <c r="K46" s="16">
        <v>75</v>
      </c>
      <c r="L46" s="910" t="s">
        <v>363</v>
      </c>
      <c r="M46" s="911"/>
    </row>
    <row r="47" spans="1:13" s="3" customFormat="1" ht="13.9" customHeight="1" thickTop="1" thickBot="1">
      <c r="A47" s="75" t="s">
        <v>580</v>
      </c>
      <c r="B47" s="716" t="s">
        <v>364</v>
      </c>
      <c r="C47" s="717">
        <f t="shared" si="0"/>
        <v>3885</v>
      </c>
      <c r="D47" s="718">
        <f t="shared" si="1"/>
        <v>79</v>
      </c>
      <c r="E47" s="718">
        <f t="shared" si="2"/>
        <v>3806</v>
      </c>
      <c r="F47" s="717">
        <f t="shared" si="3"/>
        <v>3798</v>
      </c>
      <c r="G47" s="719">
        <v>66</v>
      </c>
      <c r="H47" s="720">
        <v>3732</v>
      </c>
      <c r="I47" s="717">
        <f t="shared" si="4"/>
        <v>87</v>
      </c>
      <c r="J47" s="719">
        <v>13</v>
      </c>
      <c r="K47" s="506">
        <v>74</v>
      </c>
      <c r="L47" s="983" t="s">
        <v>366</v>
      </c>
      <c r="M47" s="984"/>
    </row>
    <row r="48" spans="1:13" s="412" customFormat="1" thickTop="1">
      <c r="A48" s="493" t="s">
        <v>581</v>
      </c>
      <c r="B48" s="553" t="s">
        <v>367</v>
      </c>
      <c r="C48" s="363">
        <f t="shared" si="0"/>
        <v>37</v>
      </c>
      <c r="D48" s="364">
        <f t="shared" si="1"/>
        <v>10</v>
      </c>
      <c r="E48" s="364">
        <f t="shared" si="2"/>
        <v>27</v>
      </c>
      <c r="F48" s="363">
        <f t="shared" si="3"/>
        <v>36</v>
      </c>
      <c r="G48" s="477">
        <v>10</v>
      </c>
      <c r="H48" s="478">
        <v>26</v>
      </c>
      <c r="I48" s="363">
        <f t="shared" si="4"/>
        <v>1</v>
      </c>
      <c r="J48" s="477">
        <v>0</v>
      </c>
      <c r="K48" s="462">
        <v>1</v>
      </c>
      <c r="L48" s="1074" t="s">
        <v>368</v>
      </c>
      <c r="M48" s="1075"/>
    </row>
    <row r="49" spans="1:13" ht="15" customHeight="1">
      <c r="A49" s="528" t="s">
        <v>582</v>
      </c>
      <c r="B49" s="713" t="s">
        <v>369</v>
      </c>
      <c r="C49" s="448">
        <f t="shared" si="0"/>
        <v>892</v>
      </c>
      <c r="D49" s="556">
        <f t="shared" si="1"/>
        <v>24</v>
      </c>
      <c r="E49" s="556">
        <f t="shared" si="2"/>
        <v>868</v>
      </c>
      <c r="F49" s="448">
        <f t="shared" si="3"/>
        <v>743</v>
      </c>
      <c r="G49" s="526">
        <v>12</v>
      </c>
      <c r="H49" s="712">
        <v>731</v>
      </c>
      <c r="I49" s="448">
        <f t="shared" si="4"/>
        <v>149</v>
      </c>
      <c r="J49" s="526">
        <v>12</v>
      </c>
      <c r="K49" s="572">
        <v>137</v>
      </c>
      <c r="L49" s="1064" t="s">
        <v>370</v>
      </c>
      <c r="M49" s="1065"/>
    </row>
    <row r="50" spans="1:13" s="412" customFormat="1" ht="15">
      <c r="A50" s="307" t="s">
        <v>387</v>
      </c>
      <c r="B50" s="441" t="s">
        <v>371</v>
      </c>
      <c r="C50" s="363">
        <f t="shared" si="0"/>
        <v>8475</v>
      </c>
      <c r="D50" s="364">
        <f t="shared" si="1"/>
        <v>499</v>
      </c>
      <c r="E50" s="364">
        <f t="shared" si="2"/>
        <v>7976</v>
      </c>
      <c r="F50" s="363">
        <f t="shared" si="3"/>
        <v>6964</v>
      </c>
      <c r="G50" s="426">
        <v>242</v>
      </c>
      <c r="H50" s="429">
        <v>6722</v>
      </c>
      <c r="I50" s="363">
        <f t="shared" si="4"/>
        <v>1511</v>
      </c>
      <c r="J50" s="426">
        <v>257</v>
      </c>
      <c r="K50" s="309">
        <v>1254</v>
      </c>
      <c r="L50" s="1058" t="s">
        <v>373</v>
      </c>
      <c r="M50" s="1059"/>
    </row>
    <row r="51" spans="1:13" ht="26.25" customHeight="1">
      <c r="A51" s="528" t="s">
        <v>583</v>
      </c>
      <c r="B51" s="713" t="s">
        <v>374</v>
      </c>
      <c r="C51" s="448">
        <f t="shared" si="0"/>
        <v>282</v>
      </c>
      <c r="D51" s="556">
        <f t="shared" si="1"/>
        <v>7</v>
      </c>
      <c r="E51" s="556">
        <f t="shared" si="2"/>
        <v>275</v>
      </c>
      <c r="F51" s="448">
        <f t="shared" si="3"/>
        <v>281</v>
      </c>
      <c r="G51" s="526">
        <v>7</v>
      </c>
      <c r="H51" s="712">
        <v>274</v>
      </c>
      <c r="I51" s="448">
        <f t="shared" si="4"/>
        <v>1</v>
      </c>
      <c r="J51" s="526">
        <v>0</v>
      </c>
      <c r="K51" s="572">
        <v>1</v>
      </c>
      <c r="L51" s="1064" t="s">
        <v>375</v>
      </c>
      <c r="M51" s="1065"/>
    </row>
    <row r="52" spans="1:13" s="412" customFormat="1" ht="22.5">
      <c r="A52" s="315" t="s">
        <v>584</v>
      </c>
      <c r="B52" s="443" t="s">
        <v>376</v>
      </c>
      <c r="C52" s="363">
        <f t="shared" si="0"/>
        <v>282</v>
      </c>
      <c r="D52" s="364">
        <f t="shared" si="1"/>
        <v>7</v>
      </c>
      <c r="E52" s="364">
        <f t="shared" si="2"/>
        <v>275</v>
      </c>
      <c r="F52" s="363">
        <f t="shared" si="3"/>
        <v>281</v>
      </c>
      <c r="G52" s="426">
        <v>7</v>
      </c>
      <c r="H52" s="429">
        <v>274</v>
      </c>
      <c r="I52" s="363">
        <f t="shared" si="4"/>
        <v>1</v>
      </c>
      <c r="J52" s="426">
        <v>0</v>
      </c>
      <c r="K52" s="309">
        <v>1</v>
      </c>
      <c r="L52" s="1054" t="s">
        <v>377</v>
      </c>
      <c r="M52" s="1055"/>
    </row>
    <row r="53" spans="1:13" s="3" customFormat="1">
      <c r="A53" s="528" t="s">
        <v>323</v>
      </c>
      <c r="B53" s="713" t="s">
        <v>378</v>
      </c>
      <c r="C53" s="448">
        <f t="shared" si="0"/>
        <v>7160</v>
      </c>
      <c r="D53" s="556">
        <f t="shared" si="1"/>
        <v>69</v>
      </c>
      <c r="E53" s="556">
        <f t="shared" si="2"/>
        <v>7091</v>
      </c>
      <c r="F53" s="448">
        <f t="shared" si="3"/>
        <v>7129</v>
      </c>
      <c r="G53" s="526">
        <v>69</v>
      </c>
      <c r="H53" s="712">
        <v>7060</v>
      </c>
      <c r="I53" s="448">
        <f t="shared" si="4"/>
        <v>31</v>
      </c>
      <c r="J53" s="526">
        <v>0</v>
      </c>
      <c r="K53" s="572">
        <v>31</v>
      </c>
      <c r="L53" s="1064" t="s">
        <v>379</v>
      </c>
      <c r="M53" s="1065"/>
    </row>
    <row r="54" spans="1:13" s="412" customFormat="1" ht="22.5">
      <c r="A54" s="315" t="s">
        <v>585</v>
      </c>
      <c r="B54" s="443" t="s">
        <v>380</v>
      </c>
      <c r="C54" s="363">
        <f t="shared" si="0"/>
        <v>45</v>
      </c>
      <c r="D54" s="364">
        <f t="shared" si="1"/>
        <v>0</v>
      </c>
      <c r="E54" s="364">
        <f t="shared" si="2"/>
        <v>45</v>
      </c>
      <c r="F54" s="363">
        <f t="shared" si="3"/>
        <v>45</v>
      </c>
      <c r="G54" s="426">
        <v>0</v>
      </c>
      <c r="H54" s="429">
        <v>45</v>
      </c>
      <c r="I54" s="363">
        <f t="shared" si="4"/>
        <v>0</v>
      </c>
      <c r="J54" s="426">
        <v>0</v>
      </c>
      <c r="K54" s="309">
        <v>0</v>
      </c>
      <c r="L54" s="1054" t="s">
        <v>381</v>
      </c>
      <c r="M54" s="1055"/>
    </row>
    <row r="55" spans="1:13" ht="15">
      <c r="A55" s="311" t="s">
        <v>586</v>
      </c>
      <c r="B55" s="438" t="s">
        <v>382</v>
      </c>
      <c r="C55" s="448">
        <f t="shared" si="0"/>
        <v>7115</v>
      </c>
      <c r="D55" s="556">
        <f t="shared" si="1"/>
        <v>69</v>
      </c>
      <c r="E55" s="556">
        <f t="shared" si="2"/>
        <v>7046</v>
      </c>
      <c r="F55" s="448">
        <f t="shared" si="3"/>
        <v>7084</v>
      </c>
      <c r="G55" s="526">
        <v>69</v>
      </c>
      <c r="H55" s="712">
        <v>7015</v>
      </c>
      <c r="I55" s="448">
        <f t="shared" si="4"/>
        <v>31</v>
      </c>
      <c r="J55" s="526">
        <v>0</v>
      </c>
      <c r="K55" s="572">
        <v>31</v>
      </c>
      <c r="L55" s="1066" t="s">
        <v>383</v>
      </c>
      <c r="M55" s="1067"/>
    </row>
    <row r="56" spans="1:13" s="412" customFormat="1" ht="13.9" customHeight="1">
      <c r="A56" s="307" t="s">
        <v>410</v>
      </c>
      <c r="B56" s="441" t="s">
        <v>384</v>
      </c>
      <c r="C56" s="363">
        <f t="shared" si="0"/>
        <v>20827</v>
      </c>
      <c r="D56" s="364">
        <f t="shared" si="1"/>
        <v>154</v>
      </c>
      <c r="E56" s="364">
        <f t="shared" si="2"/>
        <v>20673</v>
      </c>
      <c r="F56" s="363">
        <f t="shared" si="3"/>
        <v>20756</v>
      </c>
      <c r="G56" s="426">
        <v>150</v>
      </c>
      <c r="H56" s="429">
        <v>20606</v>
      </c>
      <c r="I56" s="363">
        <f t="shared" si="4"/>
        <v>71</v>
      </c>
      <c r="J56" s="426">
        <v>4</v>
      </c>
      <c r="K56" s="309">
        <v>67</v>
      </c>
      <c r="L56" s="1058" t="s">
        <v>385</v>
      </c>
      <c r="M56" s="1059"/>
    </row>
    <row r="57" spans="1:13" ht="13.9" customHeight="1">
      <c r="A57" s="311" t="s">
        <v>587</v>
      </c>
      <c r="B57" s="438" t="s">
        <v>386</v>
      </c>
      <c r="C57" s="448">
        <f t="shared" si="0"/>
        <v>1497</v>
      </c>
      <c r="D57" s="556">
        <f t="shared" si="1"/>
        <v>20</v>
      </c>
      <c r="E57" s="556">
        <f>K57+H57</f>
        <v>1477</v>
      </c>
      <c r="F57" s="448">
        <f>H57+G57</f>
        <v>1495</v>
      </c>
      <c r="G57" s="526">
        <v>20</v>
      </c>
      <c r="H57" s="712">
        <v>1475</v>
      </c>
      <c r="I57" s="448">
        <f t="shared" si="4"/>
        <v>2</v>
      </c>
      <c r="J57" s="526">
        <v>0</v>
      </c>
      <c r="K57" s="572">
        <v>2</v>
      </c>
      <c r="L57" s="1066" t="s">
        <v>388</v>
      </c>
      <c r="M57" s="1067"/>
    </row>
    <row r="58" spans="1:13" s="412" customFormat="1" ht="15">
      <c r="A58" s="315" t="s">
        <v>588</v>
      </c>
      <c r="B58" s="443" t="s">
        <v>389</v>
      </c>
      <c r="C58" s="363">
        <f t="shared" si="0"/>
        <v>911</v>
      </c>
      <c r="D58" s="364">
        <f t="shared" si="1"/>
        <v>25</v>
      </c>
      <c r="E58" s="364">
        <f t="shared" si="2"/>
        <v>886</v>
      </c>
      <c r="F58" s="363">
        <f t="shared" si="3"/>
        <v>888</v>
      </c>
      <c r="G58" s="426">
        <v>21</v>
      </c>
      <c r="H58" s="429">
        <v>867</v>
      </c>
      <c r="I58" s="363">
        <f t="shared" si="4"/>
        <v>23</v>
      </c>
      <c r="J58" s="426">
        <v>4</v>
      </c>
      <c r="K58" s="309">
        <v>19</v>
      </c>
      <c r="L58" s="1054" t="s">
        <v>390</v>
      </c>
      <c r="M58" s="1055"/>
    </row>
    <row r="59" spans="1:13" ht="15">
      <c r="A59" s="311" t="s">
        <v>589</v>
      </c>
      <c r="B59" s="438" t="s">
        <v>391</v>
      </c>
      <c r="C59" s="448">
        <f t="shared" si="0"/>
        <v>16835</v>
      </c>
      <c r="D59" s="556">
        <f t="shared" si="1"/>
        <v>82</v>
      </c>
      <c r="E59" s="556">
        <f t="shared" si="2"/>
        <v>16753</v>
      </c>
      <c r="F59" s="448">
        <f t="shared" si="3"/>
        <v>16810</v>
      </c>
      <c r="G59" s="526">
        <v>82</v>
      </c>
      <c r="H59" s="712">
        <v>16728</v>
      </c>
      <c r="I59" s="448">
        <f t="shared" si="4"/>
        <v>25</v>
      </c>
      <c r="J59" s="526">
        <v>0</v>
      </c>
      <c r="K59" s="572">
        <v>25</v>
      </c>
      <c r="L59" s="1066" t="s">
        <v>392</v>
      </c>
      <c r="M59" s="1067"/>
    </row>
    <row r="60" spans="1:13" s="412" customFormat="1" ht="15">
      <c r="A60" s="315" t="s">
        <v>590</v>
      </c>
      <c r="B60" s="443" t="s">
        <v>393</v>
      </c>
      <c r="C60" s="363">
        <f t="shared" si="0"/>
        <v>1072</v>
      </c>
      <c r="D60" s="364">
        <f t="shared" si="1"/>
        <v>23</v>
      </c>
      <c r="E60" s="364">
        <f t="shared" si="2"/>
        <v>1049</v>
      </c>
      <c r="F60" s="363">
        <f t="shared" si="3"/>
        <v>1053</v>
      </c>
      <c r="G60" s="426">
        <v>23</v>
      </c>
      <c r="H60" s="429">
        <v>1030</v>
      </c>
      <c r="I60" s="363">
        <f t="shared" si="4"/>
        <v>19</v>
      </c>
      <c r="J60" s="426">
        <v>0</v>
      </c>
      <c r="K60" s="309">
        <v>19</v>
      </c>
      <c r="L60" s="1054" t="s">
        <v>394</v>
      </c>
      <c r="M60" s="1055"/>
    </row>
    <row r="61" spans="1:13" ht="15">
      <c r="A61" s="311" t="s">
        <v>591</v>
      </c>
      <c r="B61" s="438" t="s">
        <v>395</v>
      </c>
      <c r="C61" s="448">
        <f t="shared" si="0"/>
        <v>512</v>
      </c>
      <c r="D61" s="556">
        <f t="shared" si="1"/>
        <v>4</v>
      </c>
      <c r="E61" s="556">
        <f t="shared" si="2"/>
        <v>508</v>
      </c>
      <c r="F61" s="448">
        <f t="shared" si="3"/>
        <v>510</v>
      </c>
      <c r="G61" s="526">
        <v>4</v>
      </c>
      <c r="H61" s="712">
        <v>506</v>
      </c>
      <c r="I61" s="448">
        <f t="shared" si="4"/>
        <v>2</v>
      </c>
      <c r="J61" s="526">
        <v>0</v>
      </c>
      <c r="K61" s="572">
        <v>2</v>
      </c>
      <c r="L61" s="1066" t="s">
        <v>396</v>
      </c>
      <c r="M61" s="1067"/>
    </row>
    <row r="62" spans="1:13" s="412" customFormat="1" ht="15">
      <c r="A62" s="307" t="s">
        <v>362</v>
      </c>
      <c r="B62" s="441" t="s">
        <v>397</v>
      </c>
      <c r="C62" s="363">
        <f t="shared" si="0"/>
        <v>2884</v>
      </c>
      <c r="D62" s="364">
        <f t="shared" si="1"/>
        <v>44</v>
      </c>
      <c r="E62" s="364">
        <f t="shared" si="2"/>
        <v>2840</v>
      </c>
      <c r="F62" s="363">
        <f t="shared" si="3"/>
        <v>2638</v>
      </c>
      <c r="G62" s="426">
        <v>29</v>
      </c>
      <c r="H62" s="429">
        <v>2609</v>
      </c>
      <c r="I62" s="363">
        <f t="shared" si="4"/>
        <v>246</v>
      </c>
      <c r="J62" s="426">
        <v>15</v>
      </c>
      <c r="K62" s="309">
        <v>231</v>
      </c>
      <c r="L62" s="1058" t="s">
        <v>398</v>
      </c>
      <c r="M62" s="1059"/>
    </row>
    <row r="63" spans="1:13" ht="22.5">
      <c r="A63" s="528" t="s">
        <v>320</v>
      </c>
      <c r="B63" s="713" t="s">
        <v>399</v>
      </c>
      <c r="C63" s="448">
        <f t="shared" si="0"/>
        <v>21016</v>
      </c>
      <c r="D63" s="556">
        <f t="shared" si="1"/>
        <v>1125</v>
      </c>
      <c r="E63" s="556">
        <f t="shared" si="2"/>
        <v>19891</v>
      </c>
      <c r="F63" s="448">
        <f t="shared" si="3"/>
        <v>20983</v>
      </c>
      <c r="G63" s="526">
        <v>1125</v>
      </c>
      <c r="H63" s="712">
        <v>19858</v>
      </c>
      <c r="I63" s="448">
        <f t="shared" si="4"/>
        <v>33</v>
      </c>
      <c r="J63" s="526">
        <v>0</v>
      </c>
      <c r="K63" s="572">
        <v>33</v>
      </c>
      <c r="L63" s="1064" t="s">
        <v>400</v>
      </c>
      <c r="M63" s="1065"/>
    </row>
    <row r="64" spans="1:13" s="412" customFormat="1" ht="13.9" customHeight="1">
      <c r="A64" s="315" t="s">
        <v>592</v>
      </c>
      <c r="B64" s="443" t="s">
        <v>401</v>
      </c>
      <c r="C64" s="363">
        <f t="shared" si="0"/>
        <v>19661</v>
      </c>
      <c r="D64" s="364">
        <f t="shared" si="1"/>
        <v>1114</v>
      </c>
      <c r="E64" s="364">
        <f t="shared" si="2"/>
        <v>18547</v>
      </c>
      <c r="F64" s="363">
        <f t="shared" si="3"/>
        <v>19631</v>
      </c>
      <c r="G64" s="426">
        <v>1114</v>
      </c>
      <c r="H64" s="429">
        <v>18517</v>
      </c>
      <c r="I64" s="363">
        <f t="shared" si="4"/>
        <v>30</v>
      </c>
      <c r="J64" s="426">
        <v>0</v>
      </c>
      <c r="K64" s="309">
        <v>30</v>
      </c>
      <c r="L64" s="1054" t="s">
        <v>402</v>
      </c>
      <c r="M64" s="1055"/>
    </row>
    <row r="65" spans="1:13" s="724" customFormat="1" ht="12.75">
      <c r="A65" s="311" t="s">
        <v>593</v>
      </c>
      <c r="B65" s="438" t="s">
        <v>403</v>
      </c>
      <c r="C65" s="448">
        <f t="shared" si="0"/>
        <v>311</v>
      </c>
      <c r="D65" s="556">
        <f t="shared" si="1"/>
        <v>5</v>
      </c>
      <c r="E65" s="556">
        <f t="shared" si="2"/>
        <v>306</v>
      </c>
      <c r="F65" s="448">
        <f t="shared" si="3"/>
        <v>311</v>
      </c>
      <c r="G65" s="526">
        <v>5</v>
      </c>
      <c r="H65" s="712">
        <v>306</v>
      </c>
      <c r="I65" s="448">
        <f t="shared" si="4"/>
        <v>0</v>
      </c>
      <c r="J65" s="526">
        <v>0</v>
      </c>
      <c r="K65" s="572">
        <v>0</v>
      </c>
      <c r="L65" s="1066" t="s">
        <v>404</v>
      </c>
      <c r="M65" s="1067"/>
    </row>
    <row r="66" spans="1:13" s="442" customFormat="1">
      <c r="A66" s="315" t="s">
        <v>595</v>
      </c>
      <c r="B66" s="443" t="s">
        <v>405</v>
      </c>
      <c r="C66" s="363">
        <f t="shared" si="0"/>
        <v>516</v>
      </c>
      <c r="D66" s="364">
        <f t="shared" si="1"/>
        <v>2</v>
      </c>
      <c r="E66" s="364">
        <f t="shared" si="2"/>
        <v>514</v>
      </c>
      <c r="F66" s="363">
        <f t="shared" si="3"/>
        <v>515</v>
      </c>
      <c r="G66" s="426">
        <v>2</v>
      </c>
      <c r="H66" s="429">
        <v>513</v>
      </c>
      <c r="I66" s="363">
        <f t="shared" si="4"/>
        <v>1</v>
      </c>
      <c r="J66" s="426">
        <v>0</v>
      </c>
      <c r="K66" s="309">
        <v>1</v>
      </c>
      <c r="L66" s="1054" t="s">
        <v>406</v>
      </c>
      <c r="M66" s="1055"/>
    </row>
    <row r="67" spans="1:13" s="724" customFormat="1" ht="12.75">
      <c r="A67" s="311" t="s">
        <v>596</v>
      </c>
      <c r="B67" s="438" t="s">
        <v>407</v>
      </c>
      <c r="C67" s="448">
        <f t="shared" si="0"/>
        <v>528</v>
      </c>
      <c r="D67" s="556">
        <f t="shared" si="1"/>
        <v>4</v>
      </c>
      <c r="E67" s="556">
        <f t="shared" si="2"/>
        <v>524</v>
      </c>
      <c r="F67" s="448">
        <f t="shared" si="3"/>
        <v>526</v>
      </c>
      <c r="G67" s="526">
        <v>4</v>
      </c>
      <c r="H67" s="712">
        <v>522</v>
      </c>
      <c r="I67" s="448">
        <f t="shared" si="4"/>
        <v>2</v>
      </c>
      <c r="J67" s="526">
        <v>0</v>
      </c>
      <c r="K67" s="572">
        <v>2</v>
      </c>
      <c r="L67" s="1066" t="s">
        <v>408</v>
      </c>
      <c r="M67" s="1067"/>
    </row>
    <row r="68" spans="1:13" s="442" customFormat="1">
      <c r="A68" s="307" t="s">
        <v>287</v>
      </c>
      <c r="B68" s="441" t="s">
        <v>409</v>
      </c>
      <c r="C68" s="363">
        <f t="shared" si="0"/>
        <v>2247</v>
      </c>
      <c r="D68" s="364">
        <f t="shared" si="1"/>
        <v>32</v>
      </c>
      <c r="E68" s="364">
        <f t="shared" si="2"/>
        <v>2215</v>
      </c>
      <c r="F68" s="363">
        <f t="shared" si="3"/>
        <v>2241</v>
      </c>
      <c r="G68" s="426">
        <v>31</v>
      </c>
      <c r="H68" s="429">
        <v>2210</v>
      </c>
      <c r="I68" s="363">
        <f t="shared" si="4"/>
        <v>6</v>
      </c>
      <c r="J68" s="426">
        <v>1</v>
      </c>
      <c r="K68" s="309">
        <v>5</v>
      </c>
      <c r="L68" s="1058" t="s">
        <v>411</v>
      </c>
      <c r="M68" s="1059"/>
    </row>
    <row r="69" spans="1:13" ht="22.5">
      <c r="A69" s="311" t="s">
        <v>597</v>
      </c>
      <c r="B69" s="438" t="s">
        <v>598</v>
      </c>
      <c r="C69" s="448">
        <f t="shared" si="0"/>
        <v>756</v>
      </c>
      <c r="D69" s="556">
        <f t="shared" si="1"/>
        <v>19</v>
      </c>
      <c r="E69" s="556">
        <f t="shared" si="2"/>
        <v>737</v>
      </c>
      <c r="F69" s="448">
        <f t="shared" si="3"/>
        <v>753</v>
      </c>
      <c r="G69" s="526">
        <v>19</v>
      </c>
      <c r="H69" s="712">
        <v>734</v>
      </c>
      <c r="I69" s="448">
        <f t="shared" si="4"/>
        <v>3</v>
      </c>
      <c r="J69" s="526">
        <v>0</v>
      </c>
      <c r="K69" s="572">
        <v>3</v>
      </c>
      <c r="L69" s="1066" t="s">
        <v>412</v>
      </c>
      <c r="M69" s="1067"/>
    </row>
    <row r="70" spans="1:13" s="442" customFormat="1" ht="22.5">
      <c r="A70" s="315" t="s">
        <v>599</v>
      </c>
      <c r="B70" s="443" t="s">
        <v>413</v>
      </c>
      <c r="C70" s="363">
        <f t="shared" si="0"/>
        <v>817</v>
      </c>
      <c r="D70" s="364">
        <f t="shared" si="1"/>
        <v>9</v>
      </c>
      <c r="E70" s="364">
        <f t="shared" si="2"/>
        <v>808</v>
      </c>
      <c r="F70" s="363">
        <f t="shared" si="3"/>
        <v>817</v>
      </c>
      <c r="G70" s="426">
        <v>9</v>
      </c>
      <c r="H70" s="429">
        <v>808</v>
      </c>
      <c r="I70" s="363">
        <f t="shared" si="4"/>
        <v>0</v>
      </c>
      <c r="J70" s="426">
        <v>0</v>
      </c>
      <c r="K70" s="309">
        <v>0</v>
      </c>
      <c r="L70" s="1054" t="s">
        <v>414</v>
      </c>
      <c r="M70" s="1055"/>
    </row>
    <row r="71" spans="1:13" thickBot="1">
      <c r="A71" s="470" t="s">
        <v>600</v>
      </c>
      <c r="B71" s="725" t="s">
        <v>415</v>
      </c>
      <c r="C71" s="448">
        <f t="shared" si="0"/>
        <v>81</v>
      </c>
      <c r="D71" s="556">
        <f t="shared" si="1"/>
        <v>0</v>
      </c>
      <c r="E71" s="556">
        <f t="shared" si="2"/>
        <v>81</v>
      </c>
      <c r="F71" s="448">
        <f t="shared" si="3"/>
        <v>80</v>
      </c>
      <c r="G71" s="726">
        <v>0</v>
      </c>
      <c r="H71" s="727">
        <v>80</v>
      </c>
      <c r="I71" s="448">
        <f t="shared" si="4"/>
        <v>1</v>
      </c>
      <c r="J71" s="726">
        <v>0</v>
      </c>
      <c r="K71" s="728">
        <v>1</v>
      </c>
      <c r="L71" s="1094" t="s">
        <v>416</v>
      </c>
      <c r="M71" s="1095"/>
    </row>
    <row r="72" spans="1:13" s="412" customFormat="1" ht="16.5" thickTop="1" thickBot="1">
      <c r="A72" s="74" t="s">
        <v>601</v>
      </c>
      <c r="B72" s="465" t="s">
        <v>689</v>
      </c>
      <c r="C72" s="466">
        <f t="shared" si="0"/>
        <v>221</v>
      </c>
      <c r="D72" s="467">
        <f t="shared" si="1"/>
        <v>1</v>
      </c>
      <c r="E72" s="467">
        <f t="shared" si="2"/>
        <v>220</v>
      </c>
      <c r="F72" s="466">
        <f t="shared" si="3"/>
        <v>220</v>
      </c>
      <c r="G72" s="468">
        <v>0</v>
      </c>
      <c r="H72" s="469">
        <v>220</v>
      </c>
      <c r="I72" s="466">
        <f t="shared" si="4"/>
        <v>1</v>
      </c>
      <c r="J72" s="468">
        <v>1</v>
      </c>
      <c r="K72" s="79">
        <v>0</v>
      </c>
      <c r="L72" s="958" t="s">
        <v>722</v>
      </c>
      <c r="M72" s="959"/>
    </row>
    <row r="73" spans="1:13" s="3" customFormat="1" ht="16.5" thickTop="1">
      <c r="A73" s="333" t="s">
        <v>602</v>
      </c>
      <c r="B73" s="721" t="s">
        <v>417</v>
      </c>
      <c r="C73" s="448">
        <f t="shared" si="0"/>
        <v>372</v>
      </c>
      <c r="D73" s="556">
        <f t="shared" si="1"/>
        <v>3</v>
      </c>
      <c r="E73" s="556">
        <f t="shared" si="2"/>
        <v>369</v>
      </c>
      <c r="F73" s="448">
        <f t="shared" si="3"/>
        <v>371</v>
      </c>
      <c r="G73" s="722">
        <v>3</v>
      </c>
      <c r="H73" s="723">
        <v>368</v>
      </c>
      <c r="I73" s="448">
        <f t="shared" si="4"/>
        <v>1</v>
      </c>
      <c r="J73" s="722">
        <v>0</v>
      </c>
      <c r="K73" s="537">
        <v>1</v>
      </c>
      <c r="L73" s="1070" t="s">
        <v>418</v>
      </c>
      <c r="M73" s="1071"/>
    </row>
    <row r="74" spans="1:13" s="412" customFormat="1" thickBot="1">
      <c r="A74" s="471" t="s">
        <v>446</v>
      </c>
      <c r="B74" s="472" t="s">
        <v>419</v>
      </c>
      <c r="C74" s="363">
        <f t="shared" si="0"/>
        <v>1494</v>
      </c>
      <c r="D74" s="364">
        <f t="shared" si="1"/>
        <v>30</v>
      </c>
      <c r="E74" s="364">
        <f t="shared" si="2"/>
        <v>1464</v>
      </c>
      <c r="F74" s="363">
        <f t="shared" si="3"/>
        <v>1494</v>
      </c>
      <c r="G74" s="473">
        <v>30</v>
      </c>
      <c r="H74" s="474">
        <v>1464</v>
      </c>
      <c r="I74" s="363">
        <f t="shared" si="4"/>
        <v>0</v>
      </c>
      <c r="J74" s="473">
        <v>0</v>
      </c>
      <c r="K74" s="475">
        <v>0</v>
      </c>
      <c r="L74" s="1096" t="s">
        <v>420</v>
      </c>
      <c r="M74" s="1097"/>
    </row>
    <row r="75" spans="1:13" s="3" customFormat="1" ht="45.75" thickTop="1">
      <c r="A75" s="456" t="s">
        <v>603</v>
      </c>
      <c r="B75" s="729" t="s">
        <v>421</v>
      </c>
      <c r="C75" s="634">
        <f t="shared" si="0"/>
        <v>1494</v>
      </c>
      <c r="D75" s="730">
        <f t="shared" si="1"/>
        <v>30</v>
      </c>
      <c r="E75" s="730">
        <f t="shared" si="2"/>
        <v>1464</v>
      </c>
      <c r="F75" s="634">
        <f t="shared" si="3"/>
        <v>1494</v>
      </c>
      <c r="G75" s="731">
        <v>30</v>
      </c>
      <c r="H75" s="732">
        <v>1464</v>
      </c>
      <c r="I75" s="634">
        <f t="shared" si="4"/>
        <v>0</v>
      </c>
      <c r="J75" s="731">
        <v>0</v>
      </c>
      <c r="K75" s="635">
        <v>0</v>
      </c>
      <c r="L75" s="1098" t="s">
        <v>422</v>
      </c>
      <c r="M75" s="1099"/>
    </row>
    <row r="76" spans="1:13" s="412" customFormat="1" ht="15">
      <c r="A76" s="461" t="s">
        <v>604</v>
      </c>
      <c r="B76" s="476" t="s">
        <v>423</v>
      </c>
      <c r="C76" s="363">
        <f t="shared" ref="C76:C102" si="5">E76+D76</f>
        <v>289</v>
      </c>
      <c r="D76" s="364">
        <f t="shared" ref="D76:D102" si="6">J76+G76</f>
        <v>0</v>
      </c>
      <c r="E76" s="364">
        <f t="shared" ref="E76:E102" si="7">K76+H76</f>
        <v>289</v>
      </c>
      <c r="F76" s="363">
        <f t="shared" ref="F76:F102" si="8">H76+G76</f>
        <v>283</v>
      </c>
      <c r="G76" s="477">
        <v>0</v>
      </c>
      <c r="H76" s="478">
        <v>283</v>
      </c>
      <c r="I76" s="363">
        <f t="shared" ref="I76:I102" si="9">K76+J76</f>
        <v>6</v>
      </c>
      <c r="J76" s="477">
        <v>0</v>
      </c>
      <c r="K76" s="462">
        <v>6</v>
      </c>
      <c r="L76" s="1100" t="s">
        <v>424</v>
      </c>
      <c r="M76" s="1101"/>
    </row>
    <row r="77" spans="1:13" ht="22.5">
      <c r="A77" s="311" t="s">
        <v>606</v>
      </c>
      <c r="B77" s="438" t="s">
        <v>645</v>
      </c>
      <c r="C77" s="448">
        <f t="shared" si="5"/>
        <v>255</v>
      </c>
      <c r="D77" s="556">
        <f t="shared" si="6"/>
        <v>0</v>
      </c>
      <c r="E77" s="556">
        <f t="shared" si="7"/>
        <v>255</v>
      </c>
      <c r="F77" s="448">
        <f t="shared" si="8"/>
        <v>249</v>
      </c>
      <c r="G77" s="526">
        <v>0</v>
      </c>
      <c r="H77" s="712">
        <v>249</v>
      </c>
      <c r="I77" s="448">
        <f t="shared" si="9"/>
        <v>6</v>
      </c>
      <c r="J77" s="526">
        <v>0</v>
      </c>
      <c r="K77" s="572">
        <v>6</v>
      </c>
      <c r="L77" s="1066" t="s">
        <v>426</v>
      </c>
      <c r="M77" s="1067"/>
    </row>
    <row r="78" spans="1:13" s="412" customFormat="1" ht="15">
      <c r="A78" s="315" t="s">
        <v>556</v>
      </c>
      <c r="B78" s="443" t="s">
        <v>427</v>
      </c>
      <c r="C78" s="363">
        <f t="shared" si="5"/>
        <v>34</v>
      </c>
      <c r="D78" s="364">
        <f t="shared" si="6"/>
        <v>0</v>
      </c>
      <c r="E78" s="364">
        <f t="shared" si="7"/>
        <v>34</v>
      </c>
      <c r="F78" s="363">
        <f t="shared" si="8"/>
        <v>34</v>
      </c>
      <c r="G78" s="426">
        <v>0</v>
      </c>
      <c r="H78" s="429">
        <v>34</v>
      </c>
      <c r="I78" s="363">
        <f t="shared" si="9"/>
        <v>0</v>
      </c>
      <c r="J78" s="426">
        <v>0</v>
      </c>
      <c r="K78" s="309">
        <v>0</v>
      </c>
      <c r="L78" s="1054" t="s">
        <v>429</v>
      </c>
      <c r="M78" s="1055"/>
    </row>
    <row r="79" spans="1:13" ht="13.9" customHeight="1">
      <c r="A79" s="528" t="s">
        <v>607</v>
      </c>
      <c r="B79" s="713" t="s">
        <v>430</v>
      </c>
      <c r="C79" s="448">
        <f t="shared" si="5"/>
        <v>43</v>
      </c>
      <c r="D79" s="556">
        <f t="shared" si="6"/>
        <v>1</v>
      </c>
      <c r="E79" s="556">
        <f t="shared" si="7"/>
        <v>42</v>
      </c>
      <c r="F79" s="448">
        <f t="shared" si="8"/>
        <v>43</v>
      </c>
      <c r="G79" s="526">
        <v>1</v>
      </c>
      <c r="H79" s="712">
        <v>42</v>
      </c>
      <c r="I79" s="448">
        <f t="shared" si="9"/>
        <v>0</v>
      </c>
      <c r="J79" s="526">
        <v>0</v>
      </c>
      <c r="K79" s="572">
        <v>0</v>
      </c>
      <c r="L79" s="1064" t="s">
        <v>431</v>
      </c>
      <c r="M79" s="1065"/>
    </row>
    <row r="80" spans="1:13" s="412" customFormat="1" ht="15">
      <c r="A80" s="315" t="s">
        <v>608</v>
      </c>
      <c r="B80" s="443" t="s">
        <v>432</v>
      </c>
      <c r="C80" s="363">
        <f t="shared" si="5"/>
        <v>43</v>
      </c>
      <c r="D80" s="364">
        <f t="shared" si="6"/>
        <v>1</v>
      </c>
      <c r="E80" s="364">
        <f t="shared" si="7"/>
        <v>42</v>
      </c>
      <c r="F80" s="363">
        <f t="shared" si="8"/>
        <v>43</v>
      </c>
      <c r="G80" s="426">
        <v>1</v>
      </c>
      <c r="H80" s="429">
        <v>42</v>
      </c>
      <c r="I80" s="363">
        <f t="shared" si="9"/>
        <v>0</v>
      </c>
      <c r="J80" s="426">
        <v>0</v>
      </c>
      <c r="K80" s="309">
        <v>0</v>
      </c>
      <c r="L80" s="1054" t="s">
        <v>433</v>
      </c>
      <c r="M80" s="1055"/>
    </row>
    <row r="81" spans="1:13" ht="15">
      <c r="A81" s="528" t="s">
        <v>516</v>
      </c>
      <c r="B81" s="713" t="s">
        <v>434</v>
      </c>
      <c r="C81" s="448">
        <f t="shared" si="5"/>
        <v>4562</v>
      </c>
      <c r="D81" s="556">
        <f t="shared" si="6"/>
        <v>39</v>
      </c>
      <c r="E81" s="556">
        <f t="shared" si="7"/>
        <v>4523</v>
      </c>
      <c r="F81" s="448">
        <f t="shared" si="8"/>
        <v>4538</v>
      </c>
      <c r="G81" s="526">
        <v>39</v>
      </c>
      <c r="H81" s="712">
        <v>4499</v>
      </c>
      <c r="I81" s="448">
        <f t="shared" si="9"/>
        <v>24</v>
      </c>
      <c r="J81" s="526">
        <v>0</v>
      </c>
      <c r="K81" s="572">
        <v>24</v>
      </c>
      <c r="L81" s="1064" t="s">
        <v>435</v>
      </c>
      <c r="M81" s="1065"/>
    </row>
    <row r="82" spans="1:13" s="412" customFormat="1" ht="15">
      <c r="A82" s="315" t="s">
        <v>609</v>
      </c>
      <c r="B82" s="443" t="s">
        <v>434</v>
      </c>
      <c r="C82" s="363">
        <f t="shared" si="5"/>
        <v>4562</v>
      </c>
      <c r="D82" s="364">
        <f t="shared" si="6"/>
        <v>39</v>
      </c>
      <c r="E82" s="364">
        <f t="shared" si="7"/>
        <v>4523</v>
      </c>
      <c r="F82" s="363">
        <f t="shared" si="8"/>
        <v>4538</v>
      </c>
      <c r="G82" s="426">
        <v>39</v>
      </c>
      <c r="H82" s="429">
        <v>4499</v>
      </c>
      <c r="I82" s="363">
        <f t="shared" si="9"/>
        <v>24</v>
      </c>
      <c r="J82" s="426">
        <v>0</v>
      </c>
      <c r="K82" s="309">
        <v>24</v>
      </c>
      <c r="L82" s="1054" t="s">
        <v>436</v>
      </c>
      <c r="M82" s="1055"/>
    </row>
    <row r="83" spans="1:13" ht="15">
      <c r="A83" s="528" t="s">
        <v>338</v>
      </c>
      <c r="B83" s="713" t="s">
        <v>437</v>
      </c>
      <c r="C83" s="448">
        <f t="shared" si="5"/>
        <v>179</v>
      </c>
      <c r="D83" s="556">
        <f t="shared" si="6"/>
        <v>3</v>
      </c>
      <c r="E83" s="556">
        <f t="shared" si="7"/>
        <v>176</v>
      </c>
      <c r="F83" s="448">
        <f t="shared" si="8"/>
        <v>179</v>
      </c>
      <c r="G83" s="526">
        <v>3</v>
      </c>
      <c r="H83" s="712">
        <v>176</v>
      </c>
      <c r="I83" s="448">
        <f t="shared" si="9"/>
        <v>0</v>
      </c>
      <c r="J83" s="526">
        <v>0</v>
      </c>
      <c r="K83" s="572">
        <v>0</v>
      </c>
      <c r="L83" s="1064" t="s">
        <v>438</v>
      </c>
      <c r="M83" s="1065"/>
    </row>
    <row r="84" spans="1:13" s="412" customFormat="1" ht="13.9" customHeight="1">
      <c r="A84" s="315" t="s">
        <v>610</v>
      </c>
      <c r="B84" s="443" t="s">
        <v>439</v>
      </c>
      <c r="C84" s="363">
        <f t="shared" si="5"/>
        <v>87</v>
      </c>
      <c r="D84" s="364">
        <f t="shared" si="6"/>
        <v>3</v>
      </c>
      <c r="E84" s="364">
        <f t="shared" si="7"/>
        <v>84</v>
      </c>
      <c r="F84" s="363">
        <f t="shared" si="8"/>
        <v>87</v>
      </c>
      <c r="G84" s="426">
        <v>3</v>
      </c>
      <c r="H84" s="429">
        <v>84</v>
      </c>
      <c r="I84" s="363">
        <f t="shared" si="9"/>
        <v>0</v>
      </c>
      <c r="J84" s="426">
        <v>0</v>
      </c>
      <c r="K84" s="309">
        <v>0</v>
      </c>
      <c r="L84" s="1054" t="s">
        <v>440</v>
      </c>
      <c r="M84" s="1055"/>
    </row>
    <row r="85" spans="1:13" ht="13.9" customHeight="1">
      <c r="A85" s="311" t="s">
        <v>611</v>
      </c>
      <c r="B85" s="438" t="s">
        <v>441</v>
      </c>
      <c r="C85" s="448">
        <f t="shared" si="5"/>
        <v>92</v>
      </c>
      <c r="D85" s="556">
        <f t="shared" si="6"/>
        <v>0</v>
      </c>
      <c r="E85" s="556">
        <f t="shared" si="7"/>
        <v>92</v>
      </c>
      <c r="F85" s="448">
        <f t="shared" si="8"/>
        <v>92</v>
      </c>
      <c r="G85" s="526">
        <v>0</v>
      </c>
      <c r="H85" s="712">
        <v>92</v>
      </c>
      <c r="I85" s="448">
        <f t="shared" si="9"/>
        <v>0</v>
      </c>
      <c r="J85" s="526">
        <v>0</v>
      </c>
      <c r="K85" s="572">
        <v>0</v>
      </c>
      <c r="L85" s="1066" t="s">
        <v>442</v>
      </c>
      <c r="M85" s="1067"/>
    </row>
    <row r="86" spans="1:13" s="412" customFormat="1" ht="15">
      <c r="A86" s="307" t="s">
        <v>372</v>
      </c>
      <c r="B86" s="441" t="s">
        <v>443</v>
      </c>
      <c r="C86" s="363">
        <f t="shared" si="5"/>
        <v>3746</v>
      </c>
      <c r="D86" s="364">
        <f t="shared" si="6"/>
        <v>60</v>
      </c>
      <c r="E86" s="364">
        <f t="shared" si="7"/>
        <v>3686</v>
      </c>
      <c r="F86" s="363">
        <f t="shared" si="8"/>
        <v>3729</v>
      </c>
      <c r="G86" s="426">
        <v>53</v>
      </c>
      <c r="H86" s="429">
        <v>3676</v>
      </c>
      <c r="I86" s="363">
        <f t="shared" si="9"/>
        <v>17</v>
      </c>
      <c r="J86" s="426">
        <v>7</v>
      </c>
      <c r="K86" s="309">
        <v>10</v>
      </c>
      <c r="L86" s="1058" t="s">
        <v>444</v>
      </c>
      <c r="M86" s="1059"/>
    </row>
    <row r="87" spans="1:13" ht="13.9" customHeight="1">
      <c r="A87" s="311" t="s">
        <v>612</v>
      </c>
      <c r="B87" s="438" t="s">
        <v>445</v>
      </c>
      <c r="C87" s="448">
        <f t="shared" si="5"/>
        <v>105</v>
      </c>
      <c r="D87" s="556">
        <f t="shared" si="6"/>
        <v>0</v>
      </c>
      <c r="E87" s="556">
        <f t="shared" si="7"/>
        <v>105</v>
      </c>
      <c r="F87" s="448">
        <f t="shared" si="8"/>
        <v>105</v>
      </c>
      <c r="G87" s="526">
        <v>0</v>
      </c>
      <c r="H87" s="712">
        <v>105</v>
      </c>
      <c r="I87" s="448">
        <f t="shared" si="9"/>
        <v>0</v>
      </c>
      <c r="J87" s="526">
        <v>0</v>
      </c>
      <c r="K87" s="572">
        <v>0</v>
      </c>
      <c r="L87" s="1066" t="s">
        <v>447</v>
      </c>
      <c r="M87" s="1067"/>
    </row>
    <row r="88" spans="1:13" s="412" customFormat="1" ht="13.9" customHeight="1">
      <c r="A88" s="516" t="s">
        <v>774</v>
      </c>
      <c r="B88" s="554" t="s">
        <v>775</v>
      </c>
      <c r="C88" s="363">
        <f t="shared" si="5"/>
        <v>648</v>
      </c>
      <c r="D88" s="364">
        <f t="shared" si="6"/>
        <v>0</v>
      </c>
      <c r="E88" s="364">
        <f t="shared" si="7"/>
        <v>648</v>
      </c>
      <c r="F88" s="363">
        <f t="shared" si="8"/>
        <v>648</v>
      </c>
      <c r="G88" s="525">
        <v>0</v>
      </c>
      <c r="H88" s="568">
        <v>648</v>
      </c>
      <c r="I88" s="363">
        <f t="shared" si="9"/>
        <v>0</v>
      </c>
      <c r="J88" s="525">
        <v>0</v>
      </c>
      <c r="K88" s="517">
        <v>0</v>
      </c>
      <c r="L88" s="1054" t="s">
        <v>776</v>
      </c>
      <c r="M88" s="1055"/>
    </row>
    <row r="89" spans="1:13" ht="13.9" customHeight="1">
      <c r="A89" s="311" t="s">
        <v>721</v>
      </c>
      <c r="B89" s="438" t="s">
        <v>448</v>
      </c>
      <c r="C89" s="448">
        <f t="shared" si="5"/>
        <v>28</v>
      </c>
      <c r="D89" s="556">
        <f t="shared" si="6"/>
        <v>0</v>
      </c>
      <c r="E89" s="556">
        <f t="shared" si="7"/>
        <v>28</v>
      </c>
      <c r="F89" s="448">
        <f t="shared" si="8"/>
        <v>28</v>
      </c>
      <c r="G89" s="526">
        <v>0</v>
      </c>
      <c r="H89" s="712">
        <v>28</v>
      </c>
      <c r="I89" s="448">
        <f t="shared" si="9"/>
        <v>0</v>
      </c>
      <c r="J89" s="526">
        <v>0</v>
      </c>
      <c r="K89" s="572">
        <v>0</v>
      </c>
      <c r="L89" s="1066" t="s">
        <v>449</v>
      </c>
      <c r="M89" s="1067"/>
    </row>
    <row r="90" spans="1:13" s="412" customFormat="1" ht="15">
      <c r="A90" s="315" t="s">
        <v>613</v>
      </c>
      <c r="B90" s="443" t="s">
        <v>450</v>
      </c>
      <c r="C90" s="363">
        <f t="shared" si="5"/>
        <v>2965</v>
      </c>
      <c r="D90" s="364">
        <f t="shared" si="6"/>
        <v>60</v>
      </c>
      <c r="E90" s="364">
        <f t="shared" si="7"/>
        <v>2905</v>
      </c>
      <c r="F90" s="363">
        <f t="shared" si="8"/>
        <v>2948</v>
      </c>
      <c r="G90" s="426">
        <v>53</v>
      </c>
      <c r="H90" s="429">
        <v>2895</v>
      </c>
      <c r="I90" s="363">
        <f t="shared" si="9"/>
        <v>17</v>
      </c>
      <c r="J90" s="426">
        <v>7</v>
      </c>
      <c r="K90" s="309">
        <v>10</v>
      </c>
      <c r="L90" s="1054" t="s">
        <v>451</v>
      </c>
      <c r="M90" s="1055"/>
    </row>
    <row r="91" spans="1:13">
      <c r="A91" s="541" t="s">
        <v>452</v>
      </c>
      <c r="B91" s="437" t="s">
        <v>453</v>
      </c>
      <c r="C91" s="448">
        <f t="shared" si="5"/>
        <v>3936</v>
      </c>
      <c r="D91" s="556">
        <f t="shared" si="6"/>
        <v>581</v>
      </c>
      <c r="E91" s="556">
        <f t="shared" si="7"/>
        <v>3355</v>
      </c>
      <c r="F91" s="448">
        <f t="shared" si="8"/>
        <v>2410</v>
      </c>
      <c r="G91" s="526">
        <v>89</v>
      </c>
      <c r="H91" s="712">
        <v>2321</v>
      </c>
      <c r="I91" s="448">
        <f t="shared" si="9"/>
        <v>1526</v>
      </c>
      <c r="J91" s="526">
        <v>492</v>
      </c>
      <c r="K91" s="572">
        <v>1034</v>
      </c>
      <c r="L91" s="1090" t="s">
        <v>454</v>
      </c>
      <c r="M91" s="1091"/>
    </row>
    <row r="92" spans="1:13" s="412" customFormat="1" ht="15">
      <c r="A92" s="307" t="s">
        <v>614</v>
      </c>
      <c r="B92" s="441" t="s">
        <v>453</v>
      </c>
      <c r="C92" s="363">
        <f t="shared" si="5"/>
        <v>3936</v>
      </c>
      <c r="D92" s="364">
        <f t="shared" si="6"/>
        <v>581</v>
      </c>
      <c r="E92" s="364">
        <f t="shared" si="7"/>
        <v>3355</v>
      </c>
      <c r="F92" s="363">
        <f t="shared" si="8"/>
        <v>2410</v>
      </c>
      <c r="G92" s="426">
        <v>89</v>
      </c>
      <c r="H92" s="429">
        <v>2321</v>
      </c>
      <c r="I92" s="363">
        <f t="shared" si="9"/>
        <v>1526</v>
      </c>
      <c r="J92" s="426">
        <v>492</v>
      </c>
      <c r="K92" s="309">
        <v>1034</v>
      </c>
      <c r="L92" s="1058" t="s">
        <v>455</v>
      </c>
      <c r="M92" s="1059"/>
    </row>
    <row r="93" spans="1:13" ht="24">
      <c r="A93" s="541" t="s">
        <v>456</v>
      </c>
      <c r="B93" s="437" t="s">
        <v>457</v>
      </c>
      <c r="C93" s="448">
        <f t="shared" si="5"/>
        <v>3642</v>
      </c>
      <c r="D93" s="556">
        <f t="shared" si="6"/>
        <v>147</v>
      </c>
      <c r="E93" s="556">
        <f t="shared" si="7"/>
        <v>3495</v>
      </c>
      <c r="F93" s="448">
        <f t="shared" si="8"/>
        <v>3630</v>
      </c>
      <c r="G93" s="526">
        <v>147</v>
      </c>
      <c r="H93" s="712">
        <v>3483</v>
      </c>
      <c r="I93" s="448">
        <f t="shared" si="9"/>
        <v>12</v>
      </c>
      <c r="J93" s="526">
        <v>0</v>
      </c>
      <c r="K93" s="572">
        <v>12</v>
      </c>
      <c r="L93" s="1090" t="s">
        <v>458</v>
      </c>
      <c r="M93" s="1091"/>
    </row>
    <row r="94" spans="1:13" s="412" customFormat="1" ht="15">
      <c r="A94" s="307" t="s">
        <v>365</v>
      </c>
      <c r="B94" s="441" t="s">
        <v>459</v>
      </c>
      <c r="C94" s="363">
        <f t="shared" si="5"/>
        <v>761</v>
      </c>
      <c r="D94" s="364">
        <f t="shared" si="6"/>
        <v>4</v>
      </c>
      <c r="E94" s="364">
        <f t="shared" si="7"/>
        <v>757</v>
      </c>
      <c r="F94" s="363">
        <f t="shared" si="8"/>
        <v>761</v>
      </c>
      <c r="G94" s="426">
        <v>4</v>
      </c>
      <c r="H94" s="429">
        <v>757</v>
      </c>
      <c r="I94" s="363">
        <f t="shared" si="9"/>
        <v>0</v>
      </c>
      <c r="J94" s="426">
        <v>0</v>
      </c>
      <c r="K94" s="309">
        <v>0</v>
      </c>
      <c r="L94" s="1058" t="s">
        <v>460</v>
      </c>
      <c r="M94" s="1059"/>
    </row>
    <row r="95" spans="1:13" ht="15">
      <c r="A95" s="311" t="s">
        <v>615</v>
      </c>
      <c r="B95" s="438" t="s">
        <v>459</v>
      </c>
      <c r="C95" s="448">
        <f t="shared" si="5"/>
        <v>761</v>
      </c>
      <c r="D95" s="556">
        <f t="shared" si="6"/>
        <v>4</v>
      </c>
      <c r="E95" s="556">
        <f t="shared" si="7"/>
        <v>757</v>
      </c>
      <c r="F95" s="448">
        <f t="shared" si="8"/>
        <v>761</v>
      </c>
      <c r="G95" s="526">
        <v>4</v>
      </c>
      <c r="H95" s="712">
        <v>757</v>
      </c>
      <c r="I95" s="448">
        <f t="shared" si="9"/>
        <v>0</v>
      </c>
      <c r="J95" s="526">
        <v>0</v>
      </c>
      <c r="K95" s="572">
        <v>0</v>
      </c>
      <c r="L95" s="1066" t="s">
        <v>460</v>
      </c>
      <c r="M95" s="1067"/>
    </row>
    <row r="96" spans="1:13" s="412" customFormat="1" ht="22.5">
      <c r="A96" s="307" t="s">
        <v>361</v>
      </c>
      <c r="B96" s="441" t="s">
        <v>461</v>
      </c>
      <c r="C96" s="363">
        <f t="shared" si="5"/>
        <v>2669</v>
      </c>
      <c r="D96" s="364">
        <f t="shared" si="6"/>
        <v>143</v>
      </c>
      <c r="E96" s="364">
        <f t="shared" si="7"/>
        <v>2526</v>
      </c>
      <c r="F96" s="363">
        <f t="shared" si="8"/>
        <v>2657</v>
      </c>
      <c r="G96" s="426">
        <v>143</v>
      </c>
      <c r="H96" s="429">
        <v>2514</v>
      </c>
      <c r="I96" s="363">
        <f t="shared" si="9"/>
        <v>12</v>
      </c>
      <c r="J96" s="426">
        <v>0</v>
      </c>
      <c r="K96" s="309">
        <v>12</v>
      </c>
      <c r="L96" s="1058" t="s">
        <v>462</v>
      </c>
      <c r="M96" s="1059"/>
    </row>
    <row r="97" spans="1:13" ht="15">
      <c r="A97" s="311" t="s">
        <v>616</v>
      </c>
      <c r="B97" s="438" t="s">
        <v>617</v>
      </c>
      <c r="C97" s="448">
        <f t="shared" si="5"/>
        <v>1939</v>
      </c>
      <c r="D97" s="556">
        <f t="shared" si="6"/>
        <v>124</v>
      </c>
      <c r="E97" s="556">
        <f t="shared" si="7"/>
        <v>1815</v>
      </c>
      <c r="F97" s="448">
        <f t="shared" si="8"/>
        <v>1938</v>
      </c>
      <c r="G97" s="526">
        <v>124</v>
      </c>
      <c r="H97" s="712">
        <v>1814</v>
      </c>
      <c r="I97" s="448">
        <f t="shared" si="9"/>
        <v>1</v>
      </c>
      <c r="J97" s="526">
        <v>0</v>
      </c>
      <c r="K97" s="572">
        <v>1</v>
      </c>
      <c r="L97" s="1066" t="s">
        <v>720</v>
      </c>
      <c r="M97" s="1067"/>
    </row>
    <row r="98" spans="1:13" s="412" customFormat="1" ht="15">
      <c r="A98" s="315" t="s">
        <v>618</v>
      </c>
      <c r="B98" s="443" t="s">
        <v>463</v>
      </c>
      <c r="C98" s="363">
        <f t="shared" si="5"/>
        <v>388</v>
      </c>
      <c r="D98" s="364">
        <f t="shared" si="6"/>
        <v>15</v>
      </c>
      <c r="E98" s="364">
        <f t="shared" si="7"/>
        <v>373</v>
      </c>
      <c r="F98" s="363">
        <f t="shared" si="8"/>
        <v>383</v>
      </c>
      <c r="G98" s="426">
        <v>15</v>
      </c>
      <c r="H98" s="429">
        <v>368</v>
      </c>
      <c r="I98" s="363">
        <f t="shared" si="9"/>
        <v>5</v>
      </c>
      <c r="J98" s="426">
        <v>0</v>
      </c>
      <c r="K98" s="309">
        <v>5</v>
      </c>
      <c r="L98" s="1054" t="s">
        <v>464</v>
      </c>
      <c r="M98" s="1055"/>
    </row>
    <row r="99" spans="1:13" ht="15">
      <c r="A99" s="311" t="s">
        <v>619</v>
      </c>
      <c r="B99" s="438" t="s">
        <v>465</v>
      </c>
      <c r="C99" s="448">
        <f t="shared" si="5"/>
        <v>171</v>
      </c>
      <c r="D99" s="556">
        <f t="shared" si="6"/>
        <v>4</v>
      </c>
      <c r="E99" s="556">
        <f t="shared" si="7"/>
        <v>167</v>
      </c>
      <c r="F99" s="448">
        <f t="shared" si="8"/>
        <v>169</v>
      </c>
      <c r="G99" s="526">
        <v>4</v>
      </c>
      <c r="H99" s="712">
        <v>165</v>
      </c>
      <c r="I99" s="448">
        <f t="shared" si="9"/>
        <v>2</v>
      </c>
      <c r="J99" s="526">
        <v>0</v>
      </c>
      <c r="K99" s="572">
        <v>2</v>
      </c>
      <c r="L99" s="1066" t="s">
        <v>466</v>
      </c>
      <c r="M99" s="1067"/>
    </row>
    <row r="100" spans="1:13" s="412" customFormat="1" ht="15">
      <c r="A100" s="315" t="s">
        <v>620</v>
      </c>
      <c r="B100" s="443" t="s">
        <v>467</v>
      </c>
      <c r="C100" s="363">
        <f t="shared" si="5"/>
        <v>171</v>
      </c>
      <c r="D100" s="364">
        <f t="shared" si="6"/>
        <v>0</v>
      </c>
      <c r="E100" s="364">
        <f t="shared" si="7"/>
        <v>171</v>
      </c>
      <c r="F100" s="363">
        <f t="shared" si="8"/>
        <v>167</v>
      </c>
      <c r="G100" s="426">
        <v>0</v>
      </c>
      <c r="H100" s="429">
        <v>167</v>
      </c>
      <c r="I100" s="363">
        <f t="shared" si="9"/>
        <v>4</v>
      </c>
      <c r="J100" s="426">
        <v>0</v>
      </c>
      <c r="K100" s="309">
        <v>4</v>
      </c>
      <c r="L100" s="1054" t="s">
        <v>468</v>
      </c>
      <c r="M100" s="1055"/>
    </row>
    <row r="101" spans="1:13" ht="15">
      <c r="A101" s="528" t="s">
        <v>428</v>
      </c>
      <c r="B101" s="713" t="s">
        <v>469</v>
      </c>
      <c r="C101" s="448">
        <f t="shared" si="5"/>
        <v>212</v>
      </c>
      <c r="D101" s="556">
        <f t="shared" si="6"/>
        <v>0</v>
      </c>
      <c r="E101" s="556">
        <f t="shared" si="7"/>
        <v>212</v>
      </c>
      <c r="F101" s="448">
        <f t="shared" si="8"/>
        <v>212</v>
      </c>
      <c r="G101" s="526">
        <v>0</v>
      </c>
      <c r="H101" s="712">
        <v>212</v>
      </c>
      <c r="I101" s="448">
        <f t="shared" si="9"/>
        <v>0</v>
      </c>
      <c r="J101" s="526">
        <v>0</v>
      </c>
      <c r="K101" s="572">
        <v>0</v>
      </c>
      <c r="L101" s="1064" t="s">
        <v>470</v>
      </c>
      <c r="M101" s="1065"/>
    </row>
    <row r="102" spans="1:13" s="412" customFormat="1" ht="15">
      <c r="A102" s="331" t="s">
        <v>621</v>
      </c>
      <c r="B102" s="444" t="s">
        <v>469</v>
      </c>
      <c r="C102" s="363">
        <f t="shared" si="5"/>
        <v>212</v>
      </c>
      <c r="D102" s="364">
        <f t="shared" si="6"/>
        <v>0</v>
      </c>
      <c r="E102" s="364">
        <f t="shared" si="7"/>
        <v>212</v>
      </c>
      <c r="F102" s="363">
        <f t="shared" si="8"/>
        <v>212</v>
      </c>
      <c r="G102" s="432">
        <v>0</v>
      </c>
      <c r="H102" s="431">
        <v>212</v>
      </c>
      <c r="I102" s="363">
        <f t="shared" si="9"/>
        <v>0</v>
      </c>
      <c r="J102" s="432">
        <v>0</v>
      </c>
      <c r="K102" s="323">
        <v>0</v>
      </c>
      <c r="L102" s="1084" t="s">
        <v>470</v>
      </c>
      <c r="M102" s="1085"/>
    </row>
    <row r="103" spans="1:13" ht="27" customHeight="1">
      <c r="A103" s="1086" t="s">
        <v>471</v>
      </c>
      <c r="B103" s="1087"/>
      <c r="C103" s="332">
        <f t="shared" ref="C103:J103" si="10">C11+C17+C91+C93</f>
        <v>157686</v>
      </c>
      <c r="D103" s="332">
        <f t="shared" si="10"/>
        <v>6869</v>
      </c>
      <c r="E103" s="332">
        <f t="shared" si="10"/>
        <v>150817</v>
      </c>
      <c r="F103" s="332">
        <f t="shared" si="10"/>
        <v>148812</v>
      </c>
      <c r="G103" s="332">
        <f t="shared" si="10"/>
        <v>4847</v>
      </c>
      <c r="H103" s="332">
        <f t="shared" si="10"/>
        <v>143965</v>
      </c>
      <c r="I103" s="332">
        <f t="shared" si="10"/>
        <v>8874</v>
      </c>
      <c r="J103" s="332">
        <f t="shared" si="10"/>
        <v>2022</v>
      </c>
      <c r="K103" s="332">
        <f>K11+K17+K91+K93</f>
        <v>6852</v>
      </c>
      <c r="L103" s="1088" t="s">
        <v>472</v>
      </c>
      <c r="M103" s="1089"/>
    </row>
  </sheetData>
  <mergeCells count="110">
    <mergeCell ref="L83:M83"/>
    <mergeCell ref="L61:M61"/>
    <mergeCell ref="A1:M1"/>
    <mergeCell ref="A2:M2"/>
    <mergeCell ref="A3:M3"/>
    <mergeCell ref="A4:M4"/>
    <mergeCell ref="A5:M5"/>
    <mergeCell ref="A6:B6"/>
    <mergeCell ref="C6:K6"/>
    <mergeCell ref="C7:E7"/>
    <mergeCell ref="F7:H7"/>
    <mergeCell ref="I7:K7"/>
    <mergeCell ref="C8:E8"/>
    <mergeCell ref="F8:H8"/>
    <mergeCell ref="I8:K8"/>
    <mergeCell ref="L11:M11"/>
    <mergeCell ref="L12:M12"/>
    <mergeCell ref="L13:M13"/>
    <mergeCell ref="L14:M14"/>
    <mergeCell ref="L15:M15"/>
    <mergeCell ref="L16:M16"/>
    <mergeCell ref="L17:M17"/>
    <mergeCell ref="L18:M18"/>
    <mergeCell ref="L19:M19"/>
    <mergeCell ref="L20:M20"/>
    <mergeCell ref="L21:M21"/>
    <mergeCell ref="L23:M23"/>
    <mergeCell ref="L24:M24"/>
    <mergeCell ref="L25:M25"/>
    <mergeCell ref="L26:M26"/>
    <mergeCell ref="L27:M27"/>
    <mergeCell ref="L28:M28"/>
    <mergeCell ref="L29:M29"/>
    <mergeCell ref="L22:M22"/>
    <mergeCell ref="L30:M30"/>
    <mergeCell ref="L31:M31"/>
    <mergeCell ref="L32:M32"/>
    <mergeCell ref="L33:M33"/>
    <mergeCell ref="L34:M34"/>
    <mergeCell ref="L36:M36"/>
    <mergeCell ref="L37:M37"/>
    <mergeCell ref="L38:M38"/>
    <mergeCell ref="L39:M39"/>
    <mergeCell ref="L40:M40"/>
    <mergeCell ref="L41:M41"/>
    <mergeCell ref="L42:M42"/>
    <mergeCell ref="L43:M43"/>
    <mergeCell ref="L44:M44"/>
    <mergeCell ref="L45:M45"/>
    <mergeCell ref="L46:M46"/>
    <mergeCell ref="L51:M51"/>
    <mergeCell ref="L52:M52"/>
    <mergeCell ref="L53:M53"/>
    <mergeCell ref="L54:M54"/>
    <mergeCell ref="L55:M55"/>
    <mergeCell ref="L56:M56"/>
    <mergeCell ref="L47:M47"/>
    <mergeCell ref="L48:M48"/>
    <mergeCell ref="L49:M49"/>
    <mergeCell ref="L50:M50"/>
    <mergeCell ref="L58:M58"/>
    <mergeCell ref="L60:M60"/>
    <mergeCell ref="L62:M62"/>
    <mergeCell ref="L76:M76"/>
    <mergeCell ref="L77:M77"/>
    <mergeCell ref="L63:M63"/>
    <mergeCell ref="L64:M64"/>
    <mergeCell ref="L65:M65"/>
    <mergeCell ref="L66:M66"/>
    <mergeCell ref="L67:M67"/>
    <mergeCell ref="L68:M68"/>
    <mergeCell ref="L87:M87"/>
    <mergeCell ref="L89:M89"/>
    <mergeCell ref="L90:M90"/>
    <mergeCell ref="A7:A10"/>
    <mergeCell ref="B7:B10"/>
    <mergeCell ref="L7:M10"/>
    <mergeCell ref="L35:M35"/>
    <mergeCell ref="L78:M78"/>
    <mergeCell ref="L79:M79"/>
    <mergeCell ref="L80:M80"/>
    <mergeCell ref="L81:M81"/>
    <mergeCell ref="L82:M82"/>
    <mergeCell ref="L84:M84"/>
    <mergeCell ref="L85:M85"/>
    <mergeCell ref="L86:M86"/>
    <mergeCell ref="L69:M69"/>
    <mergeCell ref="L70:M70"/>
    <mergeCell ref="L71:M71"/>
    <mergeCell ref="L72:M72"/>
    <mergeCell ref="L73:M73"/>
    <mergeCell ref="L74:M74"/>
    <mergeCell ref="L75:M75"/>
    <mergeCell ref="L57:M57"/>
    <mergeCell ref="L59:M59"/>
    <mergeCell ref="L88:M88"/>
    <mergeCell ref="L98:M98"/>
    <mergeCell ref="L99:M99"/>
    <mergeCell ref="L100:M100"/>
    <mergeCell ref="L101:M101"/>
    <mergeCell ref="L102:M102"/>
    <mergeCell ref="A103:B103"/>
    <mergeCell ref="L103:M103"/>
    <mergeCell ref="L91:M91"/>
    <mergeCell ref="L92:M92"/>
    <mergeCell ref="L93:M93"/>
    <mergeCell ref="L94:M94"/>
    <mergeCell ref="L95:M95"/>
    <mergeCell ref="L96:M96"/>
    <mergeCell ref="L97:M97"/>
  </mergeCells>
  <printOptions horizontalCentered="1" verticalCentered="1"/>
  <pageMargins left="0" right="0" top="0.19685039370078741" bottom="0" header="0.51181102362204722" footer="0.51181102362204722"/>
  <pageSetup paperSize="9" scale="75" orientation="landscape" r:id="rId1"/>
  <headerFooter alignWithMargins="0"/>
  <rowBreaks count="2" manualBreakCount="2">
    <brk id="45" max="12" man="1"/>
    <brk id="75" max="12" man="1"/>
  </rowBreaks>
  <ignoredErrors>
    <ignoredError sqref="A104:K104 A103:B103 A11:B21 A89:B102 A23:B87"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J103"/>
  <sheetViews>
    <sheetView view="pageBreakPreview" topLeftCell="A86" zoomScaleNormal="100" zoomScaleSheetLayoutView="100" workbookViewId="0">
      <selection activeCell="F7" sqref="G7"/>
    </sheetView>
  </sheetViews>
  <sheetFormatPr defaultColWidth="8.88671875" defaultRowHeight="15"/>
  <cols>
    <col min="1" max="1" width="5.77734375" style="47" customWidth="1"/>
    <col min="2" max="2" width="50.6640625" style="28" customWidth="1"/>
    <col min="3" max="3" width="9.44140625" style="27" customWidth="1"/>
    <col min="4" max="4" width="8.109375" style="27" customWidth="1"/>
    <col min="5" max="5" width="7.21875" style="27" customWidth="1"/>
    <col min="6" max="6" width="7.77734375" style="27" customWidth="1"/>
    <col min="7" max="8" width="6.77734375" style="27" customWidth="1"/>
    <col min="9" max="9" width="50.6640625" style="27" customWidth="1"/>
    <col min="10" max="10" width="5.77734375" style="27" customWidth="1"/>
    <col min="11" max="16384" width="8.88671875" style="27"/>
  </cols>
  <sheetData>
    <row r="1" spans="1:10" s="26" customFormat="1" ht="49.5" customHeight="1">
      <c r="A1" s="35"/>
      <c r="B1" s="35"/>
      <c r="C1" s="35"/>
      <c r="D1" s="35"/>
      <c r="E1" s="35"/>
      <c r="F1" s="35"/>
      <c r="G1" s="35"/>
      <c r="H1" s="35"/>
      <c r="I1" s="35"/>
      <c r="J1" s="35"/>
    </row>
    <row r="2" spans="1:10" ht="20.25">
      <c r="A2" s="868" t="s">
        <v>474</v>
      </c>
      <c r="B2" s="868"/>
      <c r="C2" s="868"/>
      <c r="D2" s="868"/>
      <c r="E2" s="868"/>
      <c r="F2" s="868"/>
      <c r="G2" s="868"/>
      <c r="H2" s="868"/>
      <c r="I2" s="868"/>
      <c r="J2" s="868"/>
    </row>
    <row r="3" spans="1:10" ht="20.25">
      <c r="A3" s="868" t="s">
        <v>269</v>
      </c>
      <c r="B3" s="868"/>
      <c r="C3" s="868"/>
      <c r="D3" s="868"/>
      <c r="E3" s="868"/>
      <c r="F3" s="868"/>
      <c r="G3" s="868"/>
      <c r="H3" s="868"/>
      <c r="I3" s="868"/>
      <c r="J3" s="868"/>
    </row>
    <row r="4" spans="1:10" ht="15.75">
      <c r="A4" s="941" t="s">
        <v>476</v>
      </c>
      <c r="B4" s="941"/>
      <c r="C4" s="941"/>
      <c r="D4" s="941"/>
      <c r="E4" s="941"/>
      <c r="F4" s="941"/>
      <c r="G4" s="941"/>
      <c r="H4" s="941"/>
      <c r="I4" s="941"/>
      <c r="J4" s="941"/>
    </row>
    <row r="5" spans="1:10" ht="15.75">
      <c r="A5" s="941" t="s">
        <v>271</v>
      </c>
      <c r="B5" s="941"/>
      <c r="C5" s="941"/>
      <c r="D5" s="941"/>
      <c r="E5" s="941"/>
      <c r="F5" s="941"/>
      <c r="G5" s="941"/>
      <c r="H5" s="941"/>
      <c r="I5" s="941"/>
      <c r="J5" s="941"/>
    </row>
    <row r="6" spans="1:10" ht="15.75">
      <c r="A6" s="970" t="s">
        <v>646</v>
      </c>
      <c r="B6" s="970"/>
      <c r="C6" s="971">
        <v>2022</v>
      </c>
      <c r="D6" s="971"/>
      <c r="E6" s="971"/>
      <c r="F6" s="971"/>
      <c r="G6" s="971"/>
      <c r="H6" s="971"/>
      <c r="I6" s="1116" t="s">
        <v>718</v>
      </c>
      <c r="J6" s="1116" t="s">
        <v>647</v>
      </c>
    </row>
    <row r="7" spans="1:10">
      <c r="A7" s="914" t="s">
        <v>274</v>
      </c>
      <c r="B7" s="1117" t="s">
        <v>275</v>
      </c>
      <c r="C7" s="1105" t="s">
        <v>480</v>
      </c>
      <c r="D7" s="1105"/>
      <c r="E7" s="1105"/>
      <c r="F7" s="1105" t="s">
        <v>481</v>
      </c>
      <c r="G7" s="1105"/>
      <c r="H7" s="1105"/>
      <c r="I7" s="1008" t="s">
        <v>482</v>
      </c>
      <c r="J7" s="1008"/>
    </row>
    <row r="8" spans="1:10">
      <c r="A8" s="915"/>
      <c r="B8" s="1118"/>
      <c r="C8" s="1106" t="s">
        <v>483</v>
      </c>
      <c r="D8" s="1106"/>
      <c r="E8" s="1106"/>
      <c r="F8" s="1106" t="s">
        <v>484</v>
      </c>
      <c r="G8" s="1106"/>
      <c r="H8" s="1106"/>
      <c r="I8" s="1092"/>
      <c r="J8" s="1092"/>
    </row>
    <row r="9" spans="1:10">
      <c r="A9" s="915"/>
      <c r="B9" s="1118"/>
      <c r="C9" s="66" t="s">
        <v>472</v>
      </c>
      <c r="D9" s="66" t="s">
        <v>485</v>
      </c>
      <c r="E9" s="66" t="s">
        <v>486</v>
      </c>
      <c r="F9" s="66" t="s">
        <v>472</v>
      </c>
      <c r="G9" s="66" t="s">
        <v>485</v>
      </c>
      <c r="H9" s="66" t="s">
        <v>486</v>
      </c>
      <c r="I9" s="1092"/>
      <c r="J9" s="1092"/>
    </row>
    <row r="10" spans="1:10">
      <c r="A10" s="916"/>
      <c r="B10" s="1119"/>
      <c r="C10" s="67" t="s">
        <v>471</v>
      </c>
      <c r="D10" s="67" t="s">
        <v>487</v>
      </c>
      <c r="E10" s="67" t="s">
        <v>488</v>
      </c>
      <c r="F10" s="67" t="s">
        <v>471</v>
      </c>
      <c r="G10" s="67" t="s">
        <v>487</v>
      </c>
      <c r="H10" s="67" t="s">
        <v>488</v>
      </c>
      <c r="I10" s="1093"/>
      <c r="J10" s="1093"/>
    </row>
    <row r="11" spans="1:10">
      <c r="A11" s="324" t="s">
        <v>285</v>
      </c>
      <c r="B11" s="325" t="s">
        <v>286</v>
      </c>
      <c r="C11" s="326">
        <f>+E11+D11</f>
        <v>12657469</v>
      </c>
      <c r="D11" s="344">
        <v>7678531</v>
      </c>
      <c r="E11" s="344">
        <v>4978938</v>
      </c>
      <c r="F11" s="326">
        <f>+H11+G11</f>
        <v>33910</v>
      </c>
      <c r="G11" s="344">
        <v>28905</v>
      </c>
      <c r="H11" s="344">
        <v>5005</v>
      </c>
      <c r="I11" s="1107" t="s">
        <v>288</v>
      </c>
      <c r="J11" s="1108"/>
    </row>
    <row r="12" spans="1:10">
      <c r="A12" s="307" t="s">
        <v>289</v>
      </c>
      <c r="B12" s="308" t="s">
        <v>290</v>
      </c>
      <c r="C12" s="328">
        <f t="shared" ref="C12:C64" si="0">+E12+D12</f>
        <v>10205861</v>
      </c>
      <c r="D12" s="346">
        <v>5322880</v>
      </c>
      <c r="E12" s="346">
        <v>4882981</v>
      </c>
      <c r="F12" s="328">
        <f t="shared" ref="F12:F64" si="1">+H12+G12</f>
        <v>15441</v>
      </c>
      <c r="G12" s="346">
        <v>10610</v>
      </c>
      <c r="H12" s="346">
        <v>4831</v>
      </c>
      <c r="I12" s="1058" t="s">
        <v>291</v>
      </c>
      <c r="J12" s="1059"/>
    </row>
    <row r="13" spans="1:10">
      <c r="A13" s="317" t="s">
        <v>292</v>
      </c>
      <c r="B13" s="318" t="s">
        <v>293</v>
      </c>
      <c r="C13" s="329">
        <f t="shared" si="0"/>
        <v>139553</v>
      </c>
      <c r="D13" s="348">
        <v>120353</v>
      </c>
      <c r="E13" s="348">
        <v>19200</v>
      </c>
      <c r="F13" s="329">
        <f t="shared" si="1"/>
        <v>1845</v>
      </c>
      <c r="G13" s="348">
        <v>1812</v>
      </c>
      <c r="H13" s="348">
        <v>33</v>
      </c>
      <c r="I13" s="1052" t="s">
        <v>294</v>
      </c>
      <c r="J13" s="1053"/>
    </row>
    <row r="14" spans="1:10" ht="16.5" customHeight="1">
      <c r="A14" s="315" t="s">
        <v>295</v>
      </c>
      <c r="B14" s="316" t="s">
        <v>296</v>
      </c>
      <c r="C14" s="328">
        <f t="shared" si="0"/>
        <v>139553</v>
      </c>
      <c r="D14" s="346">
        <v>120353</v>
      </c>
      <c r="E14" s="346">
        <v>19200</v>
      </c>
      <c r="F14" s="328">
        <f t="shared" si="1"/>
        <v>1845</v>
      </c>
      <c r="G14" s="346">
        <v>1812</v>
      </c>
      <c r="H14" s="346">
        <v>33</v>
      </c>
      <c r="I14" s="1054" t="s">
        <v>297</v>
      </c>
      <c r="J14" s="1055"/>
    </row>
    <row r="15" spans="1:10" ht="16.5" customHeight="1">
      <c r="A15" s="317" t="s">
        <v>298</v>
      </c>
      <c r="B15" s="318" t="s">
        <v>299</v>
      </c>
      <c r="C15" s="329">
        <f t="shared" si="0"/>
        <v>2312055</v>
      </c>
      <c r="D15" s="348">
        <v>2235298</v>
      </c>
      <c r="E15" s="348">
        <v>76757</v>
      </c>
      <c r="F15" s="329">
        <f t="shared" si="1"/>
        <v>16624</v>
      </c>
      <c r="G15" s="348">
        <v>16483</v>
      </c>
      <c r="H15" s="348">
        <v>141</v>
      </c>
      <c r="I15" s="1052" t="s">
        <v>300</v>
      </c>
      <c r="J15" s="1053"/>
    </row>
    <row r="16" spans="1:10">
      <c r="A16" s="315" t="s">
        <v>301</v>
      </c>
      <c r="B16" s="316" t="s">
        <v>302</v>
      </c>
      <c r="C16" s="328">
        <f t="shared" si="0"/>
        <v>2312055</v>
      </c>
      <c r="D16" s="346">
        <v>2235298</v>
      </c>
      <c r="E16" s="346">
        <v>76757</v>
      </c>
      <c r="F16" s="328">
        <f t="shared" si="1"/>
        <v>16624</v>
      </c>
      <c r="G16" s="346">
        <v>16483</v>
      </c>
      <c r="H16" s="346">
        <v>141</v>
      </c>
      <c r="I16" s="1054" t="s">
        <v>303</v>
      </c>
      <c r="J16" s="1055"/>
    </row>
    <row r="17" spans="1:10">
      <c r="A17" s="330" t="s">
        <v>304</v>
      </c>
      <c r="B17" s="320" t="s">
        <v>305</v>
      </c>
      <c r="C17" s="329">
        <f t="shared" si="0"/>
        <v>8329115</v>
      </c>
      <c r="D17" s="348">
        <v>6785098</v>
      </c>
      <c r="E17" s="348">
        <v>1544017</v>
      </c>
      <c r="F17" s="329">
        <f t="shared" si="1"/>
        <v>116198</v>
      </c>
      <c r="G17" s="348">
        <v>113867</v>
      </c>
      <c r="H17" s="348">
        <v>2331</v>
      </c>
      <c r="I17" s="1056" t="s">
        <v>306</v>
      </c>
      <c r="J17" s="1057"/>
    </row>
    <row r="18" spans="1:10">
      <c r="A18" s="307" t="s">
        <v>32</v>
      </c>
      <c r="B18" s="308" t="s">
        <v>307</v>
      </c>
      <c r="C18" s="328">
        <f t="shared" si="0"/>
        <v>536976</v>
      </c>
      <c r="D18" s="346">
        <v>508840</v>
      </c>
      <c r="E18" s="346">
        <v>28136</v>
      </c>
      <c r="F18" s="328">
        <f t="shared" si="1"/>
        <v>13272</v>
      </c>
      <c r="G18" s="346">
        <v>13199</v>
      </c>
      <c r="H18" s="346">
        <v>73</v>
      </c>
      <c r="I18" s="1058" t="s">
        <v>308</v>
      </c>
      <c r="J18" s="1059"/>
    </row>
    <row r="19" spans="1:10">
      <c r="A19" s="311" t="s">
        <v>561</v>
      </c>
      <c r="B19" s="312" t="s">
        <v>309</v>
      </c>
      <c r="C19" s="329">
        <f t="shared" si="0"/>
        <v>59843</v>
      </c>
      <c r="D19" s="348">
        <v>37777</v>
      </c>
      <c r="E19" s="348">
        <v>22066</v>
      </c>
      <c r="F19" s="329">
        <f t="shared" si="1"/>
        <v>774</v>
      </c>
      <c r="G19" s="348">
        <v>734</v>
      </c>
      <c r="H19" s="348">
        <v>40</v>
      </c>
      <c r="I19" s="1060" t="s">
        <v>310</v>
      </c>
      <c r="J19" s="1061"/>
    </row>
    <row r="20" spans="1:10">
      <c r="A20" s="315" t="s">
        <v>726</v>
      </c>
      <c r="B20" s="316" t="s">
        <v>725</v>
      </c>
      <c r="C20" s="328">
        <f t="shared" si="0"/>
        <v>2016</v>
      </c>
      <c r="D20" s="346">
        <v>2016</v>
      </c>
      <c r="E20" s="346">
        <v>0</v>
      </c>
      <c r="F20" s="328">
        <f t="shared" si="1"/>
        <v>50</v>
      </c>
      <c r="G20" s="346">
        <v>50</v>
      </c>
      <c r="H20" s="346">
        <v>0</v>
      </c>
      <c r="I20" s="1054" t="s">
        <v>724</v>
      </c>
      <c r="J20" s="1055"/>
    </row>
    <row r="21" spans="1:10">
      <c r="A21" s="311" t="s">
        <v>562</v>
      </c>
      <c r="B21" s="312" t="s">
        <v>311</v>
      </c>
      <c r="C21" s="329">
        <f t="shared" si="0"/>
        <v>21654</v>
      </c>
      <c r="D21" s="348">
        <v>21570</v>
      </c>
      <c r="E21" s="348">
        <v>84</v>
      </c>
      <c r="F21" s="329">
        <f t="shared" si="1"/>
        <v>688</v>
      </c>
      <c r="G21" s="348">
        <v>685</v>
      </c>
      <c r="H21" s="348">
        <v>3</v>
      </c>
      <c r="I21" s="1060" t="s">
        <v>312</v>
      </c>
      <c r="J21" s="1061"/>
    </row>
    <row r="22" spans="1:10" s="412" customFormat="1">
      <c r="A22" s="542" t="s">
        <v>727</v>
      </c>
      <c r="B22" s="589" t="s">
        <v>772</v>
      </c>
      <c r="C22" s="668">
        <f t="shared" si="0"/>
        <v>1885</v>
      </c>
      <c r="D22" s="544">
        <v>1885</v>
      </c>
      <c r="E22" s="544">
        <v>0</v>
      </c>
      <c r="F22" s="668">
        <f t="shared" si="1"/>
        <v>70</v>
      </c>
      <c r="G22" s="544">
        <v>70</v>
      </c>
      <c r="H22" s="544">
        <v>0</v>
      </c>
      <c r="I22" s="1054" t="s">
        <v>773</v>
      </c>
      <c r="J22" s="1055"/>
    </row>
    <row r="23" spans="1:10">
      <c r="A23" s="311" t="s">
        <v>563</v>
      </c>
      <c r="B23" s="312" t="s">
        <v>313</v>
      </c>
      <c r="C23" s="666">
        <f t="shared" si="0"/>
        <v>190998</v>
      </c>
      <c r="D23" s="527">
        <v>188564</v>
      </c>
      <c r="E23" s="527">
        <v>2434</v>
      </c>
      <c r="F23" s="666">
        <f t="shared" si="1"/>
        <v>3428</v>
      </c>
      <c r="G23" s="527">
        <v>3426</v>
      </c>
      <c r="H23" s="527">
        <v>2</v>
      </c>
      <c r="I23" s="1066" t="s">
        <v>314</v>
      </c>
      <c r="J23" s="1067"/>
    </row>
    <row r="24" spans="1:10" s="412" customFormat="1">
      <c r="A24" s="315" t="s">
        <v>564</v>
      </c>
      <c r="B24" s="592" t="s">
        <v>315</v>
      </c>
      <c r="C24" s="328">
        <f t="shared" si="0"/>
        <v>85307</v>
      </c>
      <c r="D24" s="346">
        <v>84874</v>
      </c>
      <c r="E24" s="346">
        <v>433</v>
      </c>
      <c r="F24" s="328">
        <f t="shared" si="1"/>
        <v>2320</v>
      </c>
      <c r="G24" s="346">
        <v>2315</v>
      </c>
      <c r="H24" s="346">
        <v>5</v>
      </c>
      <c r="I24" s="1054" t="s">
        <v>316</v>
      </c>
      <c r="J24" s="1055"/>
    </row>
    <row r="25" spans="1:10">
      <c r="A25" s="311" t="s">
        <v>533</v>
      </c>
      <c r="B25" s="312" t="s">
        <v>317</v>
      </c>
      <c r="C25" s="666">
        <f t="shared" si="0"/>
        <v>137923</v>
      </c>
      <c r="D25" s="527">
        <v>137414</v>
      </c>
      <c r="E25" s="527">
        <v>509</v>
      </c>
      <c r="F25" s="666">
        <f t="shared" si="1"/>
        <v>5050</v>
      </c>
      <c r="G25" s="527">
        <v>5029</v>
      </c>
      <c r="H25" s="527">
        <v>21</v>
      </c>
      <c r="I25" s="1066" t="s">
        <v>318</v>
      </c>
      <c r="J25" s="1067"/>
    </row>
    <row r="26" spans="1:10" s="412" customFormat="1">
      <c r="A26" s="315" t="s">
        <v>565</v>
      </c>
      <c r="B26" s="592" t="s">
        <v>319</v>
      </c>
      <c r="C26" s="328">
        <f t="shared" si="0"/>
        <v>21191</v>
      </c>
      <c r="D26" s="346">
        <v>18581</v>
      </c>
      <c r="E26" s="346">
        <v>2610</v>
      </c>
      <c r="F26" s="328">
        <f t="shared" si="1"/>
        <v>457</v>
      </c>
      <c r="G26" s="346">
        <v>455</v>
      </c>
      <c r="H26" s="346">
        <v>2</v>
      </c>
      <c r="I26" s="1054" t="s">
        <v>321</v>
      </c>
      <c r="J26" s="1055"/>
    </row>
    <row r="27" spans="1:10">
      <c r="A27" s="311" t="s">
        <v>566</v>
      </c>
      <c r="B27" s="312" t="s">
        <v>322</v>
      </c>
      <c r="C27" s="666">
        <f t="shared" si="0"/>
        <v>12287</v>
      </c>
      <c r="D27" s="527">
        <v>12287</v>
      </c>
      <c r="E27" s="527">
        <v>0</v>
      </c>
      <c r="F27" s="666">
        <f t="shared" si="1"/>
        <v>343</v>
      </c>
      <c r="G27" s="527">
        <v>343</v>
      </c>
      <c r="H27" s="527">
        <v>0</v>
      </c>
      <c r="I27" s="1066" t="s">
        <v>324</v>
      </c>
      <c r="J27" s="1067"/>
    </row>
    <row r="28" spans="1:10" s="412" customFormat="1">
      <c r="A28" s="315" t="s">
        <v>567</v>
      </c>
      <c r="B28" s="592" t="s">
        <v>325</v>
      </c>
      <c r="C28" s="328">
        <f t="shared" si="0"/>
        <v>3872</v>
      </c>
      <c r="D28" s="346">
        <v>3872</v>
      </c>
      <c r="E28" s="346">
        <v>0</v>
      </c>
      <c r="F28" s="328">
        <f t="shared" si="1"/>
        <v>92</v>
      </c>
      <c r="G28" s="346">
        <v>92</v>
      </c>
      <c r="H28" s="346">
        <v>0</v>
      </c>
      <c r="I28" s="1054" t="s">
        <v>326</v>
      </c>
      <c r="J28" s="1055"/>
    </row>
    <row r="29" spans="1:10">
      <c r="A29" s="528" t="s">
        <v>33</v>
      </c>
      <c r="B29" s="574" t="s">
        <v>327</v>
      </c>
      <c r="C29" s="666">
        <f t="shared" si="0"/>
        <v>191304</v>
      </c>
      <c r="D29" s="527">
        <v>186857</v>
      </c>
      <c r="E29" s="527">
        <v>4447</v>
      </c>
      <c r="F29" s="666">
        <f t="shared" si="1"/>
        <v>4084</v>
      </c>
      <c r="G29" s="527">
        <v>4072</v>
      </c>
      <c r="H29" s="527">
        <v>12</v>
      </c>
      <c r="I29" s="1064" t="s">
        <v>328</v>
      </c>
      <c r="J29" s="1065"/>
    </row>
    <row r="30" spans="1:10" s="412" customFormat="1">
      <c r="A30" s="315" t="s">
        <v>568</v>
      </c>
      <c r="B30" s="592" t="s">
        <v>329</v>
      </c>
      <c r="C30" s="328">
        <f t="shared" si="0"/>
        <v>56908</v>
      </c>
      <c r="D30" s="346">
        <v>56908</v>
      </c>
      <c r="E30" s="346">
        <v>0</v>
      </c>
      <c r="F30" s="328">
        <f t="shared" si="1"/>
        <v>628</v>
      </c>
      <c r="G30" s="346">
        <v>628</v>
      </c>
      <c r="H30" s="346">
        <v>0</v>
      </c>
      <c r="I30" s="1054" t="s">
        <v>330</v>
      </c>
      <c r="J30" s="1055"/>
    </row>
    <row r="31" spans="1:10">
      <c r="A31" s="311" t="s">
        <v>569</v>
      </c>
      <c r="B31" s="312" t="s">
        <v>331</v>
      </c>
      <c r="C31" s="666">
        <f t="shared" si="0"/>
        <v>134396</v>
      </c>
      <c r="D31" s="527">
        <v>129949</v>
      </c>
      <c r="E31" s="527">
        <v>4447</v>
      </c>
      <c r="F31" s="666">
        <f t="shared" si="1"/>
        <v>3456</v>
      </c>
      <c r="G31" s="527">
        <v>3444</v>
      </c>
      <c r="H31" s="527">
        <v>12</v>
      </c>
      <c r="I31" s="1066" t="s">
        <v>332</v>
      </c>
      <c r="J31" s="1067"/>
    </row>
    <row r="32" spans="1:10" s="412" customFormat="1">
      <c r="A32" s="307" t="s">
        <v>37</v>
      </c>
      <c r="B32" s="593" t="s">
        <v>333</v>
      </c>
      <c r="C32" s="328">
        <f t="shared" si="0"/>
        <v>19604</v>
      </c>
      <c r="D32" s="346">
        <v>19337</v>
      </c>
      <c r="E32" s="346">
        <v>267</v>
      </c>
      <c r="F32" s="328">
        <f t="shared" si="1"/>
        <v>589</v>
      </c>
      <c r="G32" s="346">
        <v>583</v>
      </c>
      <c r="H32" s="346">
        <v>6</v>
      </c>
      <c r="I32" s="1058" t="s">
        <v>334</v>
      </c>
      <c r="J32" s="1059"/>
    </row>
    <row r="33" spans="1:10">
      <c r="A33" s="311" t="s">
        <v>570</v>
      </c>
      <c r="B33" s="312" t="s">
        <v>335</v>
      </c>
      <c r="C33" s="666">
        <f t="shared" si="0"/>
        <v>17800</v>
      </c>
      <c r="D33" s="527">
        <v>17533</v>
      </c>
      <c r="E33" s="527">
        <v>267</v>
      </c>
      <c r="F33" s="666">
        <f t="shared" si="1"/>
        <v>543</v>
      </c>
      <c r="G33" s="527">
        <v>539</v>
      </c>
      <c r="H33" s="527">
        <v>4</v>
      </c>
      <c r="I33" s="1066" t="s">
        <v>336</v>
      </c>
      <c r="J33" s="1067"/>
    </row>
    <row r="34" spans="1:10" s="412" customFormat="1" ht="24.75" customHeight="1">
      <c r="A34" s="315" t="s">
        <v>571</v>
      </c>
      <c r="B34" s="592" t="s">
        <v>337</v>
      </c>
      <c r="C34" s="328">
        <f t="shared" si="0"/>
        <v>1804</v>
      </c>
      <c r="D34" s="346">
        <v>1804</v>
      </c>
      <c r="E34" s="346">
        <v>0</v>
      </c>
      <c r="F34" s="328">
        <f t="shared" si="1"/>
        <v>46</v>
      </c>
      <c r="G34" s="346">
        <v>44</v>
      </c>
      <c r="H34" s="346">
        <v>2</v>
      </c>
      <c r="I34" s="1054" t="s">
        <v>339</v>
      </c>
      <c r="J34" s="1055"/>
    </row>
    <row r="35" spans="1:10" ht="18.75" customHeight="1">
      <c r="A35" s="528" t="s">
        <v>38</v>
      </c>
      <c r="B35" s="574" t="s">
        <v>340</v>
      </c>
      <c r="C35" s="666">
        <f t="shared" si="0"/>
        <v>340088</v>
      </c>
      <c r="D35" s="527">
        <v>334515</v>
      </c>
      <c r="E35" s="527">
        <v>5573</v>
      </c>
      <c r="F35" s="666">
        <f t="shared" si="1"/>
        <v>12059</v>
      </c>
      <c r="G35" s="527">
        <v>12024</v>
      </c>
      <c r="H35" s="527">
        <v>35</v>
      </c>
      <c r="I35" s="1064" t="s">
        <v>341</v>
      </c>
      <c r="J35" s="1065"/>
    </row>
    <row r="36" spans="1:10" s="412" customFormat="1">
      <c r="A36" s="315" t="s">
        <v>572</v>
      </c>
      <c r="B36" s="592" t="s">
        <v>342</v>
      </c>
      <c r="C36" s="328">
        <f t="shared" si="0"/>
        <v>10049</v>
      </c>
      <c r="D36" s="346">
        <v>10049</v>
      </c>
      <c r="E36" s="346">
        <v>0</v>
      </c>
      <c r="F36" s="328">
        <f t="shared" si="1"/>
        <v>350</v>
      </c>
      <c r="G36" s="346">
        <v>346</v>
      </c>
      <c r="H36" s="346">
        <v>4</v>
      </c>
      <c r="I36" s="1054" t="s">
        <v>343</v>
      </c>
      <c r="J36" s="1055"/>
    </row>
    <row r="37" spans="1:10" ht="15.6" customHeight="1">
      <c r="A37" s="311" t="s">
        <v>573</v>
      </c>
      <c r="B37" s="312" t="s">
        <v>344</v>
      </c>
      <c r="C37" s="666">
        <f t="shared" si="0"/>
        <v>329795</v>
      </c>
      <c r="D37" s="527">
        <v>324222</v>
      </c>
      <c r="E37" s="527">
        <v>5573</v>
      </c>
      <c r="F37" s="666">
        <f t="shared" si="1"/>
        <v>11698</v>
      </c>
      <c r="G37" s="527">
        <v>11668</v>
      </c>
      <c r="H37" s="527">
        <v>30</v>
      </c>
      <c r="I37" s="1066" t="s">
        <v>574</v>
      </c>
      <c r="J37" s="1067"/>
    </row>
    <row r="38" spans="1:10" s="412" customFormat="1" ht="15" customHeight="1">
      <c r="A38" s="315" t="s">
        <v>575</v>
      </c>
      <c r="B38" s="592" t="s">
        <v>714</v>
      </c>
      <c r="C38" s="328">
        <f t="shared" si="0"/>
        <v>244</v>
      </c>
      <c r="D38" s="346">
        <v>244</v>
      </c>
      <c r="E38" s="346">
        <v>0</v>
      </c>
      <c r="F38" s="328">
        <f t="shared" si="1"/>
        <v>11</v>
      </c>
      <c r="G38" s="346">
        <v>10</v>
      </c>
      <c r="H38" s="346">
        <v>1</v>
      </c>
      <c r="I38" s="1054" t="s">
        <v>723</v>
      </c>
      <c r="J38" s="1055"/>
    </row>
    <row r="39" spans="1:10">
      <c r="A39" s="528" t="s">
        <v>39</v>
      </c>
      <c r="B39" s="574" t="s">
        <v>346</v>
      </c>
      <c r="C39" s="666">
        <f t="shared" si="0"/>
        <v>1326</v>
      </c>
      <c r="D39" s="527">
        <v>1326</v>
      </c>
      <c r="E39" s="527">
        <v>0</v>
      </c>
      <c r="F39" s="666">
        <f t="shared" si="1"/>
        <v>58</v>
      </c>
      <c r="G39" s="527">
        <v>57</v>
      </c>
      <c r="H39" s="527">
        <v>1</v>
      </c>
      <c r="I39" s="1064" t="s">
        <v>347</v>
      </c>
      <c r="J39" s="1065"/>
    </row>
    <row r="40" spans="1:10" s="412" customFormat="1">
      <c r="A40" s="315" t="s">
        <v>576</v>
      </c>
      <c r="B40" s="592" t="s">
        <v>348</v>
      </c>
      <c r="C40" s="328">
        <f t="shared" si="0"/>
        <v>1326</v>
      </c>
      <c r="D40" s="346">
        <v>1326</v>
      </c>
      <c r="E40" s="346">
        <v>0</v>
      </c>
      <c r="F40" s="328">
        <f t="shared" si="1"/>
        <v>58</v>
      </c>
      <c r="G40" s="346">
        <v>57</v>
      </c>
      <c r="H40" s="346">
        <v>1</v>
      </c>
      <c r="I40" s="1054" t="s">
        <v>349</v>
      </c>
      <c r="J40" s="1055"/>
    </row>
    <row r="41" spans="1:10" ht="22.5">
      <c r="A41" s="528" t="s">
        <v>40</v>
      </c>
      <c r="B41" s="574" t="s">
        <v>350</v>
      </c>
      <c r="C41" s="666">
        <f t="shared" si="0"/>
        <v>242551</v>
      </c>
      <c r="D41" s="527">
        <v>242551</v>
      </c>
      <c r="E41" s="527">
        <v>0</v>
      </c>
      <c r="F41" s="666">
        <f t="shared" si="1"/>
        <v>5909</v>
      </c>
      <c r="G41" s="527">
        <v>5907</v>
      </c>
      <c r="H41" s="527">
        <v>2</v>
      </c>
      <c r="I41" s="1064" t="s">
        <v>351</v>
      </c>
      <c r="J41" s="1065"/>
    </row>
    <row r="42" spans="1:10" s="412" customFormat="1">
      <c r="A42" s="315" t="s">
        <v>577</v>
      </c>
      <c r="B42" s="592" t="s">
        <v>352</v>
      </c>
      <c r="C42" s="328">
        <f t="shared" si="0"/>
        <v>242551</v>
      </c>
      <c r="D42" s="346">
        <v>242551</v>
      </c>
      <c r="E42" s="346">
        <v>0</v>
      </c>
      <c r="F42" s="328">
        <f t="shared" si="1"/>
        <v>5909</v>
      </c>
      <c r="G42" s="346">
        <v>5907</v>
      </c>
      <c r="H42" s="346">
        <v>2</v>
      </c>
      <c r="I42" s="1054" t="s">
        <v>353</v>
      </c>
      <c r="J42" s="1055"/>
    </row>
    <row r="43" spans="1:10">
      <c r="A43" s="528" t="s">
        <v>41</v>
      </c>
      <c r="B43" s="574" t="s">
        <v>354</v>
      </c>
      <c r="C43" s="666">
        <f t="shared" si="0"/>
        <v>78422</v>
      </c>
      <c r="D43" s="527">
        <v>71848</v>
      </c>
      <c r="E43" s="527">
        <v>6574</v>
      </c>
      <c r="F43" s="666">
        <f t="shared" si="1"/>
        <v>2209</v>
      </c>
      <c r="G43" s="527">
        <v>2190</v>
      </c>
      <c r="H43" s="527">
        <v>19</v>
      </c>
      <c r="I43" s="1064" t="s">
        <v>355</v>
      </c>
      <c r="J43" s="1065"/>
    </row>
    <row r="44" spans="1:10" s="412" customFormat="1" ht="22.5">
      <c r="A44" s="315" t="s">
        <v>578</v>
      </c>
      <c r="B44" s="592" t="s">
        <v>356</v>
      </c>
      <c r="C44" s="328">
        <f t="shared" si="0"/>
        <v>55292</v>
      </c>
      <c r="D44" s="346">
        <v>49630</v>
      </c>
      <c r="E44" s="346">
        <v>5662</v>
      </c>
      <c r="F44" s="328">
        <f t="shared" si="1"/>
        <v>1471</v>
      </c>
      <c r="G44" s="346">
        <v>1458</v>
      </c>
      <c r="H44" s="346">
        <v>13</v>
      </c>
      <c r="I44" s="1054" t="s">
        <v>357</v>
      </c>
      <c r="J44" s="1055"/>
    </row>
    <row r="45" spans="1:10">
      <c r="A45" s="311" t="s">
        <v>579</v>
      </c>
      <c r="B45" s="312" t="s">
        <v>358</v>
      </c>
      <c r="C45" s="666">
        <f t="shared" si="0"/>
        <v>23130</v>
      </c>
      <c r="D45" s="527">
        <v>22218</v>
      </c>
      <c r="E45" s="527">
        <v>912</v>
      </c>
      <c r="F45" s="666">
        <f t="shared" si="1"/>
        <v>738</v>
      </c>
      <c r="G45" s="527">
        <v>732</v>
      </c>
      <c r="H45" s="527">
        <v>6</v>
      </c>
      <c r="I45" s="1066" t="s">
        <v>359</v>
      </c>
      <c r="J45" s="1067"/>
    </row>
    <row r="46" spans="1:10" s="412" customFormat="1">
      <c r="A46" s="546" t="s">
        <v>42</v>
      </c>
      <c r="B46" s="594" t="s">
        <v>360</v>
      </c>
      <c r="C46" s="669">
        <f t="shared" si="0"/>
        <v>292602</v>
      </c>
      <c r="D46" s="549">
        <v>266728</v>
      </c>
      <c r="E46" s="549">
        <v>25874</v>
      </c>
      <c r="F46" s="669">
        <f t="shared" si="1"/>
        <v>3922</v>
      </c>
      <c r="G46" s="549">
        <v>3834</v>
      </c>
      <c r="H46" s="549">
        <v>88</v>
      </c>
      <c r="I46" s="1068" t="s">
        <v>363</v>
      </c>
      <c r="J46" s="1069"/>
    </row>
    <row r="47" spans="1:10" ht="15.75" thickBot="1">
      <c r="A47" s="495" t="s">
        <v>580</v>
      </c>
      <c r="B47" s="585" t="s">
        <v>364</v>
      </c>
      <c r="C47" s="667">
        <f t="shared" si="0"/>
        <v>289987</v>
      </c>
      <c r="D47" s="534">
        <v>264133</v>
      </c>
      <c r="E47" s="534">
        <v>25854</v>
      </c>
      <c r="F47" s="667">
        <f t="shared" si="1"/>
        <v>3885</v>
      </c>
      <c r="G47" s="534">
        <v>3798</v>
      </c>
      <c r="H47" s="534">
        <v>87</v>
      </c>
      <c r="I47" s="1114" t="s">
        <v>366</v>
      </c>
      <c r="J47" s="1115"/>
    </row>
    <row r="48" spans="1:10" s="412" customFormat="1" ht="15.75" thickTop="1">
      <c r="A48" s="493" t="s">
        <v>581</v>
      </c>
      <c r="B48" s="596" t="s">
        <v>367</v>
      </c>
      <c r="C48" s="488">
        <f t="shared" si="0"/>
        <v>2615</v>
      </c>
      <c r="D48" s="462">
        <v>2595</v>
      </c>
      <c r="E48" s="462">
        <v>20</v>
      </c>
      <c r="F48" s="488">
        <f t="shared" si="1"/>
        <v>37</v>
      </c>
      <c r="G48" s="462">
        <v>36</v>
      </c>
      <c r="H48" s="462">
        <v>1</v>
      </c>
      <c r="I48" s="1074" t="s">
        <v>368</v>
      </c>
      <c r="J48" s="1075"/>
    </row>
    <row r="49" spans="1:10">
      <c r="A49" s="528" t="s">
        <v>582</v>
      </c>
      <c r="B49" s="574" t="s">
        <v>369</v>
      </c>
      <c r="C49" s="666">
        <f t="shared" si="0"/>
        <v>433869</v>
      </c>
      <c r="D49" s="527">
        <v>271155</v>
      </c>
      <c r="E49" s="527">
        <v>162714</v>
      </c>
      <c r="F49" s="666">
        <f t="shared" si="1"/>
        <v>892</v>
      </c>
      <c r="G49" s="527">
        <v>743</v>
      </c>
      <c r="H49" s="527">
        <v>149</v>
      </c>
      <c r="I49" s="1064" t="s">
        <v>370</v>
      </c>
      <c r="J49" s="1065"/>
    </row>
    <row r="50" spans="1:10" s="412" customFormat="1">
      <c r="A50" s="307" t="s">
        <v>387</v>
      </c>
      <c r="B50" s="593" t="s">
        <v>371</v>
      </c>
      <c r="C50" s="328">
        <f t="shared" si="0"/>
        <v>2658180</v>
      </c>
      <c r="D50" s="346">
        <v>1608398</v>
      </c>
      <c r="E50" s="346">
        <v>1049782</v>
      </c>
      <c r="F50" s="328">
        <f t="shared" si="1"/>
        <v>8475</v>
      </c>
      <c r="G50" s="346">
        <v>6964</v>
      </c>
      <c r="H50" s="346">
        <v>1511</v>
      </c>
      <c r="I50" s="1058" t="s">
        <v>373</v>
      </c>
      <c r="J50" s="1059"/>
    </row>
    <row r="51" spans="1:10">
      <c r="A51" s="528" t="s">
        <v>583</v>
      </c>
      <c r="B51" s="574" t="s">
        <v>374</v>
      </c>
      <c r="C51" s="666">
        <f t="shared" si="0"/>
        <v>8741</v>
      </c>
      <c r="D51" s="527">
        <v>8741</v>
      </c>
      <c r="E51" s="527">
        <v>0</v>
      </c>
      <c r="F51" s="666">
        <f t="shared" si="1"/>
        <v>282</v>
      </c>
      <c r="G51" s="527">
        <v>281</v>
      </c>
      <c r="H51" s="527">
        <v>1</v>
      </c>
      <c r="I51" s="1064" t="s">
        <v>375</v>
      </c>
      <c r="J51" s="1065"/>
    </row>
    <row r="52" spans="1:10" s="412" customFormat="1">
      <c r="A52" s="315" t="s">
        <v>584</v>
      </c>
      <c r="B52" s="592" t="s">
        <v>376</v>
      </c>
      <c r="C52" s="328">
        <f t="shared" si="0"/>
        <v>8741</v>
      </c>
      <c r="D52" s="346">
        <v>8741</v>
      </c>
      <c r="E52" s="346">
        <v>0</v>
      </c>
      <c r="F52" s="328">
        <f t="shared" si="1"/>
        <v>282</v>
      </c>
      <c r="G52" s="346">
        <v>281</v>
      </c>
      <c r="H52" s="346">
        <v>1</v>
      </c>
      <c r="I52" s="1054" t="s">
        <v>377</v>
      </c>
      <c r="J52" s="1055"/>
    </row>
    <row r="53" spans="1:10">
      <c r="A53" s="528" t="s">
        <v>323</v>
      </c>
      <c r="B53" s="574" t="s">
        <v>378</v>
      </c>
      <c r="C53" s="666">
        <f t="shared" si="0"/>
        <v>339693</v>
      </c>
      <c r="D53" s="527">
        <v>330561</v>
      </c>
      <c r="E53" s="527">
        <v>9132</v>
      </c>
      <c r="F53" s="666">
        <f t="shared" si="1"/>
        <v>7160</v>
      </c>
      <c r="G53" s="527">
        <v>7129</v>
      </c>
      <c r="H53" s="527">
        <v>31</v>
      </c>
      <c r="I53" s="1064" t="s">
        <v>379</v>
      </c>
      <c r="J53" s="1065"/>
    </row>
    <row r="54" spans="1:10" s="412" customFormat="1" ht="22.5" customHeight="1">
      <c r="A54" s="315" t="s">
        <v>585</v>
      </c>
      <c r="B54" s="592" t="s">
        <v>380</v>
      </c>
      <c r="C54" s="328">
        <f t="shared" si="0"/>
        <v>3126</v>
      </c>
      <c r="D54" s="346">
        <v>3126</v>
      </c>
      <c r="E54" s="346">
        <v>0</v>
      </c>
      <c r="F54" s="328">
        <f t="shared" si="1"/>
        <v>45</v>
      </c>
      <c r="G54" s="346">
        <v>45</v>
      </c>
      <c r="H54" s="346">
        <v>0</v>
      </c>
      <c r="I54" s="1054" t="s">
        <v>381</v>
      </c>
      <c r="J54" s="1055"/>
    </row>
    <row r="55" spans="1:10">
      <c r="A55" s="311" t="s">
        <v>586</v>
      </c>
      <c r="B55" s="312" t="s">
        <v>382</v>
      </c>
      <c r="C55" s="666">
        <f t="shared" si="0"/>
        <v>336567</v>
      </c>
      <c r="D55" s="527">
        <v>327435</v>
      </c>
      <c r="E55" s="527">
        <v>9132</v>
      </c>
      <c r="F55" s="666">
        <f t="shared" si="1"/>
        <v>7115</v>
      </c>
      <c r="G55" s="527">
        <v>7084</v>
      </c>
      <c r="H55" s="527">
        <v>31</v>
      </c>
      <c r="I55" s="1066" t="s">
        <v>383</v>
      </c>
      <c r="J55" s="1067"/>
    </row>
    <row r="56" spans="1:10" s="412" customFormat="1">
      <c r="A56" s="307" t="s">
        <v>410</v>
      </c>
      <c r="B56" s="593" t="s">
        <v>384</v>
      </c>
      <c r="C56" s="328">
        <f t="shared" si="0"/>
        <v>791502</v>
      </c>
      <c r="D56" s="346">
        <v>776091</v>
      </c>
      <c r="E56" s="346">
        <v>15411</v>
      </c>
      <c r="F56" s="328">
        <f t="shared" si="1"/>
        <v>20827</v>
      </c>
      <c r="G56" s="346">
        <v>20756</v>
      </c>
      <c r="H56" s="346">
        <v>71</v>
      </c>
      <c r="I56" s="1058" t="s">
        <v>385</v>
      </c>
      <c r="J56" s="1059"/>
    </row>
    <row r="57" spans="1:10">
      <c r="A57" s="311" t="s">
        <v>587</v>
      </c>
      <c r="B57" s="312" t="s">
        <v>386</v>
      </c>
      <c r="C57" s="666">
        <f t="shared" si="0"/>
        <v>57895</v>
      </c>
      <c r="D57" s="527">
        <v>57895</v>
      </c>
      <c r="E57" s="527">
        <v>0</v>
      </c>
      <c r="F57" s="666">
        <f t="shared" si="1"/>
        <v>1497</v>
      </c>
      <c r="G57" s="527">
        <v>1495</v>
      </c>
      <c r="H57" s="527">
        <v>2</v>
      </c>
      <c r="I57" s="1066" t="s">
        <v>388</v>
      </c>
      <c r="J57" s="1067"/>
    </row>
    <row r="58" spans="1:10" s="412" customFormat="1">
      <c r="A58" s="315" t="s">
        <v>588</v>
      </c>
      <c r="B58" s="592" t="s">
        <v>389</v>
      </c>
      <c r="C58" s="328">
        <f t="shared" si="0"/>
        <v>74688</v>
      </c>
      <c r="D58" s="346">
        <v>65037</v>
      </c>
      <c r="E58" s="346">
        <v>9651</v>
      </c>
      <c r="F58" s="328">
        <f t="shared" si="1"/>
        <v>911</v>
      </c>
      <c r="G58" s="346">
        <v>888</v>
      </c>
      <c r="H58" s="346">
        <v>23</v>
      </c>
      <c r="I58" s="1054" t="s">
        <v>390</v>
      </c>
      <c r="J58" s="1055"/>
    </row>
    <row r="59" spans="1:10" ht="15" customHeight="1">
      <c r="A59" s="311" t="s">
        <v>589</v>
      </c>
      <c r="B59" s="312" t="s">
        <v>391</v>
      </c>
      <c r="C59" s="666">
        <f t="shared" si="0"/>
        <v>596121</v>
      </c>
      <c r="D59" s="527">
        <v>590361</v>
      </c>
      <c r="E59" s="527">
        <v>5760</v>
      </c>
      <c r="F59" s="666">
        <f t="shared" si="1"/>
        <v>16835</v>
      </c>
      <c r="G59" s="527">
        <v>16810</v>
      </c>
      <c r="H59" s="527">
        <v>25</v>
      </c>
      <c r="I59" s="1066" t="s">
        <v>392</v>
      </c>
      <c r="J59" s="1067"/>
    </row>
    <row r="60" spans="1:10" s="412" customFormat="1">
      <c r="A60" s="315" t="s">
        <v>590</v>
      </c>
      <c r="B60" s="592" t="s">
        <v>393</v>
      </c>
      <c r="C60" s="328">
        <f t="shared" si="0"/>
        <v>40512</v>
      </c>
      <c r="D60" s="346">
        <v>40512</v>
      </c>
      <c r="E60" s="346">
        <v>0</v>
      </c>
      <c r="F60" s="328">
        <f t="shared" si="1"/>
        <v>1072</v>
      </c>
      <c r="G60" s="346">
        <v>1053</v>
      </c>
      <c r="H60" s="346">
        <v>19</v>
      </c>
      <c r="I60" s="1054" t="s">
        <v>394</v>
      </c>
      <c r="J60" s="1055"/>
    </row>
    <row r="61" spans="1:10">
      <c r="A61" s="311" t="s">
        <v>591</v>
      </c>
      <c r="B61" s="312" t="s">
        <v>395</v>
      </c>
      <c r="C61" s="666">
        <f t="shared" si="0"/>
        <v>22286</v>
      </c>
      <c r="D61" s="527">
        <v>22286</v>
      </c>
      <c r="E61" s="527">
        <v>0</v>
      </c>
      <c r="F61" s="666">
        <f t="shared" si="1"/>
        <v>512</v>
      </c>
      <c r="G61" s="527">
        <v>510</v>
      </c>
      <c r="H61" s="527">
        <v>2</v>
      </c>
      <c r="I61" s="1066" t="s">
        <v>396</v>
      </c>
      <c r="J61" s="1067"/>
    </row>
    <row r="62" spans="1:10" s="412" customFormat="1">
      <c r="A62" s="307" t="s">
        <v>362</v>
      </c>
      <c r="B62" s="593" t="s">
        <v>397</v>
      </c>
      <c r="C62" s="328">
        <f t="shared" si="0"/>
        <v>912106</v>
      </c>
      <c r="D62" s="346">
        <v>689751</v>
      </c>
      <c r="E62" s="346">
        <v>222355</v>
      </c>
      <c r="F62" s="328">
        <f t="shared" si="1"/>
        <v>2884</v>
      </c>
      <c r="G62" s="346">
        <v>2638</v>
      </c>
      <c r="H62" s="346">
        <v>246</v>
      </c>
      <c r="I62" s="1058" t="s">
        <v>398</v>
      </c>
      <c r="J62" s="1059"/>
    </row>
    <row r="63" spans="1:10" ht="15" customHeight="1">
      <c r="A63" s="528" t="s">
        <v>320</v>
      </c>
      <c r="B63" s="574" t="s">
        <v>399</v>
      </c>
      <c r="C63" s="666">
        <f t="shared" si="0"/>
        <v>873099</v>
      </c>
      <c r="D63" s="527">
        <v>870204</v>
      </c>
      <c r="E63" s="527">
        <v>2895</v>
      </c>
      <c r="F63" s="666">
        <f t="shared" si="1"/>
        <v>21016</v>
      </c>
      <c r="G63" s="527">
        <v>20983</v>
      </c>
      <c r="H63" s="527">
        <v>33</v>
      </c>
      <c r="I63" s="1064" t="s">
        <v>400</v>
      </c>
      <c r="J63" s="1065"/>
    </row>
    <row r="64" spans="1:10" s="412" customFormat="1">
      <c r="A64" s="315" t="s">
        <v>592</v>
      </c>
      <c r="B64" s="592" t="s">
        <v>401</v>
      </c>
      <c r="C64" s="328">
        <f t="shared" si="0"/>
        <v>823374</v>
      </c>
      <c r="D64" s="346">
        <v>820660</v>
      </c>
      <c r="E64" s="346">
        <v>2714</v>
      </c>
      <c r="F64" s="328">
        <f t="shared" si="1"/>
        <v>19661</v>
      </c>
      <c r="G64" s="346">
        <v>19631</v>
      </c>
      <c r="H64" s="346">
        <v>30</v>
      </c>
      <c r="I64" s="1054" t="s">
        <v>402</v>
      </c>
      <c r="J64" s="1055"/>
    </row>
    <row r="65" spans="1:10">
      <c r="A65" s="311" t="s">
        <v>593</v>
      </c>
      <c r="B65" s="312" t="s">
        <v>403</v>
      </c>
      <c r="C65" s="666">
        <f t="shared" ref="C65:C102" si="2">+E65+D65</f>
        <v>14121</v>
      </c>
      <c r="D65" s="527">
        <v>14121</v>
      </c>
      <c r="E65" s="527">
        <v>0</v>
      </c>
      <c r="F65" s="666">
        <f t="shared" ref="F65:F102" si="3">+H65+G65</f>
        <v>311</v>
      </c>
      <c r="G65" s="527">
        <v>311</v>
      </c>
      <c r="H65" s="527">
        <v>0</v>
      </c>
      <c r="I65" s="1066" t="s">
        <v>404</v>
      </c>
      <c r="J65" s="1067"/>
    </row>
    <row r="66" spans="1:10" s="167" customFormat="1" ht="12.75">
      <c r="A66" s="315" t="s">
        <v>595</v>
      </c>
      <c r="B66" s="592" t="s">
        <v>405</v>
      </c>
      <c r="C66" s="328">
        <f t="shared" si="2"/>
        <v>17791</v>
      </c>
      <c r="D66" s="346">
        <v>17791</v>
      </c>
      <c r="E66" s="346">
        <v>0</v>
      </c>
      <c r="F66" s="328">
        <f t="shared" si="3"/>
        <v>516</v>
      </c>
      <c r="G66" s="346">
        <v>515</v>
      </c>
      <c r="H66" s="346">
        <v>1</v>
      </c>
      <c r="I66" s="1054" t="s">
        <v>406</v>
      </c>
      <c r="J66" s="1055"/>
    </row>
    <row r="67" spans="1:10">
      <c r="A67" s="311" t="s">
        <v>596</v>
      </c>
      <c r="B67" s="312" t="s">
        <v>407</v>
      </c>
      <c r="C67" s="666">
        <f t="shared" si="2"/>
        <v>17813</v>
      </c>
      <c r="D67" s="527">
        <v>17632</v>
      </c>
      <c r="E67" s="527">
        <v>181</v>
      </c>
      <c r="F67" s="666">
        <f t="shared" si="3"/>
        <v>528</v>
      </c>
      <c r="G67" s="527">
        <v>526</v>
      </c>
      <c r="H67" s="527">
        <v>2</v>
      </c>
      <c r="I67" s="1066" t="s">
        <v>408</v>
      </c>
      <c r="J67" s="1067"/>
    </row>
    <row r="68" spans="1:10" s="670" customFormat="1" ht="12.75">
      <c r="A68" s="307" t="s">
        <v>287</v>
      </c>
      <c r="B68" s="593" t="s">
        <v>409</v>
      </c>
      <c r="C68" s="328">
        <f t="shared" si="2"/>
        <v>119923</v>
      </c>
      <c r="D68" s="346">
        <v>119364</v>
      </c>
      <c r="E68" s="346">
        <v>559</v>
      </c>
      <c r="F68" s="328">
        <f t="shared" si="3"/>
        <v>2247</v>
      </c>
      <c r="G68" s="346">
        <v>2241</v>
      </c>
      <c r="H68" s="346">
        <v>6</v>
      </c>
      <c r="I68" s="1058" t="s">
        <v>411</v>
      </c>
      <c r="J68" s="1059"/>
    </row>
    <row r="69" spans="1:10" ht="22.5">
      <c r="A69" s="311" t="s">
        <v>597</v>
      </c>
      <c r="B69" s="312" t="s">
        <v>598</v>
      </c>
      <c r="C69" s="666">
        <f t="shared" si="2"/>
        <v>40820</v>
      </c>
      <c r="D69" s="527">
        <v>40820</v>
      </c>
      <c r="E69" s="527">
        <v>0</v>
      </c>
      <c r="F69" s="666">
        <f t="shared" si="3"/>
        <v>756</v>
      </c>
      <c r="G69" s="527">
        <v>753</v>
      </c>
      <c r="H69" s="527">
        <v>3</v>
      </c>
      <c r="I69" s="1066" t="s">
        <v>412</v>
      </c>
      <c r="J69" s="1067"/>
    </row>
    <row r="70" spans="1:10" s="412" customFormat="1" ht="22.5">
      <c r="A70" s="315" t="s">
        <v>599</v>
      </c>
      <c r="B70" s="592" t="s">
        <v>413</v>
      </c>
      <c r="C70" s="328">
        <f t="shared" si="2"/>
        <v>44075</v>
      </c>
      <c r="D70" s="346">
        <v>44075</v>
      </c>
      <c r="E70" s="346">
        <v>0</v>
      </c>
      <c r="F70" s="328">
        <f t="shared" si="3"/>
        <v>817</v>
      </c>
      <c r="G70" s="346">
        <v>817</v>
      </c>
      <c r="H70" s="346">
        <v>0</v>
      </c>
      <c r="I70" s="1054" t="s">
        <v>414</v>
      </c>
      <c r="J70" s="1055"/>
    </row>
    <row r="71" spans="1:10">
      <c r="A71" s="311" t="s">
        <v>600</v>
      </c>
      <c r="B71" s="312" t="s">
        <v>415</v>
      </c>
      <c r="C71" s="666">
        <f t="shared" si="2"/>
        <v>6368</v>
      </c>
      <c r="D71" s="527">
        <v>5809</v>
      </c>
      <c r="E71" s="527">
        <v>559</v>
      </c>
      <c r="F71" s="666">
        <f t="shared" si="3"/>
        <v>81</v>
      </c>
      <c r="G71" s="527">
        <v>80</v>
      </c>
      <c r="H71" s="527">
        <v>1</v>
      </c>
      <c r="I71" s="1066" t="s">
        <v>416</v>
      </c>
      <c r="J71" s="1067"/>
    </row>
    <row r="72" spans="1:10" s="412" customFormat="1" ht="13.9" customHeight="1" thickBot="1">
      <c r="A72" s="485" t="s">
        <v>601</v>
      </c>
      <c r="B72" s="640" t="s">
        <v>689</v>
      </c>
      <c r="C72" s="486">
        <f t="shared" si="2"/>
        <v>10659</v>
      </c>
      <c r="D72" s="487">
        <v>10659</v>
      </c>
      <c r="E72" s="487">
        <v>0</v>
      </c>
      <c r="F72" s="486">
        <f t="shared" si="3"/>
        <v>221</v>
      </c>
      <c r="G72" s="487">
        <v>220</v>
      </c>
      <c r="H72" s="487">
        <v>1</v>
      </c>
      <c r="I72" s="1110" t="s">
        <v>722</v>
      </c>
      <c r="J72" s="1111"/>
    </row>
    <row r="73" spans="1:10" ht="13.9" customHeight="1" thickTop="1">
      <c r="A73" s="333" t="s">
        <v>602</v>
      </c>
      <c r="B73" s="579" t="s">
        <v>417</v>
      </c>
      <c r="C73" s="605">
        <f t="shared" si="2"/>
        <v>18001</v>
      </c>
      <c r="D73" s="537">
        <v>18001</v>
      </c>
      <c r="E73" s="537">
        <v>0</v>
      </c>
      <c r="F73" s="605">
        <f t="shared" si="3"/>
        <v>372</v>
      </c>
      <c r="G73" s="537">
        <v>371</v>
      </c>
      <c r="H73" s="537">
        <v>1</v>
      </c>
      <c r="I73" s="1070" t="s">
        <v>418</v>
      </c>
      <c r="J73" s="1071"/>
    </row>
    <row r="74" spans="1:10" s="412" customFormat="1" ht="13.9" customHeight="1">
      <c r="A74" s="307" t="s">
        <v>446</v>
      </c>
      <c r="B74" s="593" t="s">
        <v>419</v>
      </c>
      <c r="C74" s="328">
        <f t="shared" si="2"/>
        <v>69160</v>
      </c>
      <c r="D74" s="346">
        <v>69160</v>
      </c>
      <c r="E74" s="346">
        <v>0</v>
      </c>
      <c r="F74" s="328">
        <f t="shared" si="3"/>
        <v>1494</v>
      </c>
      <c r="G74" s="346">
        <v>1494</v>
      </c>
      <c r="H74" s="346">
        <v>0</v>
      </c>
      <c r="I74" s="1058" t="s">
        <v>420</v>
      </c>
      <c r="J74" s="1059"/>
    </row>
    <row r="75" spans="1:10" ht="33" customHeight="1">
      <c r="A75" s="311" t="s">
        <v>603</v>
      </c>
      <c r="B75" s="312" t="s">
        <v>421</v>
      </c>
      <c r="C75" s="666">
        <f t="shared" si="2"/>
        <v>69160</v>
      </c>
      <c r="D75" s="527">
        <v>69160</v>
      </c>
      <c r="E75" s="527">
        <v>0</v>
      </c>
      <c r="F75" s="666">
        <f t="shared" si="3"/>
        <v>1494</v>
      </c>
      <c r="G75" s="527">
        <v>1494</v>
      </c>
      <c r="H75" s="527">
        <v>0</v>
      </c>
      <c r="I75" s="1066" t="s">
        <v>422</v>
      </c>
      <c r="J75" s="1067"/>
    </row>
    <row r="76" spans="1:10" s="442" customFormat="1" ht="13.9" customHeight="1">
      <c r="A76" s="307" t="s">
        <v>604</v>
      </c>
      <c r="B76" s="593" t="s">
        <v>423</v>
      </c>
      <c r="C76" s="328">
        <f t="shared" si="2"/>
        <v>7857</v>
      </c>
      <c r="D76" s="346">
        <v>7656</v>
      </c>
      <c r="E76" s="346">
        <v>201</v>
      </c>
      <c r="F76" s="328">
        <f t="shared" si="3"/>
        <v>289</v>
      </c>
      <c r="G76" s="346">
        <v>283</v>
      </c>
      <c r="H76" s="346">
        <v>6</v>
      </c>
      <c r="I76" s="1058" t="s">
        <v>424</v>
      </c>
      <c r="J76" s="1059"/>
    </row>
    <row r="77" spans="1:10" ht="20.25" customHeight="1">
      <c r="A77" s="311" t="s">
        <v>606</v>
      </c>
      <c r="B77" s="312" t="s">
        <v>645</v>
      </c>
      <c r="C77" s="666">
        <f t="shared" si="2"/>
        <v>5817</v>
      </c>
      <c r="D77" s="527">
        <v>5616</v>
      </c>
      <c r="E77" s="527">
        <v>201</v>
      </c>
      <c r="F77" s="666">
        <f t="shared" si="3"/>
        <v>255</v>
      </c>
      <c r="G77" s="527">
        <v>249</v>
      </c>
      <c r="H77" s="527">
        <v>6</v>
      </c>
      <c r="I77" s="1066" t="s">
        <v>426</v>
      </c>
      <c r="J77" s="1067"/>
    </row>
    <row r="78" spans="1:10" s="412" customFormat="1" ht="13.9" customHeight="1">
      <c r="A78" s="315" t="s">
        <v>556</v>
      </c>
      <c r="B78" s="592" t="s">
        <v>427</v>
      </c>
      <c r="C78" s="328">
        <f t="shared" si="2"/>
        <v>2040</v>
      </c>
      <c r="D78" s="346">
        <v>2040</v>
      </c>
      <c r="E78" s="346">
        <v>0</v>
      </c>
      <c r="F78" s="328">
        <f t="shared" si="3"/>
        <v>34</v>
      </c>
      <c r="G78" s="346">
        <v>34</v>
      </c>
      <c r="H78" s="346">
        <v>0</v>
      </c>
      <c r="I78" s="1054" t="s">
        <v>429</v>
      </c>
      <c r="J78" s="1055"/>
    </row>
    <row r="79" spans="1:10" ht="13.9" customHeight="1">
      <c r="A79" s="528" t="s">
        <v>607</v>
      </c>
      <c r="B79" s="574" t="s">
        <v>430</v>
      </c>
      <c r="C79" s="666">
        <f t="shared" si="2"/>
        <v>1727</v>
      </c>
      <c r="D79" s="527">
        <v>1727</v>
      </c>
      <c r="E79" s="527">
        <v>0</v>
      </c>
      <c r="F79" s="666">
        <f t="shared" si="3"/>
        <v>43</v>
      </c>
      <c r="G79" s="527">
        <v>43</v>
      </c>
      <c r="H79" s="527">
        <v>0</v>
      </c>
      <c r="I79" s="1064" t="s">
        <v>431</v>
      </c>
      <c r="J79" s="1065"/>
    </row>
    <row r="80" spans="1:10" s="412" customFormat="1">
      <c r="A80" s="334" t="s">
        <v>608</v>
      </c>
      <c r="B80" s="662" t="s">
        <v>432</v>
      </c>
      <c r="C80" s="484">
        <f t="shared" si="2"/>
        <v>1727</v>
      </c>
      <c r="D80" s="483">
        <v>1727</v>
      </c>
      <c r="E80" s="483">
        <v>0</v>
      </c>
      <c r="F80" s="484">
        <f t="shared" si="3"/>
        <v>43</v>
      </c>
      <c r="G80" s="483">
        <v>43</v>
      </c>
      <c r="H80" s="483">
        <v>0</v>
      </c>
      <c r="I80" s="1112" t="s">
        <v>433</v>
      </c>
      <c r="J80" s="1113"/>
    </row>
    <row r="81" spans="1:10">
      <c r="A81" s="586" t="s">
        <v>516</v>
      </c>
      <c r="B81" s="587" t="s">
        <v>434</v>
      </c>
      <c r="C81" s="605">
        <f t="shared" si="2"/>
        <v>179424</v>
      </c>
      <c r="D81" s="537">
        <v>177365</v>
      </c>
      <c r="E81" s="537">
        <v>2059</v>
      </c>
      <c r="F81" s="605">
        <f t="shared" si="3"/>
        <v>4562</v>
      </c>
      <c r="G81" s="537">
        <v>4538</v>
      </c>
      <c r="H81" s="537">
        <v>24</v>
      </c>
      <c r="I81" s="1082" t="s">
        <v>435</v>
      </c>
      <c r="J81" s="1083"/>
    </row>
    <row r="82" spans="1:10" s="412" customFormat="1">
      <c r="A82" s="315" t="s">
        <v>609</v>
      </c>
      <c r="B82" s="592" t="s">
        <v>434</v>
      </c>
      <c r="C82" s="328">
        <f t="shared" si="2"/>
        <v>179424</v>
      </c>
      <c r="D82" s="346">
        <v>177365</v>
      </c>
      <c r="E82" s="346">
        <v>2059</v>
      </c>
      <c r="F82" s="328">
        <f t="shared" si="3"/>
        <v>4562</v>
      </c>
      <c r="G82" s="346">
        <v>4538</v>
      </c>
      <c r="H82" s="346">
        <v>24</v>
      </c>
      <c r="I82" s="1054" t="s">
        <v>436</v>
      </c>
      <c r="J82" s="1055"/>
    </row>
    <row r="83" spans="1:10">
      <c r="A83" s="528" t="s">
        <v>338</v>
      </c>
      <c r="B83" s="574" t="s">
        <v>437</v>
      </c>
      <c r="C83" s="666">
        <f t="shared" si="2"/>
        <v>9502</v>
      </c>
      <c r="D83" s="527">
        <v>9502</v>
      </c>
      <c r="E83" s="527">
        <v>0</v>
      </c>
      <c r="F83" s="666">
        <f t="shared" si="3"/>
        <v>179</v>
      </c>
      <c r="G83" s="527">
        <v>179</v>
      </c>
      <c r="H83" s="527">
        <v>0</v>
      </c>
      <c r="I83" s="1064" t="s">
        <v>438</v>
      </c>
      <c r="J83" s="1065"/>
    </row>
    <row r="84" spans="1:10" s="412" customFormat="1">
      <c r="A84" s="315" t="s">
        <v>610</v>
      </c>
      <c r="B84" s="592" t="s">
        <v>439</v>
      </c>
      <c r="C84" s="328">
        <f t="shared" si="2"/>
        <v>5221</v>
      </c>
      <c r="D84" s="346">
        <v>5221</v>
      </c>
      <c r="E84" s="346">
        <v>0</v>
      </c>
      <c r="F84" s="328">
        <f t="shared" si="3"/>
        <v>87</v>
      </c>
      <c r="G84" s="346">
        <v>87</v>
      </c>
      <c r="H84" s="346">
        <v>0</v>
      </c>
      <c r="I84" s="1054" t="s">
        <v>440</v>
      </c>
      <c r="J84" s="1055"/>
    </row>
    <row r="85" spans="1:10">
      <c r="A85" s="311" t="s">
        <v>611</v>
      </c>
      <c r="B85" s="312" t="s">
        <v>441</v>
      </c>
      <c r="C85" s="666">
        <f t="shared" si="2"/>
        <v>4281</v>
      </c>
      <c r="D85" s="527">
        <v>4281</v>
      </c>
      <c r="E85" s="527">
        <v>0</v>
      </c>
      <c r="F85" s="666">
        <f t="shared" si="3"/>
        <v>92</v>
      </c>
      <c r="G85" s="527">
        <v>92</v>
      </c>
      <c r="H85" s="527">
        <v>0</v>
      </c>
      <c r="I85" s="1066" t="s">
        <v>442</v>
      </c>
      <c r="J85" s="1067"/>
    </row>
    <row r="86" spans="1:10" s="412" customFormat="1">
      <c r="A86" s="307" t="s">
        <v>372</v>
      </c>
      <c r="B86" s="593" t="s">
        <v>443</v>
      </c>
      <c r="C86" s="328">
        <f t="shared" si="2"/>
        <v>221459</v>
      </c>
      <c r="D86" s="346">
        <v>213421</v>
      </c>
      <c r="E86" s="346">
        <v>8038</v>
      </c>
      <c r="F86" s="328">
        <f t="shared" si="3"/>
        <v>3746</v>
      </c>
      <c r="G86" s="346">
        <v>3729</v>
      </c>
      <c r="H86" s="346">
        <v>17</v>
      </c>
      <c r="I86" s="1058" t="s">
        <v>444</v>
      </c>
      <c r="J86" s="1059"/>
    </row>
    <row r="87" spans="1:10">
      <c r="A87" s="311" t="s">
        <v>612</v>
      </c>
      <c r="B87" s="312" t="s">
        <v>445</v>
      </c>
      <c r="C87" s="666">
        <f t="shared" si="2"/>
        <v>2862</v>
      </c>
      <c r="D87" s="527">
        <v>2862</v>
      </c>
      <c r="E87" s="527">
        <v>0</v>
      </c>
      <c r="F87" s="666">
        <f t="shared" si="3"/>
        <v>105</v>
      </c>
      <c r="G87" s="527">
        <v>105</v>
      </c>
      <c r="H87" s="527">
        <v>0</v>
      </c>
      <c r="I87" s="1066" t="s">
        <v>447</v>
      </c>
      <c r="J87" s="1067"/>
    </row>
    <row r="88" spans="1:10" s="412" customFormat="1">
      <c r="A88" s="516" t="s">
        <v>774</v>
      </c>
      <c r="B88" s="599" t="s">
        <v>775</v>
      </c>
      <c r="C88" s="328">
        <f t="shared" si="2"/>
        <v>31068</v>
      </c>
      <c r="D88" s="517">
        <v>31068</v>
      </c>
      <c r="E88" s="517">
        <v>0</v>
      </c>
      <c r="F88" s="328">
        <f t="shared" si="3"/>
        <v>648</v>
      </c>
      <c r="G88" s="517">
        <v>648</v>
      </c>
      <c r="H88" s="517">
        <v>0</v>
      </c>
      <c r="I88" s="1054" t="s">
        <v>776</v>
      </c>
      <c r="J88" s="1055"/>
    </row>
    <row r="89" spans="1:10">
      <c r="A89" s="311" t="s">
        <v>721</v>
      </c>
      <c r="B89" s="312" t="s">
        <v>448</v>
      </c>
      <c r="C89" s="666">
        <f t="shared" si="2"/>
        <v>823</v>
      </c>
      <c r="D89" s="527">
        <v>823</v>
      </c>
      <c r="E89" s="527">
        <v>0</v>
      </c>
      <c r="F89" s="666">
        <f t="shared" si="3"/>
        <v>28</v>
      </c>
      <c r="G89" s="527">
        <v>28</v>
      </c>
      <c r="H89" s="527">
        <v>0</v>
      </c>
      <c r="I89" s="1066" t="s">
        <v>449</v>
      </c>
      <c r="J89" s="1067"/>
    </row>
    <row r="90" spans="1:10" s="412" customFormat="1" ht="31.9" customHeight="1">
      <c r="A90" s="315" t="s">
        <v>613</v>
      </c>
      <c r="B90" s="592" t="s">
        <v>450</v>
      </c>
      <c r="C90" s="328">
        <f t="shared" si="2"/>
        <v>186706</v>
      </c>
      <c r="D90" s="346">
        <v>178668</v>
      </c>
      <c r="E90" s="346">
        <v>8038</v>
      </c>
      <c r="F90" s="328">
        <f t="shared" si="3"/>
        <v>2965</v>
      </c>
      <c r="G90" s="346">
        <v>2948</v>
      </c>
      <c r="H90" s="346">
        <v>17</v>
      </c>
      <c r="I90" s="1054" t="s">
        <v>451</v>
      </c>
      <c r="J90" s="1055"/>
    </row>
    <row r="91" spans="1:10" ht="15.75">
      <c r="A91" s="541" t="s">
        <v>452</v>
      </c>
      <c r="B91" s="320" t="s">
        <v>453</v>
      </c>
      <c r="C91" s="666">
        <f t="shared" si="2"/>
        <v>1335356</v>
      </c>
      <c r="D91" s="527">
        <v>465307</v>
      </c>
      <c r="E91" s="527">
        <v>870049</v>
      </c>
      <c r="F91" s="666">
        <f t="shared" si="3"/>
        <v>3936</v>
      </c>
      <c r="G91" s="527">
        <v>2410</v>
      </c>
      <c r="H91" s="527">
        <v>1526</v>
      </c>
      <c r="I91" s="1090" t="s">
        <v>454</v>
      </c>
      <c r="J91" s="1091"/>
    </row>
    <row r="92" spans="1:10" s="412" customFormat="1">
      <c r="A92" s="307" t="s">
        <v>614</v>
      </c>
      <c r="B92" s="593" t="s">
        <v>453</v>
      </c>
      <c r="C92" s="328">
        <f t="shared" si="2"/>
        <v>1335356</v>
      </c>
      <c r="D92" s="346">
        <v>465307</v>
      </c>
      <c r="E92" s="346">
        <v>870049</v>
      </c>
      <c r="F92" s="328">
        <f t="shared" si="3"/>
        <v>3936</v>
      </c>
      <c r="G92" s="346">
        <v>2410</v>
      </c>
      <c r="H92" s="346">
        <v>1526</v>
      </c>
      <c r="I92" s="1058" t="s">
        <v>455</v>
      </c>
      <c r="J92" s="1059"/>
    </row>
    <row r="93" spans="1:10" ht="15.75">
      <c r="A93" s="541" t="s">
        <v>456</v>
      </c>
      <c r="B93" s="320" t="s">
        <v>457</v>
      </c>
      <c r="C93" s="666">
        <f t="shared" si="2"/>
        <v>178931</v>
      </c>
      <c r="D93" s="527">
        <v>175654</v>
      </c>
      <c r="E93" s="527">
        <v>3277</v>
      </c>
      <c r="F93" s="666">
        <f t="shared" si="3"/>
        <v>3642</v>
      </c>
      <c r="G93" s="527">
        <v>3630</v>
      </c>
      <c r="H93" s="527">
        <v>12</v>
      </c>
      <c r="I93" s="1090" t="s">
        <v>458</v>
      </c>
      <c r="J93" s="1091"/>
    </row>
    <row r="94" spans="1:10" s="412" customFormat="1">
      <c r="A94" s="307" t="s">
        <v>365</v>
      </c>
      <c r="B94" s="593" t="s">
        <v>459</v>
      </c>
      <c r="C94" s="328">
        <f t="shared" si="2"/>
        <v>34357</v>
      </c>
      <c r="D94" s="346">
        <v>34357</v>
      </c>
      <c r="E94" s="346">
        <v>0</v>
      </c>
      <c r="F94" s="328">
        <f t="shared" si="3"/>
        <v>761</v>
      </c>
      <c r="G94" s="346">
        <v>761</v>
      </c>
      <c r="H94" s="346">
        <v>0</v>
      </c>
      <c r="I94" s="1058" t="s">
        <v>460</v>
      </c>
      <c r="J94" s="1059"/>
    </row>
    <row r="95" spans="1:10">
      <c r="A95" s="311" t="s">
        <v>615</v>
      </c>
      <c r="B95" s="312" t="s">
        <v>459</v>
      </c>
      <c r="C95" s="666">
        <f t="shared" si="2"/>
        <v>34357</v>
      </c>
      <c r="D95" s="527">
        <v>34357</v>
      </c>
      <c r="E95" s="527">
        <v>0</v>
      </c>
      <c r="F95" s="666">
        <f t="shared" si="3"/>
        <v>761</v>
      </c>
      <c r="G95" s="527">
        <v>761</v>
      </c>
      <c r="H95" s="527">
        <v>0</v>
      </c>
      <c r="I95" s="1066" t="s">
        <v>460</v>
      </c>
      <c r="J95" s="1067"/>
    </row>
    <row r="96" spans="1:10" s="412" customFormat="1">
      <c r="A96" s="307" t="s">
        <v>361</v>
      </c>
      <c r="B96" s="593" t="s">
        <v>461</v>
      </c>
      <c r="C96" s="328">
        <f t="shared" si="2"/>
        <v>133946</v>
      </c>
      <c r="D96" s="346">
        <v>130669</v>
      </c>
      <c r="E96" s="346">
        <v>3277</v>
      </c>
      <c r="F96" s="328">
        <f t="shared" si="3"/>
        <v>2669</v>
      </c>
      <c r="G96" s="346">
        <v>2657</v>
      </c>
      <c r="H96" s="346">
        <v>12</v>
      </c>
      <c r="I96" s="1058" t="s">
        <v>462</v>
      </c>
      <c r="J96" s="1059"/>
    </row>
    <row r="97" spans="1:10">
      <c r="A97" s="311" t="s">
        <v>616</v>
      </c>
      <c r="B97" s="312" t="s">
        <v>617</v>
      </c>
      <c r="C97" s="666">
        <f t="shared" si="2"/>
        <v>64076</v>
      </c>
      <c r="D97" s="527">
        <v>64076</v>
      </c>
      <c r="E97" s="527">
        <v>0</v>
      </c>
      <c r="F97" s="666">
        <f t="shared" si="3"/>
        <v>1939</v>
      </c>
      <c r="G97" s="527">
        <v>1938</v>
      </c>
      <c r="H97" s="527">
        <v>1</v>
      </c>
      <c r="I97" s="1066" t="s">
        <v>720</v>
      </c>
      <c r="J97" s="1067"/>
    </row>
    <row r="98" spans="1:10" s="412" customFormat="1">
      <c r="A98" s="315" t="s">
        <v>618</v>
      </c>
      <c r="B98" s="592" t="s">
        <v>463</v>
      </c>
      <c r="C98" s="328">
        <f t="shared" si="2"/>
        <v>46229</v>
      </c>
      <c r="D98" s="346">
        <v>45830</v>
      </c>
      <c r="E98" s="346">
        <v>399</v>
      </c>
      <c r="F98" s="328">
        <f t="shared" si="3"/>
        <v>388</v>
      </c>
      <c r="G98" s="346">
        <v>383</v>
      </c>
      <c r="H98" s="346">
        <v>5</v>
      </c>
      <c r="I98" s="1054" t="s">
        <v>464</v>
      </c>
      <c r="J98" s="1055"/>
    </row>
    <row r="99" spans="1:10">
      <c r="A99" s="311" t="s">
        <v>619</v>
      </c>
      <c r="B99" s="312" t="s">
        <v>465</v>
      </c>
      <c r="C99" s="666">
        <f t="shared" si="2"/>
        <v>12404</v>
      </c>
      <c r="D99" s="527">
        <v>11804</v>
      </c>
      <c r="E99" s="527">
        <v>600</v>
      </c>
      <c r="F99" s="666">
        <f t="shared" si="3"/>
        <v>171</v>
      </c>
      <c r="G99" s="527">
        <v>169</v>
      </c>
      <c r="H99" s="527">
        <v>2</v>
      </c>
      <c r="I99" s="1066" t="s">
        <v>466</v>
      </c>
      <c r="J99" s="1067"/>
    </row>
    <row r="100" spans="1:10" s="412" customFormat="1">
      <c r="A100" s="315" t="s">
        <v>620</v>
      </c>
      <c r="B100" s="592" t="s">
        <v>467</v>
      </c>
      <c r="C100" s="328">
        <f t="shared" si="2"/>
        <v>11237</v>
      </c>
      <c r="D100" s="346">
        <v>8959</v>
      </c>
      <c r="E100" s="346">
        <v>2278</v>
      </c>
      <c r="F100" s="328">
        <f t="shared" si="3"/>
        <v>171</v>
      </c>
      <c r="G100" s="346">
        <v>167</v>
      </c>
      <c r="H100" s="346">
        <v>4</v>
      </c>
      <c r="I100" s="1054" t="s">
        <v>468</v>
      </c>
      <c r="J100" s="1055"/>
    </row>
    <row r="101" spans="1:10">
      <c r="A101" s="528" t="s">
        <v>428</v>
      </c>
      <c r="B101" s="574" t="s">
        <v>469</v>
      </c>
      <c r="C101" s="666">
        <f t="shared" si="2"/>
        <v>10628</v>
      </c>
      <c r="D101" s="527">
        <v>10628</v>
      </c>
      <c r="E101" s="527">
        <v>0</v>
      </c>
      <c r="F101" s="666">
        <f t="shared" si="3"/>
        <v>212</v>
      </c>
      <c r="G101" s="527">
        <v>212</v>
      </c>
      <c r="H101" s="527">
        <v>0</v>
      </c>
      <c r="I101" s="1064" t="s">
        <v>470</v>
      </c>
      <c r="J101" s="1065"/>
    </row>
    <row r="102" spans="1:10" s="412" customFormat="1">
      <c r="A102" s="352" t="s">
        <v>621</v>
      </c>
      <c r="B102" s="671" t="s">
        <v>469</v>
      </c>
      <c r="C102" s="353">
        <f t="shared" si="2"/>
        <v>10628</v>
      </c>
      <c r="D102" s="335">
        <v>10628</v>
      </c>
      <c r="E102" s="335">
        <v>0</v>
      </c>
      <c r="F102" s="353">
        <f t="shared" si="3"/>
        <v>212</v>
      </c>
      <c r="G102" s="335">
        <v>212</v>
      </c>
      <c r="H102" s="335">
        <v>0</v>
      </c>
      <c r="I102" s="1084" t="s">
        <v>470</v>
      </c>
      <c r="J102" s="1085"/>
    </row>
    <row r="103" spans="1:10" ht="35.450000000000003" customHeight="1">
      <c r="A103" s="1086" t="s">
        <v>471</v>
      </c>
      <c r="B103" s="1109"/>
      <c r="C103" s="332">
        <f t="shared" ref="C103:G103" si="4">C11+C17+C91+C93</f>
        <v>22500871</v>
      </c>
      <c r="D103" s="332">
        <f t="shared" si="4"/>
        <v>15104590</v>
      </c>
      <c r="E103" s="332">
        <f t="shared" si="4"/>
        <v>7396281</v>
      </c>
      <c r="F103" s="332">
        <f t="shared" si="4"/>
        <v>157686</v>
      </c>
      <c r="G103" s="332">
        <f t="shared" si="4"/>
        <v>148812</v>
      </c>
      <c r="H103" s="332">
        <f>H11+H17+H91+H93</f>
        <v>8874</v>
      </c>
      <c r="I103" s="1088" t="s">
        <v>472</v>
      </c>
      <c r="J103" s="1089"/>
    </row>
  </sheetData>
  <mergeCells count="108">
    <mergeCell ref="I18:J18"/>
    <mergeCell ref="I19:J19"/>
    <mergeCell ref="I20:J20"/>
    <mergeCell ref="C8:E8"/>
    <mergeCell ref="F8:H8"/>
    <mergeCell ref="I11:J11"/>
    <mergeCell ref="I12:J12"/>
    <mergeCell ref="I13:J13"/>
    <mergeCell ref="I14:J14"/>
    <mergeCell ref="I15:J15"/>
    <mergeCell ref="I16:J16"/>
    <mergeCell ref="I17:J17"/>
    <mergeCell ref="A2:J2"/>
    <mergeCell ref="A3:J3"/>
    <mergeCell ref="A4:J4"/>
    <mergeCell ref="A5:J5"/>
    <mergeCell ref="A6:B6"/>
    <mergeCell ref="C6:H6"/>
    <mergeCell ref="I6:J6"/>
    <mergeCell ref="C7:E7"/>
    <mergeCell ref="F7:H7"/>
    <mergeCell ref="A7:A10"/>
    <mergeCell ref="B7:B10"/>
    <mergeCell ref="I7:J10"/>
    <mergeCell ref="I21:J21"/>
    <mergeCell ref="I23:J23"/>
    <mergeCell ref="I24:J24"/>
    <mergeCell ref="I25:J25"/>
    <mergeCell ref="I26:J26"/>
    <mergeCell ref="I27:J27"/>
    <mergeCell ref="I28:J28"/>
    <mergeCell ref="I29:J29"/>
    <mergeCell ref="I30:J30"/>
    <mergeCell ref="I22:J22"/>
    <mergeCell ref="I31:J31"/>
    <mergeCell ref="I32:J32"/>
    <mergeCell ref="I33:J33"/>
    <mergeCell ref="I34:J34"/>
    <mergeCell ref="I36:J36"/>
    <mergeCell ref="I37:J37"/>
    <mergeCell ref="I38:J38"/>
    <mergeCell ref="I39:J39"/>
    <mergeCell ref="I40:J40"/>
    <mergeCell ref="I35:J35"/>
    <mergeCell ref="I49:J49"/>
    <mergeCell ref="I50:J50"/>
    <mergeCell ref="I66:J66"/>
    <mergeCell ref="I67:J67"/>
    <mergeCell ref="I41:J41"/>
    <mergeCell ref="I42:J42"/>
    <mergeCell ref="I43:J43"/>
    <mergeCell ref="I44:J44"/>
    <mergeCell ref="I45:J45"/>
    <mergeCell ref="I46:J46"/>
    <mergeCell ref="I47:J47"/>
    <mergeCell ref="I51:J51"/>
    <mergeCell ref="I52:J52"/>
    <mergeCell ref="I61:J61"/>
    <mergeCell ref="I64:J64"/>
    <mergeCell ref="I53:J53"/>
    <mergeCell ref="I54:J54"/>
    <mergeCell ref="I48:J48"/>
    <mergeCell ref="I86:J86"/>
    <mergeCell ref="I87:J87"/>
    <mergeCell ref="I70:J70"/>
    <mergeCell ref="I71:J71"/>
    <mergeCell ref="I72:J72"/>
    <mergeCell ref="I73:J73"/>
    <mergeCell ref="I74:J74"/>
    <mergeCell ref="I75:J75"/>
    <mergeCell ref="I76:J76"/>
    <mergeCell ref="I77:J77"/>
    <mergeCell ref="I78:J78"/>
    <mergeCell ref="I83:J83"/>
    <mergeCell ref="I79:J79"/>
    <mergeCell ref="I80:J80"/>
    <mergeCell ref="I81:J81"/>
    <mergeCell ref="I82:J82"/>
    <mergeCell ref="I84:J84"/>
    <mergeCell ref="I85:J85"/>
    <mergeCell ref="I68:J68"/>
    <mergeCell ref="I69:J69"/>
    <mergeCell ref="I55:J55"/>
    <mergeCell ref="I56:J56"/>
    <mergeCell ref="I57:J57"/>
    <mergeCell ref="I58:J58"/>
    <mergeCell ref="I59:J59"/>
    <mergeCell ref="I60:J60"/>
    <mergeCell ref="I62:J62"/>
    <mergeCell ref="I63:J63"/>
    <mergeCell ref="I65:J65"/>
    <mergeCell ref="I88:J88"/>
    <mergeCell ref="A103:B103"/>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89:J89"/>
    <mergeCell ref="I90:J90"/>
  </mergeCells>
  <printOptions horizontalCentered="1"/>
  <pageMargins left="0" right="0" top="0.39370078740157483" bottom="0" header="0.51181102362204722" footer="0.51181102362204722"/>
  <pageSetup paperSize="9" scale="58" orientation="landscape" r:id="rId1"/>
  <headerFooter alignWithMargins="0"/>
  <rowBreaks count="2" manualBreakCount="2">
    <brk id="46" max="9" man="1"/>
    <brk id="80" max="9"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G69"/>
  <sheetViews>
    <sheetView view="pageBreakPreview" topLeftCell="A8" zoomScaleNormal="100" zoomScaleSheetLayoutView="100" workbookViewId="0">
      <selection activeCell="F7" sqref="G7"/>
    </sheetView>
  </sheetViews>
  <sheetFormatPr defaultColWidth="8.88671875" defaultRowHeight="15"/>
  <cols>
    <col min="1" max="1" width="26.77734375" style="27" customWidth="1"/>
    <col min="2" max="2" width="7.77734375" style="28" customWidth="1"/>
    <col min="3" max="3" width="9.33203125" style="52" customWidth="1"/>
    <col min="4" max="4" width="9.21875" style="52" customWidth="1"/>
    <col min="5" max="5" width="8.44140625" style="27" customWidth="1"/>
    <col min="6" max="6" width="26.77734375" style="27" customWidth="1"/>
    <col min="7" max="16384" width="8.88671875" style="27"/>
  </cols>
  <sheetData>
    <row r="1" spans="1:7" s="26" customFormat="1" ht="65.25" customHeight="1">
      <c r="A1" s="1104"/>
      <c r="B1" s="1104"/>
      <c r="C1" s="1104"/>
      <c r="D1" s="1104"/>
      <c r="E1" s="1104"/>
      <c r="F1" s="1104"/>
      <c r="G1" s="35"/>
    </row>
    <row r="2" spans="1:7" ht="20.25">
      <c r="A2" s="868" t="s">
        <v>648</v>
      </c>
      <c r="B2" s="868"/>
      <c r="C2" s="868"/>
      <c r="D2" s="868"/>
      <c r="E2" s="868"/>
      <c r="F2" s="868"/>
    </row>
    <row r="3" spans="1:7" ht="20.25">
      <c r="A3" s="868" t="s">
        <v>269</v>
      </c>
      <c r="B3" s="868"/>
      <c r="C3" s="868"/>
      <c r="D3" s="868"/>
      <c r="E3" s="868"/>
      <c r="F3" s="868"/>
    </row>
    <row r="4" spans="1:7" ht="15.75" customHeight="1">
      <c r="A4" s="941" t="s">
        <v>649</v>
      </c>
      <c r="B4" s="941"/>
      <c r="C4" s="941"/>
      <c r="D4" s="941"/>
      <c r="E4" s="941"/>
      <c r="F4" s="941"/>
    </row>
    <row r="5" spans="1:7" ht="15.75" customHeight="1">
      <c r="A5" s="941" t="s">
        <v>271</v>
      </c>
      <c r="B5" s="941"/>
      <c r="C5" s="941"/>
      <c r="D5" s="941"/>
      <c r="E5" s="941"/>
      <c r="F5" s="941"/>
    </row>
    <row r="6" spans="1:7" ht="15.75">
      <c r="A6" s="970" t="s">
        <v>650</v>
      </c>
      <c r="B6" s="970"/>
      <c r="C6" s="971">
        <v>2022</v>
      </c>
      <c r="D6" s="971"/>
      <c r="E6" s="1135" t="s">
        <v>651</v>
      </c>
      <c r="F6" s="1135"/>
    </row>
    <row r="7" spans="1:7" ht="21" customHeight="1">
      <c r="A7" s="1136" t="s">
        <v>652</v>
      </c>
      <c r="B7" s="1132" t="s">
        <v>653</v>
      </c>
      <c r="C7" s="917" t="s">
        <v>654</v>
      </c>
      <c r="D7" s="918" t="s">
        <v>481</v>
      </c>
      <c r="E7" s="1008" t="s">
        <v>655</v>
      </c>
      <c r="F7" s="1008" t="s">
        <v>656</v>
      </c>
    </row>
    <row r="8" spans="1:7">
      <c r="A8" s="1137"/>
      <c r="B8" s="1133"/>
      <c r="C8" s="919"/>
      <c r="D8" s="920"/>
      <c r="E8" s="1092"/>
      <c r="F8" s="1092"/>
    </row>
    <row r="9" spans="1:7" ht="22.5">
      <c r="A9" s="1138"/>
      <c r="B9" s="1134"/>
      <c r="C9" s="32" t="s">
        <v>657</v>
      </c>
      <c r="D9" s="32" t="s">
        <v>484</v>
      </c>
      <c r="E9" s="1093"/>
      <c r="F9" s="1093"/>
    </row>
    <row r="10" spans="1:7" ht="13.5" customHeight="1" thickBot="1">
      <c r="A10" s="1139" t="s">
        <v>658</v>
      </c>
      <c r="B10" s="53" t="s">
        <v>659</v>
      </c>
      <c r="C10" s="339">
        <v>0</v>
      </c>
      <c r="D10" s="339">
        <v>636</v>
      </c>
      <c r="E10" s="54" t="s">
        <v>660</v>
      </c>
      <c r="F10" s="1140" t="s">
        <v>661</v>
      </c>
    </row>
    <row r="11" spans="1:7" ht="13.5" customHeight="1" thickTop="1" thickBot="1">
      <c r="A11" s="1126"/>
      <c r="B11" s="55" t="s">
        <v>662</v>
      </c>
      <c r="C11" s="340">
        <v>0</v>
      </c>
      <c r="D11" s="340">
        <v>12</v>
      </c>
      <c r="E11" s="56" t="s">
        <v>663</v>
      </c>
      <c r="F11" s="1120"/>
    </row>
    <row r="12" spans="1:7" ht="13.5" customHeight="1" thickTop="1" thickBot="1">
      <c r="A12" s="1126"/>
      <c r="B12" s="55" t="s">
        <v>471</v>
      </c>
      <c r="C12" s="336">
        <v>202449</v>
      </c>
      <c r="D12" s="336">
        <v>648</v>
      </c>
      <c r="E12" s="56" t="s">
        <v>472</v>
      </c>
      <c r="F12" s="1120"/>
    </row>
    <row r="13" spans="1:7" ht="13.5" customHeight="1" thickTop="1" thickBot="1">
      <c r="A13" s="1127" t="s">
        <v>664</v>
      </c>
      <c r="B13" s="57" t="s">
        <v>659</v>
      </c>
      <c r="C13" s="341">
        <v>0</v>
      </c>
      <c r="D13" s="341">
        <v>241</v>
      </c>
      <c r="E13" s="58" t="s">
        <v>660</v>
      </c>
      <c r="F13" s="1121" t="s">
        <v>665</v>
      </c>
    </row>
    <row r="14" spans="1:7" ht="13.5" customHeight="1" thickTop="1" thickBot="1">
      <c r="A14" s="1127"/>
      <c r="B14" s="57" t="s">
        <v>662</v>
      </c>
      <c r="C14" s="341">
        <v>0</v>
      </c>
      <c r="D14" s="341">
        <v>8</v>
      </c>
      <c r="E14" s="58" t="s">
        <v>663</v>
      </c>
      <c r="F14" s="1121"/>
    </row>
    <row r="15" spans="1:7" ht="13.5" customHeight="1" thickTop="1" thickBot="1">
      <c r="A15" s="1127"/>
      <c r="B15" s="57" t="s">
        <v>471</v>
      </c>
      <c r="C15" s="337">
        <v>0</v>
      </c>
      <c r="D15" s="337">
        <v>249</v>
      </c>
      <c r="E15" s="58" t="s">
        <v>472</v>
      </c>
      <c r="F15" s="1121"/>
    </row>
    <row r="16" spans="1:7" ht="13.5" customHeight="1" thickTop="1" thickBot="1">
      <c r="A16" s="1126" t="s">
        <v>666</v>
      </c>
      <c r="B16" s="55" t="s">
        <v>659</v>
      </c>
      <c r="C16" s="339">
        <v>0</v>
      </c>
      <c r="D16" s="339">
        <v>4655</v>
      </c>
      <c r="E16" s="54" t="s">
        <v>660</v>
      </c>
      <c r="F16" s="1120" t="s">
        <v>667</v>
      </c>
    </row>
    <row r="17" spans="1:6" ht="13.5" customHeight="1" thickTop="1" thickBot="1">
      <c r="A17" s="1126"/>
      <c r="B17" s="55" t="s">
        <v>662</v>
      </c>
      <c r="C17" s="340">
        <v>0</v>
      </c>
      <c r="D17" s="340">
        <v>309</v>
      </c>
      <c r="E17" s="56" t="s">
        <v>663</v>
      </c>
      <c r="F17" s="1120"/>
    </row>
    <row r="18" spans="1:6" ht="13.5" customHeight="1" thickTop="1" thickBot="1">
      <c r="A18" s="1126"/>
      <c r="B18" s="55" t="s">
        <v>471</v>
      </c>
      <c r="C18" s="336">
        <v>3096061</v>
      </c>
      <c r="D18" s="336">
        <v>4964</v>
      </c>
      <c r="E18" s="56" t="s">
        <v>472</v>
      </c>
      <c r="F18" s="1120"/>
    </row>
    <row r="19" spans="1:6" ht="13.5" customHeight="1" thickTop="1" thickBot="1">
      <c r="A19" s="1127" t="s">
        <v>668</v>
      </c>
      <c r="B19" s="57" t="s">
        <v>659</v>
      </c>
      <c r="C19" s="341">
        <v>0</v>
      </c>
      <c r="D19" s="341">
        <v>4281</v>
      </c>
      <c r="E19" s="58" t="s">
        <v>660</v>
      </c>
      <c r="F19" s="1121" t="s">
        <v>669</v>
      </c>
    </row>
    <row r="20" spans="1:6" ht="13.5" customHeight="1" thickTop="1" thickBot="1">
      <c r="A20" s="1127"/>
      <c r="B20" s="57" t="s">
        <v>662</v>
      </c>
      <c r="C20" s="341">
        <v>0</v>
      </c>
      <c r="D20" s="341">
        <v>1845</v>
      </c>
      <c r="E20" s="58" t="s">
        <v>663</v>
      </c>
      <c r="F20" s="1121"/>
    </row>
    <row r="21" spans="1:6" ht="13.5" customHeight="1" thickTop="1" thickBot="1">
      <c r="A21" s="1127"/>
      <c r="B21" s="57" t="s">
        <v>471</v>
      </c>
      <c r="C21" s="337">
        <v>1682253</v>
      </c>
      <c r="D21" s="337">
        <v>6126</v>
      </c>
      <c r="E21" s="58" t="s">
        <v>472</v>
      </c>
      <c r="F21" s="1121"/>
    </row>
    <row r="22" spans="1:6" ht="14.25" customHeight="1" thickTop="1" thickBot="1">
      <c r="A22" s="1126" t="s">
        <v>670</v>
      </c>
      <c r="B22" s="55" t="s">
        <v>659</v>
      </c>
      <c r="C22" s="339">
        <v>0</v>
      </c>
      <c r="D22" s="339">
        <v>26010</v>
      </c>
      <c r="E22" s="54" t="s">
        <v>660</v>
      </c>
      <c r="F22" s="1120" t="s">
        <v>671</v>
      </c>
    </row>
    <row r="23" spans="1:6" ht="14.25" customHeight="1" thickTop="1" thickBot="1">
      <c r="A23" s="1126"/>
      <c r="B23" s="55" t="s">
        <v>662</v>
      </c>
      <c r="C23" s="340">
        <v>0</v>
      </c>
      <c r="D23" s="340">
        <v>1997</v>
      </c>
      <c r="E23" s="56" t="s">
        <v>663</v>
      </c>
      <c r="F23" s="1120"/>
    </row>
    <row r="24" spans="1:6" ht="14.25" customHeight="1" thickTop="1" thickBot="1">
      <c r="A24" s="1126"/>
      <c r="B24" s="55" t="s">
        <v>471</v>
      </c>
      <c r="C24" s="336">
        <v>7578945</v>
      </c>
      <c r="D24" s="336">
        <v>28007</v>
      </c>
      <c r="E24" s="56" t="s">
        <v>472</v>
      </c>
      <c r="F24" s="1120"/>
    </row>
    <row r="25" spans="1:6" ht="13.5" customHeight="1" thickTop="1" thickBot="1">
      <c r="A25" s="1127" t="s">
        <v>672</v>
      </c>
      <c r="B25" s="57" t="s">
        <v>659</v>
      </c>
      <c r="C25" s="341">
        <v>0</v>
      </c>
      <c r="D25" s="341">
        <v>2621</v>
      </c>
      <c r="E25" s="58" t="s">
        <v>660</v>
      </c>
      <c r="F25" s="1121" t="s">
        <v>673</v>
      </c>
    </row>
    <row r="26" spans="1:6" ht="13.5" customHeight="1" thickTop="1" thickBot="1">
      <c r="A26" s="1127"/>
      <c r="B26" s="57" t="s">
        <v>662</v>
      </c>
      <c r="C26" s="341">
        <v>0</v>
      </c>
      <c r="D26" s="341">
        <v>947</v>
      </c>
      <c r="E26" s="58" t="s">
        <v>663</v>
      </c>
      <c r="F26" s="1121"/>
    </row>
    <row r="27" spans="1:6" ht="13.5" customHeight="1" thickTop="1" thickBot="1">
      <c r="A27" s="1127"/>
      <c r="B27" s="57" t="s">
        <v>471</v>
      </c>
      <c r="C27" s="337">
        <v>595542</v>
      </c>
      <c r="D27" s="337">
        <v>3568</v>
      </c>
      <c r="E27" s="58" t="s">
        <v>472</v>
      </c>
      <c r="F27" s="1121"/>
    </row>
    <row r="28" spans="1:6" ht="13.5" customHeight="1" thickTop="1" thickBot="1">
      <c r="A28" s="1126" t="s">
        <v>674</v>
      </c>
      <c r="B28" s="55" t="s">
        <v>659</v>
      </c>
      <c r="C28" s="339">
        <v>0</v>
      </c>
      <c r="D28" s="339">
        <v>8643</v>
      </c>
      <c r="E28" s="54" t="s">
        <v>660</v>
      </c>
      <c r="F28" s="1120" t="s">
        <v>675</v>
      </c>
    </row>
    <row r="29" spans="1:6" ht="12.75" customHeight="1" thickTop="1" thickBot="1">
      <c r="A29" s="1126"/>
      <c r="B29" s="55" t="s">
        <v>662</v>
      </c>
      <c r="C29" s="340">
        <v>0</v>
      </c>
      <c r="D29" s="340">
        <v>149</v>
      </c>
      <c r="E29" s="56" t="s">
        <v>663</v>
      </c>
      <c r="F29" s="1120"/>
    </row>
    <row r="30" spans="1:6" ht="13.5" customHeight="1" thickTop="1" thickBot="1">
      <c r="A30" s="1126"/>
      <c r="B30" s="55" t="s">
        <v>471</v>
      </c>
      <c r="C30" s="336">
        <v>2260816</v>
      </c>
      <c r="D30" s="336">
        <v>8792</v>
      </c>
      <c r="E30" s="56" t="s">
        <v>472</v>
      </c>
      <c r="F30" s="1120"/>
    </row>
    <row r="31" spans="1:6" ht="13.5" customHeight="1" thickTop="1" thickBot="1">
      <c r="A31" s="1127" t="s">
        <v>676</v>
      </c>
      <c r="B31" s="57" t="s">
        <v>659</v>
      </c>
      <c r="C31" s="341">
        <v>0</v>
      </c>
      <c r="D31" s="341">
        <v>81819</v>
      </c>
      <c r="E31" s="58" t="s">
        <v>660</v>
      </c>
      <c r="F31" s="1121" t="s">
        <v>677</v>
      </c>
    </row>
    <row r="32" spans="1:6" ht="13.5" customHeight="1" thickTop="1" thickBot="1">
      <c r="A32" s="1127"/>
      <c r="B32" s="57" t="s">
        <v>662</v>
      </c>
      <c r="C32" s="341">
        <v>0</v>
      </c>
      <c r="D32" s="341">
        <v>929</v>
      </c>
      <c r="E32" s="58" t="s">
        <v>663</v>
      </c>
      <c r="F32" s="1121"/>
    </row>
    <row r="33" spans="1:6" ht="13.5" customHeight="1" thickTop="1" thickBot="1">
      <c r="A33" s="1127"/>
      <c r="B33" s="57" t="s">
        <v>471</v>
      </c>
      <c r="C33" s="337">
        <v>5049913</v>
      </c>
      <c r="D33" s="337">
        <v>82748</v>
      </c>
      <c r="E33" s="58" t="s">
        <v>472</v>
      </c>
      <c r="F33" s="1121"/>
    </row>
    <row r="34" spans="1:6" ht="13.5" customHeight="1" thickTop="1" thickBot="1">
      <c r="A34" s="1126" t="s">
        <v>678</v>
      </c>
      <c r="B34" s="55" t="s">
        <v>659</v>
      </c>
      <c r="C34" s="339">
        <v>0</v>
      </c>
      <c r="D34" s="339">
        <v>21911</v>
      </c>
      <c r="E34" s="54" t="s">
        <v>660</v>
      </c>
      <c r="F34" s="1120" t="s">
        <v>679</v>
      </c>
    </row>
    <row r="35" spans="1:6" ht="13.5" customHeight="1" thickTop="1" thickBot="1">
      <c r="A35" s="1126"/>
      <c r="B35" s="55" t="s">
        <v>662</v>
      </c>
      <c r="C35" s="340">
        <v>0</v>
      </c>
      <c r="D35" s="340">
        <v>673</v>
      </c>
      <c r="E35" s="56" t="s">
        <v>663</v>
      </c>
      <c r="F35" s="1120"/>
    </row>
    <row r="36" spans="1:6" ht="13.5" customHeight="1" thickTop="1">
      <c r="A36" s="1128"/>
      <c r="B36" s="59" t="s">
        <v>471</v>
      </c>
      <c r="C36" s="342">
        <v>2034890</v>
      </c>
      <c r="D36" s="342">
        <v>22584</v>
      </c>
      <c r="E36" s="60" t="s">
        <v>472</v>
      </c>
      <c r="F36" s="1122"/>
    </row>
    <row r="37" spans="1:6" ht="14.25" customHeight="1" thickBot="1">
      <c r="A37" s="1129" t="s">
        <v>471</v>
      </c>
      <c r="B37" s="489" t="s">
        <v>659</v>
      </c>
      <c r="C37" s="490"/>
      <c r="D37" s="490">
        <f>D10+D13+D16+D19+D22+D25+D28+D31+D34</f>
        <v>150817</v>
      </c>
      <c r="E37" s="734" t="s">
        <v>660</v>
      </c>
      <c r="F37" s="1123" t="s">
        <v>472</v>
      </c>
    </row>
    <row r="38" spans="1:6" ht="14.25" customHeight="1" thickTop="1" thickBot="1">
      <c r="A38" s="1130"/>
      <c r="B38" s="61" t="s">
        <v>662</v>
      </c>
      <c r="C38" s="337"/>
      <c r="D38" s="337">
        <f>D11+D14+D17+D20+D23+D26+D29+D32+D35</f>
        <v>6869</v>
      </c>
      <c r="E38" s="58" t="s">
        <v>663</v>
      </c>
      <c r="F38" s="1124"/>
    </row>
    <row r="39" spans="1:6" ht="14.25" customHeight="1" thickTop="1">
      <c r="A39" s="1131"/>
      <c r="B39" s="62" t="s">
        <v>471</v>
      </c>
      <c r="C39" s="338">
        <f>C12+C15+C18+C21+C24+C27+C30+C33+C36</f>
        <v>22500869</v>
      </c>
      <c r="D39" s="338">
        <f>D12+D15+D18+D21+D24+D27+D30+D33+D36</f>
        <v>157686</v>
      </c>
      <c r="E39" s="63" t="s">
        <v>472</v>
      </c>
      <c r="F39" s="1125"/>
    </row>
    <row r="41" spans="1:6">
      <c r="C41" s="64"/>
      <c r="D41" s="64"/>
    </row>
    <row r="43" spans="1:6">
      <c r="C43" s="27"/>
      <c r="D43" s="27"/>
    </row>
    <row r="44" spans="1:6">
      <c r="C44" s="27"/>
      <c r="D44" s="27"/>
    </row>
    <row r="45" spans="1:6">
      <c r="C45" s="27"/>
      <c r="D45" s="27"/>
    </row>
    <row r="46" spans="1:6">
      <c r="C46" s="27"/>
      <c r="D46" s="27"/>
    </row>
    <row r="47" spans="1:6">
      <c r="C47" s="27"/>
      <c r="D47" s="27"/>
    </row>
    <row r="48" spans="1:6">
      <c r="C48" s="27"/>
      <c r="D48" s="27"/>
    </row>
    <row r="49" spans="3:4">
      <c r="C49" s="27"/>
      <c r="D49" s="27"/>
    </row>
    <row r="50" spans="3:4">
      <c r="C50" s="27"/>
      <c r="D50" s="27"/>
    </row>
    <row r="51" spans="3:4">
      <c r="C51" s="27"/>
      <c r="D51" s="27"/>
    </row>
    <row r="52" spans="3:4">
      <c r="C52" s="27"/>
      <c r="D52" s="27"/>
    </row>
    <row r="53" spans="3:4">
      <c r="C53" s="27"/>
      <c r="D53" s="27"/>
    </row>
    <row r="54" spans="3:4">
      <c r="C54" s="27"/>
      <c r="D54" s="27"/>
    </row>
    <row r="55" spans="3:4">
      <c r="C55" s="27"/>
      <c r="D55" s="27"/>
    </row>
    <row r="56" spans="3:4">
      <c r="C56" s="27"/>
      <c r="D56" s="27"/>
    </row>
    <row r="57" spans="3:4">
      <c r="C57" s="27"/>
      <c r="D57" s="27"/>
    </row>
    <row r="58" spans="3:4">
      <c r="C58" s="27"/>
      <c r="D58" s="27"/>
    </row>
    <row r="59" spans="3:4">
      <c r="C59" s="27"/>
      <c r="D59" s="27"/>
    </row>
    <row r="60" spans="3:4">
      <c r="C60" s="27"/>
      <c r="D60" s="27"/>
    </row>
    <row r="61" spans="3:4">
      <c r="C61" s="27"/>
      <c r="D61" s="27"/>
    </row>
    <row r="62" spans="3:4">
      <c r="C62" s="27"/>
      <c r="D62" s="27"/>
    </row>
    <row r="63" spans="3:4">
      <c r="C63" s="27"/>
      <c r="D63" s="27"/>
    </row>
    <row r="64" spans="3:4">
      <c r="C64" s="27"/>
      <c r="D64" s="27"/>
    </row>
    <row r="65" spans="3:4">
      <c r="C65" s="27"/>
      <c r="D65" s="27"/>
    </row>
    <row r="66" spans="3:4">
      <c r="C66" s="27"/>
      <c r="D66" s="27"/>
    </row>
    <row r="67" spans="3:4">
      <c r="C67" s="27"/>
      <c r="D67" s="27"/>
    </row>
    <row r="68" spans="3:4">
      <c r="C68" s="27"/>
      <c r="D68" s="27"/>
    </row>
    <row r="69" spans="3:4">
      <c r="C69" s="27"/>
      <c r="D69" s="27"/>
    </row>
  </sheetData>
  <mergeCells count="34">
    <mergeCell ref="A1:F1"/>
    <mergeCell ref="A2:F2"/>
    <mergeCell ref="A3:F3"/>
    <mergeCell ref="A4:F4"/>
    <mergeCell ref="A5:F5"/>
    <mergeCell ref="A6:B6"/>
    <mergeCell ref="C6:D6"/>
    <mergeCell ref="E6:F6"/>
    <mergeCell ref="A7:A9"/>
    <mergeCell ref="A10:A12"/>
    <mergeCell ref="C7:C8"/>
    <mergeCell ref="D7:D8"/>
    <mergeCell ref="E7:E9"/>
    <mergeCell ref="F7:F9"/>
    <mergeCell ref="F10:F12"/>
    <mergeCell ref="A28:A30"/>
    <mergeCell ref="A31:A33"/>
    <mergeCell ref="A34:A36"/>
    <mergeCell ref="A37:A39"/>
    <mergeCell ref="B7:B9"/>
    <mergeCell ref="A13:A15"/>
    <mergeCell ref="A16:A18"/>
    <mergeCell ref="A19:A21"/>
    <mergeCell ref="A22:A24"/>
    <mergeCell ref="A25:A27"/>
    <mergeCell ref="F28:F30"/>
    <mergeCell ref="F31:F33"/>
    <mergeCell ref="F34:F36"/>
    <mergeCell ref="F37:F39"/>
    <mergeCell ref="F13:F15"/>
    <mergeCell ref="F16:F18"/>
    <mergeCell ref="F19:F21"/>
    <mergeCell ref="F22:F24"/>
    <mergeCell ref="F25:F27"/>
  </mergeCells>
  <printOptions horizontalCentered="1" verticalCentered="1"/>
  <pageMargins left="0" right="0" top="0" bottom="0" header="0.51180555555555596" footer="0.51180555555555596"/>
  <pageSetup paperSize="9" scale="9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M100"/>
  <sheetViews>
    <sheetView view="pageBreakPreview" topLeftCell="A92" zoomScaleNormal="100" zoomScaleSheetLayoutView="100" workbookViewId="0">
      <selection activeCell="F7" sqref="G7"/>
    </sheetView>
  </sheetViews>
  <sheetFormatPr defaultColWidth="8.88671875" defaultRowHeight="15"/>
  <cols>
    <col min="1" max="1" width="5.77734375" style="47" customWidth="1"/>
    <col min="2" max="2" width="40.6640625" style="28" customWidth="1"/>
    <col min="3" max="3" width="8.77734375" style="29" customWidth="1"/>
    <col min="4" max="10" width="7.77734375" style="27" customWidth="1"/>
    <col min="11" max="11" width="8.109375" style="27" customWidth="1"/>
    <col min="12" max="12" width="38.77734375" style="27" customWidth="1"/>
    <col min="13" max="13" width="5.77734375" style="27" customWidth="1"/>
    <col min="14" max="16384" width="8.88671875" style="27"/>
  </cols>
  <sheetData>
    <row r="1" spans="1:13" s="26" customFormat="1" ht="45" customHeight="1">
      <c r="A1" s="1104"/>
      <c r="B1" s="1104"/>
      <c r="C1" s="1104"/>
      <c r="D1" s="1104"/>
      <c r="E1" s="1104"/>
      <c r="F1" s="1104"/>
      <c r="G1" s="1104"/>
      <c r="H1" s="1104"/>
      <c r="I1" s="1104"/>
      <c r="J1" s="1104"/>
      <c r="K1" s="1104"/>
      <c r="L1" s="1104"/>
      <c r="M1" s="1104"/>
    </row>
    <row r="2" spans="1:13" s="38" customFormat="1" ht="20.25">
      <c r="A2" s="868" t="s">
        <v>489</v>
      </c>
      <c r="B2" s="868"/>
      <c r="C2" s="868"/>
      <c r="D2" s="868"/>
      <c r="E2" s="868"/>
      <c r="F2" s="868"/>
      <c r="G2" s="868"/>
      <c r="H2" s="868"/>
      <c r="I2" s="868"/>
      <c r="J2" s="868"/>
      <c r="K2" s="868"/>
      <c r="L2" s="868"/>
      <c r="M2" s="868"/>
    </row>
    <row r="3" spans="1:13" s="38" customFormat="1" ht="20.25">
      <c r="A3" s="968" t="s">
        <v>269</v>
      </c>
      <c r="B3" s="968"/>
      <c r="C3" s="968"/>
      <c r="D3" s="968"/>
      <c r="E3" s="968"/>
      <c r="F3" s="968"/>
      <c r="G3" s="968"/>
      <c r="H3" s="968"/>
      <c r="I3" s="968"/>
      <c r="J3" s="968"/>
      <c r="K3" s="968"/>
      <c r="L3" s="968"/>
      <c r="M3" s="968"/>
    </row>
    <row r="4" spans="1:13" ht="15.75">
      <c r="A4" s="941" t="s">
        <v>490</v>
      </c>
      <c r="B4" s="941"/>
      <c r="C4" s="941"/>
      <c r="D4" s="941"/>
      <c r="E4" s="941"/>
      <c r="F4" s="941"/>
      <c r="G4" s="941"/>
      <c r="H4" s="941"/>
      <c r="I4" s="941"/>
      <c r="J4" s="941"/>
      <c r="K4" s="941"/>
      <c r="L4" s="941"/>
      <c r="M4" s="941"/>
    </row>
    <row r="5" spans="1:13" ht="15.75">
      <c r="A5" s="969" t="s">
        <v>271</v>
      </c>
      <c r="B5" s="969"/>
      <c r="C5" s="969"/>
      <c r="D5" s="969"/>
      <c r="E5" s="969"/>
      <c r="F5" s="969"/>
      <c r="G5" s="969"/>
      <c r="H5" s="969"/>
      <c r="I5" s="969"/>
      <c r="J5" s="969"/>
      <c r="K5" s="969"/>
      <c r="L5" s="969"/>
      <c r="M5" s="969"/>
    </row>
    <row r="6" spans="1:13" ht="18">
      <c r="A6" s="970" t="s">
        <v>680</v>
      </c>
      <c r="B6" s="970"/>
      <c r="C6" s="971">
        <v>2022</v>
      </c>
      <c r="D6" s="971"/>
      <c r="E6" s="971"/>
      <c r="F6" s="971"/>
      <c r="G6" s="971"/>
      <c r="H6" s="971"/>
      <c r="I6" s="971"/>
      <c r="J6" s="971"/>
      <c r="K6" s="971"/>
      <c r="L6" s="49"/>
      <c r="M6" s="50" t="s">
        <v>681</v>
      </c>
    </row>
    <row r="7" spans="1:13" ht="83.25">
      <c r="A7" s="39" t="s">
        <v>493</v>
      </c>
      <c r="B7" s="40" t="s">
        <v>275</v>
      </c>
      <c r="C7" s="403" t="s">
        <v>494</v>
      </c>
      <c r="D7" s="48" t="s">
        <v>495</v>
      </c>
      <c r="E7" s="48" t="s">
        <v>496</v>
      </c>
      <c r="F7" s="48" t="s">
        <v>497</v>
      </c>
      <c r="G7" s="48" t="s">
        <v>498</v>
      </c>
      <c r="H7" s="48" t="s">
        <v>499</v>
      </c>
      <c r="I7" s="51" t="s">
        <v>500</v>
      </c>
      <c r="J7" s="41" t="s">
        <v>501</v>
      </c>
      <c r="K7" s="51" t="s">
        <v>502</v>
      </c>
      <c r="L7" s="972" t="s">
        <v>482</v>
      </c>
      <c r="M7" s="972"/>
    </row>
    <row r="8" spans="1:13">
      <c r="A8" s="324" t="s">
        <v>285</v>
      </c>
      <c r="B8" s="419" t="s">
        <v>286</v>
      </c>
      <c r="C8" s="447">
        <f>SUM(D8:K8)</f>
        <v>16691369</v>
      </c>
      <c r="D8" s="425">
        <v>4592575</v>
      </c>
      <c r="E8" s="344">
        <v>65770</v>
      </c>
      <c r="F8" s="344">
        <v>753959</v>
      </c>
      <c r="G8" s="344">
        <v>1226244</v>
      </c>
      <c r="H8" s="344">
        <v>707739</v>
      </c>
      <c r="I8" s="344">
        <v>462</v>
      </c>
      <c r="J8" s="344">
        <v>7749871</v>
      </c>
      <c r="K8" s="344">
        <v>1594749</v>
      </c>
      <c r="L8" s="1107" t="s">
        <v>288</v>
      </c>
      <c r="M8" s="1108"/>
    </row>
    <row r="9" spans="1:13">
      <c r="A9" s="307" t="s">
        <v>289</v>
      </c>
      <c r="B9" s="420" t="s">
        <v>290</v>
      </c>
      <c r="C9" s="363">
        <f t="shared" ref="C9:C72" si="0">SUM(D9:K9)</f>
        <v>15106234</v>
      </c>
      <c r="D9" s="426">
        <v>4580121</v>
      </c>
      <c r="E9" s="346">
        <v>63249</v>
      </c>
      <c r="F9" s="346">
        <v>603486</v>
      </c>
      <c r="G9" s="346">
        <v>1222717</v>
      </c>
      <c r="H9" s="346">
        <v>681997</v>
      </c>
      <c r="I9" s="346">
        <v>0</v>
      </c>
      <c r="J9" s="346">
        <v>7700516</v>
      </c>
      <c r="K9" s="346">
        <v>254148</v>
      </c>
      <c r="L9" s="1058" t="s">
        <v>291</v>
      </c>
      <c r="M9" s="1059"/>
    </row>
    <row r="10" spans="1:13">
      <c r="A10" s="317" t="s">
        <v>292</v>
      </c>
      <c r="B10" s="421" t="s">
        <v>293</v>
      </c>
      <c r="C10" s="388">
        <f t="shared" si="0"/>
        <v>373330</v>
      </c>
      <c r="D10" s="427">
        <v>228</v>
      </c>
      <c r="E10" s="348">
        <v>234</v>
      </c>
      <c r="F10" s="348">
        <v>42161</v>
      </c>
      <c r="G10" s="348">
        <v>2040</v>
      </c>
      <c r="H10" s="348">
        <v>17838</v>
      </c>
      <c r="I10" s="348">
        <v>30</v>
      </c>
      <c r="J10" s="348">
        <v>34367</v>
      </c>
      <c r="K10" s="348">
        <v>276432</v>
      </c>
      <c r="L10" s="1052" t="s">
        <v>294</v>
      </c>
      <c r="M10" s="1053"/>
    </row>
    <row r="11" spans="1:13">
      <c r="A11" s="315" t="s">
        <v>295</v>
      </c>
      <c r="B11" s="422" t="s">
        <v>296</v>
      </c>
      <c r="C11" s="363">
        <f t="shared" si="0"/>
        <v>373330</v>
      </c>
      <c r="D11" s="426">
        <v>228</v>
      </c>
      <c r="E11" s="346">
        <v>234</v>
      </c>
      <c r="F11" s="346">
        <v>42161</v>
      </c>
      <c r="G11" s="346">
        <v>2040</v>
      </c>
      <c r="H11" s="346">
        <v>17838</v>
      </c>
      <c r="I11" s="346">
        <v>30</v>
      </c>
      <c r="J11" s="346">
        <v>34367</v>
      </c>
      <c r="K11" s="346">
        <v>276432</v>
      </c>
      <c r="L11" s="1054" t="s">
        <v>297</v>
      </c>
      <c r="M11" s="1055"/>
    </row>
    <row r="12" spans="1:13">
      <c r="A12" s="317" t="s">
        <v>298</v>
      </c>
      <c r="B12" s="421" t="s">
        <v>299</v>
      </c>
      <c r="C12" s="388">
        <f t="shared" si="0"/>
        <v>1211805</v>
      </c>
      <c r="D12" s="427">
        <v>12226</v>
      </c>
      <c r="E12" s="348">
        <v>2287</v>
      </c>
      <c r="F12" s="348">
        <v>108312</v>
      </c>
      <c r="G12" s="348">
        <v>1487</v>
      </c>
      <c r="H12" s="348">
        <v>7904</v>
      </c>
      <c r="I12" s="348">
        <v>432</v>
      </c>
      <c r="J12" s="348">
        <v>14988</v>
      </c>
      <c r="K12" s="348">
        <v>1064169</v>
      </c>
      <c r="L12" s="1052" t="s">
        <v>300</v>
      </c>
      <c r="M12" s="1053"/>
    </row>
    <row r="13" spans="1:13">
      <c r="A13" s="315" t="s">
        <v>301</v>
      </c>
      <c r="B13" s="422" t="s">
        <v>302</v>
      </c>
      <c r="C13" s="363">
        <f t="shared" si="0"/>
        <v>1211805</v>
      </c>
      <c r="D13" s="426">
        <v>12226</v>
      </c>
      <c r="E13" s="346">
        <v>2287</v>
      </c>
      <c r="F13" s="346">
        <v>108312</v>
      </c>
      <c r="G13" s="346">
        <v>1487</v>
      </c>
      <c r="H13" s="346">
        <v>7904</v>
      </c>
      <c r="I13" s="346">
        <v>432</v>
      </c>
      <c r="J13" s="346">
        <v>14988</v>
      </c>
      <c r="K13" s="346">
        <v>1064169</v>
      </c>
      <c r="L13" s="1054" t="s">
        <v>303</v>
      </c>
      <c r="M13" s="1055"/>
    </row>
    <row r="14" spans="1:13">
      <c r="A14" s="330" t="s">
        <v>304</v>
      </c>
      <c r="B14" s="423" t="s">
        <v>305</v>
      </c>
      <c r="C14" s="388">
        <f t="shared" si="0"/>
        <v>99142688</v>
      </c>
      <c r="D14" s="427">
        <v>18371348</v>
      </c>
      <c r="E14" s="348">
        <v>43303</v>
      </c>
      <c r="F14" s="348">
        <v>1849944</v>
      </c>
      <c r="G14" s="348">
        <v>187292</v>
      </c>
      <c r="H14" s="348">
        <v>1538069</v>
      </c>
      <c r="I14" s="348">
        <v>799748</v>
      </c>
      <c r="J14" s="348">
        <v>1326829</v>
      </c>
      <c r="K14" s="348">
        <v>75026155</v>
      </c>
      <c r="L14" s="1056" t="s">
        <v>306</v>
      </c>
      <c r="M14" s="1057"/>
    </row>
    <row r="15" spans="1:13">
      <c r="A15" s="307" t="s">
        <v>32</v>
      </c>
      <c r="B15" s="420" t="s">
        <v>307</v>
      </c>
      <c r="C15" s="363">
        <f t="shared" si="0"/>
        <v>2101482</v>
      </c>
      <c r="D15" s="426">
        <v>47126</v>
      </c>
      <c r="E15" s="346">
        <v>2952</v>
      </c>
      <c r="F15" s="346">
        <v>18858</v>
      </c>
      <c r="G15" s="346">
        <v>7705</v>
      </c>
      <c r="H15" s="346">
        <v>181796</v>
      </c>
      <c r="I15" s="346">
        <v>352113</v>
      </c>
      <c r="J15" s="346">
        <v>47533</v>
      </c>
      <c r="K15" s="346">
        <v>1443399</v>
      </c>
      <c r="L15" s="1058" t="s">
        <v>308</v>
      </c>
      <c r="M15" s="1059"/>
    </row>
    <row r="16" spans="1:13">
      <c r="A16" s="311" t="s">
        <v>561</v>
      </c>
      <c r="B16" s="424" t="s">
        <v>309</v>
      </c>
      <c r="C16" s="388">
        <f t="shared" si="0"/>
        <v>46740</v>
      </c>
      <c r="D16" s="427">
        <v>0</v>
      </c>
      <c r="E16" s="348">
        <v>0</v>
      </c>
      <c r="F16" s="348">
        <v>0</v>
      </c>
      <c r="G16" s="348">
        <v>0</v>
      </c>
      <c r="H16" s="348">
        <v>0</v>
      </c>
      <c r="I16" s="348">
        <v>0</v>
      </c>
      <c r="J16" s="348">
        <v>0</v>
      </c>
      <c r="K16" s="348">
        <v>46740</v>
      </c>
      <c r="L16" s="1060" t="s">
        <v>310</v>
      </c>
      <c r="M16" s="1061"/>
    </row>
    <row r="17" spans="1:13">
      <c r="A17" s="315" t="s">
        <v>726</v>
      </c>
      <c r="B17" s="422" t="s">
        <v>725</v>
      </c>
      <c r="C17" s="363">
        <f t="shared" si="0"/>
        <v>18219</v>
      </c>
      <c r="D17" s="426">
        <v>0</v>
      </c>
      <c r="E17" s="346">
        <v>7</v>
      </c>
      <c r="F17" s="346">
        <v>0</v>
      </c>
      <c r="G17" s="346">
        <v>11</v>
      </c>
      <c r="H17" s="346">
        <v>139</v>
      </c>
      <c r="I17" s="346">
        <v>6</v>
      </c>
      <c r="J17" s="346">
        <v>193</v>
      </c>
      <c r="K17" s="346">
        <v>17863</v>
      </c>
      <c r="L17" s="1054" t="s">
        <v>724</v>
      </c>
      <c r="M17" s="1055"/>
    </row>
    <row r="18" spans="1:13">
      <c r="A18" s="311" t="s">
        <v>562</v>
      </c>
      <c r="B18" s="424" t="s">
        <v>311</v>
      </c>
      <c r="C18" s="388">
        <f t="shared" si="0"/>
        <v>43423</v>
      </c>
      <c r="D18" s="427">
        <v>2751</v>
      </c>
      <c r="E18" s="348">
        <v>43</v>
      </c>
      <c r="F18" s="348">
        <v>1469</v>
      </c>
      <c r="G18" s="348">
        <v>109</v>
      </c>
      <c r="H18" s="348">
        <v>1439</v>
      </c>
      <c r="I18" s="348">
        <v>1835</v>
      </c>
      <c r="J18" s="348">
        <v>1039</v>
      </c>
      <c r="K18" s="348">
        <v>34738</v>
      </c>
      <c r="L18" s="1060" t="s">
        <v>312</v>
      </c>
      <c r="M18" s="1061"/>
    </row>
    <row r="19" spans="1:13" s="412" customFormat="1">
      <c r="A19" s="542" t="s">
        <v>727</v>
      </c>
      <c r="B19" s="543" t="s">
        <v>772</v>
      </c>
      <c r="C19" s="363">
        <f t="shared" si="0"/>
        <v>70540</v>
      </c>
      <c r="D19" s="426">
        <v>0</v>
      </c>
      <c r="E19" s="544">
        <v>23</v>
      </c>
      <c r="F19" s="544">
        <v>22</v>
      </c>
      <c r="G19" s="544">
        <v>0</v>
      </c>
      <c r="H19" s="544">
        <v>631</v>
      </c>
      <c r="I19" s="544">
        <v>0</v>
      </c>
      <c r="J19" s="544">
        <v>323</v>
      </c>
      <c r="K19" s="544">
        <v>69541</v>
      </c>
      <c r="L19" s="1054" t="s">
        <v>773</v>
      </c>
      <c r="M19" s="1055"/>
    </row>
    <row r="20" spans="1:13">
      <c r="A20" s="311" t="s">
        <v>563</v>
      </c>
      <c r="B20" s="424" t="s">
        <v>313</v>
      </c>
      <c r="C20" s="448">
        <f t="shared" si="0"/>
        <v>920881</v>
      </c>
      <c r="D20" s="526">
        <v>21652</v>
      </c>
      <c r="E20" s="527">
        <v>394</v>
      </c>
      <c r="F20" s="527">
        <v>2790</v>
      </c>
      <c r="G20" s="527">
        <v>2288</v>
      </c>
      <c r="H20" s="527">
        <v>159911</v>
      </c>
      <c r="I20" s="527">
        <v>303337</v>
      </c>
      <c r="J20" s="527">
        <v>6238</v>
      </c>
      <c r="K20" s="527">
        <v>424271</v>
      </c>
      <c r="L20" s="1066" t="s">
        <v>314</v>
      </c>
      <c r="M20" s="1067"/>
    </row>
    <row r="21" spans="1:13" s="412" customFormat="1">
      <c r="A21" s="315" t="s">
        <v>564</v>
      </c>
      <c r="B21" s="543" t="s">
        <v>315</v>
      </c>
      <c r="C21" s="363">
        <f t="shared" si="0"/>
        <v>629715</v>
      </c>
      <c r="D21" s="426">
        <v>1395</v>
      </c>
      <c r="E21" s="346">
        <v>319</v>
      </c>
      <c r="F21" s="346">
        <v>5260</v>
      </c>
      <c r="G21" s="346">
        <v>2245</v>
      </c>
      <c r="H21" s="346">
        <v>6479</v>
      </c>
      <c r="I21" s="346">
        <v>32774</v>
      </c>
      <c r="J21" s="346">
        <v>14532</v>
      </c>
      <c r="K21" s="346">
        <v>566711</v>
      </c>
      <c r="L21" s="1054" t="s">
        <v>316</v>
      </c>
      <c r="M21" s="1055"/>
    </row>
    <row r="22" spans="1:13" ht="15" customHeight="1">
      <c r="A22" s="311" t="s">
        <v>533</v>
      </c>
      <c r="B22" s="424" t="s">
        <v>317</v>
      </c>
      <c r="C22" s="448">
        <f t="shared" si="0"/>
        <v>292618</v>
      </c>
      <c r="D22" s="526">
        <v>19948</v>
      </c>
      <c r="E22" s="527">
        <v>1812</v>
      </c>
      <c r="F22" s="527">
        <v>6834</v>
      </c>
      <c r="G22" s="527">
        <v>2228</v>
      </c>
      <c r="H22" s="527">
        <v>10393</v>
      </c>
      <c r="I22" s="527">
        <v>12036</v>
      </c>
      <c r="J22" s="527">
        <v>21757</v>
      </c>
      <c r="K22" s="527">
        <v>217610</v>
      </c>
      <c r="L22" s="1066" t="s">
        <v>318</v>
      </c>
      <c r="M22" s="1067"/>
    </row>
    <row r="23" spans="1:13" s="412" customFormat="1">
      <c r="A23" s="315" t="s">
        <v>565</v>
      </c>
      <c r="B23" s="543" t="s">
        <v>319</v>
      </c>
      <c r="C23" s="363">
        <f t="shared" si="0"/>
        <v>48448</v>
      </c>
      <c r="D23" s="426">
        <v>1380</v>
      </c>
      <c r="E23" s="346">
        <v>209</v>
      </c>
      <c r="F23" s="346">
        <v>2197</v>
      </c>
      <c r="G23" s="346">
        <v>8</v>
      </c>
      <c r="H23" s="346">
        <v>1056</v>
      </c>
      <c r="I23" s="346">
        <v>398</v>
      </c>
      <c r="J23" s="346">
        <v>939</v>
      </c>
      <c r="K23" s="346">
        <v>42261</v>
      </c>
      <c r="L23" s="1054" t="s">
        <v>321</v>
      </c>
      <c r="M23" s="1055"/>
    </row>
    <row r="24" spans="1:13" ht="15" customHeight="1">
      <c r="A24" s="311" t="s">
        <v>566</v>
      </c>
      <c r="B24" s="424" t="s">
        <v>322</v>
      </c>
      <c r="C24" s="448">
        <f t="shared" si="0"/>
        <v>19115</v>
      </c>
      <c r="D24" s="526">
        <v>0</v>
      </c>
      <c r="E24" s="527">
        <v>145</v>
      </c>
      <c r="F24" s="527">
        <v>257</v>
      </c>
      <c r="G24" s="527">
        <v>641</v>
      </c>
      <c r="H24" s="527">
        <v>1597</v>
      </c>
      <c r="I24" s="527">
        <v>1374</v>
      </c>
      <c r="J24" s="527">
        <v>1558</v>
      </c>
      <c r="K24" s="527">
        <v>13543</v>
      </c>
      <c r="L24" s="1066" t="s">
        <v>324</v>
      </c>
      <c r="M24" s="1067"/>
    </row>
    <row r="25" spans="1:13" s="412" customFormat="1">
      <c r="A25" s="315" t="s">
        <v>567</v>
      </c>
      <c r="B25" s="543" t="s">
        <v>325</v>
      </c>
      <c r="C25" s="363">
        <f t="shared" si="0"/>
        <v>11783</v>
      </c>
      <c r="D25" s="426">
        <v>0</v>
      </c>
      <c r="E25" s="346">
        <v>0</v>
      </c>
      <c r="F25" s="346">
        <v>29</v>
      </c>
      <c r="G25" s="346">
        <v>175</v>
      </c>
      <c r="H25" s="346">
        <v>151</v>
      </c>
      <c r="I25" s="346">
        <v>353</v>
      </c>
      <c r="J25" s="346">
        <v>954</v>
      </c>
      <c r="K25" s="346">
        <v>10121</v>
      </c>
      <c r="L25" s="1054" t="s">
        <v>326</v>
      </c>
      <c r="M25" s="1055"/>
    </row>
    <row r="26" spans="1:13">
      <c r="A26" s="528" t="s">
        <v>33</v>
      </c>
      <c r="B26" s="529" t="s">
        <v>327</v>
      </c>
      <c r="C26" s="448">
        <f t="shared" si="0"/>
        <v>442547</v>
      </c>
      <c r="D26" s="526">
        <v>2331</v>
      </c>
      <c r="E26" s="527">
        <v>1708</v>
      </c>
      <c r="F26" s="527">
        <v>14117</v>
      </c>
      <c r="G26" s="527">
        <v>11472</v>
      </c>
      <c r="H26" s="527">
        <v>9596</v>
      </c>
      <c r="I26" s="527">
        <v>51471</v>
      </c>
      <c r="J26" s="527">
        <v>18357</v>
      </c>
      <c r="K26" s="527">
        <v>333495</v>
      </c>
      <c r="L26" s="1064" t="s">
        <v>328</v>
      </c>
      <c r="M26" s="1065"/>
    </row>
    <row r="27" spans="1:13" s="412" customFormat="1" ht="22.5">
      <c r="A27" s="315" t="s">
        <v>568</v>
      </c>
      <c r="B27" s="543" t="s">
        <v>329</v>
      </c>
      <c r="C27" s="363">
        <f t="shared" si="0"/>
        <v>236303</v>
      </c>
      <c r="D27" s="426">
        <v>0</v>
      </c>
      <c r="E27" s="346">
        <v>652</v>
      </c>
      <c r="F27" s="346">
        <v>4924</v>
      </c>
      <c r="G27" s="346">
        <v>2578</v>
      </c>
      <c r="H27" s="346">
        <v>2719</v>
      </c>
      <c r="I27" s="346">
        <v>41298</v>
      </c>
      <c r="J27" s="346">
        <v>1894</v>
      </c>
      <c r="K27" s="346">
        <v>182238</v>
      </c>
      <c r="L27" s="1054" t="s">
        <v>330</v>
      </c>
      <c r="M27" s="1055"/>
    </row>
    <row r="28" spans="1:13" ht="15" customHeight="1">
      <c r="A28" s="311" t="s">
        <v>569</v>
      </c>
      <c r="B28" s="424" t="s">
        <v>331</v>
      </c>
      <c r="C28" s="448">
        <f t="shared" si="0"/>
        <v>206244</v>
      </c>
      <c r="D28" s="526">
        <v>2331</v>
      </c>
      <c r="E28" s="527">
        <v>1056</v>
      </c>
      <c r="F28" s="527">
        <v>9193</v>
      </c>
      <c r="G28" s="527">
        <v>8894</v>
      </c>
      <c r="H28" s="527">
        <v>6877</v>
      </c>
      <c r="I28" s="527">
        <v>10173</v>
      </c>
      <c r="J28" s="527">
        <v>16463</v>
      </c>
      <c r="K28" s="527">
        <v>151257</v>
      </c>
      <c r="L28" s="1066" t="s">
        <v>332</v>
      </c>
      <c r="M28" s="1067"/>
    </row>
    <row r="29" spans="1:13" s="412" customFormat="1">
      <c r="A29" s="307" t="s">
        <v>37</v>
      </c>
      <c r="B29" s="545" t="s">
        <v>333</v>
      </c>
      <c r="C29" s="363">
        <f t="shared" si="0"/>
        <v>34614</v>
      </c>
      <c r="D29" s="426">
        <v>50</v>
      </c>
      <c r="E29" s="346">
        <v>236</v>
      </c>
      <c r="F29" s="346">
        <v>89</v>
      </c>
      <c r="G29" s="346">
        <v>139</v>
      </c>
      <c r="H29" s="346">
        <v>618</v>
      </c>
      <c r="I29" s="346">
        <v>241</v>
      </c>
      <c r="J29" s="346">
        <v>435</v>
      </c>
      <c r="K29" s="346">
        <v>32806</v>
      </c>
      <c r="L29" s="1058" t="s">
        <v>334</v>
      </c>
      <c r="M29" s="1059"/>
    </row>
    <row r="30" spans="1:13" ht="15" customHeight="1">
      <c r="A30" s="311" t="s">
        <v>570</v>
      </c>
      <c r="B30" s="424" t="s">
        <v>335</v>
      </c>
      <c r="C30" s="448">
        <f t="shared" si="0"/>
        <v>32332</v>
      </c>
      <c r="D30" s="526">
        <v>50</v>
      </c>
      <c r="E30" s="527">
        <v>216</v>
      </c>
      <c r="F30" s="527">
        <v>75</v>
      </c>
      <c r="G30" s="527">
        <v>68</v>
      </c>
      <c r="H30" s="527">
        <v>587</v>
      </c>
      <c r="I30" s="527">
        <v>241</v>
      </c>
      <c r="J30" s="527">
        <v>413</v>
      </c>
      <c r="K30" s="527">
        <v>30682</v>
      </c>
      <c r="L30" s="1066" t="s">
        <v>336</v>
      </c>
      <c r="M30" s="1067"/>
    </row>
    <row r="31" spans="1:13" s="412" customFormat="1" ht="15" customHeight="1">
      <c r="A31" s="315" t="s">
        <v>571</v>
      </c>
      <c r="B31" s="543" t="s">
        <v>337</v>
      </c>
      <c r="C31" s="363">
        <f t="shared" si="0"/>
        <v>2282</v>
      </c>
      <c r="D31" s="426">
        <v>0</v>
      </c>
      <c r="E31" s="346">
        <v>20</v>
      </c>
      <c r="F31" s="346">
        <v>14</v>
      </c>
      <c r="G31" s="346">
        <v>71</v>
      </c>
      <c r="H31" s="346">
        <v>31</v>
      </c>
      <c r="I31" s="346">
        <v>0</v>
      </c>
      <c r="J31" s="346">
        <v>22</v>
      </c>
      <c r="K31" s="346">
        <v>2124</v>
      </c>
      <c r="L31" s="1054" t="s">
        <v>339</v>
      </c>
      <c r="M31" s="1055"/>
    </row>
    <row r="32" spans="1:13">
      <c r="A32" s="528" t="s">
        <v>38</v>
      </c>
      <c r="B32" s="529" t="s">
        <v>340</v>
      </c>
      <c r="C32" s="448">
        <f t="shared" si="0"/>
        <v>407064</v>
      </c>
      <c r="D32" s="526">
        <v>5074</v>
      </c>
      <c r="E32" s="527">
        <v>17928</v>
      </c>
      <c r="F32" s="527">
        <v>4237</v>
      </c>
      <c r="G32" s="527">
        <v>1862</v>
      </c>
      <c r="H32" s="527">
        <v>33903</v>
      </c>
      <c r="I32" s="527">
        <v>11507</v>
      </c>
      <c r="J32" s="527">
        <v>2875</v>
      </c>
      <c r="K32" s="527">
        <v>329678</v>
      </c>
      <c r="L32" s="1064" t="s">
        <v>341</v>
      </c>
      <c r="M32" s="1065"/>
    </row>
    <row r="33" spans="1:13" s="412" customFormat="1" ht="15" customHeight="1">
      <c r="A33" s="315" t="s">
        <v>572</v>
      </c>
      <c r="B33" s="543" t="s">
        <v>342</v>
      </c>
      <c r="C33" s="363">
        <f t="shared" si="0"/>
        <v>15339</v>
      </c>
      <c r="D33" s="426">
        <v>0</v>
      </c>
      <c r="E33" s="346">
        <v>34</v>
      </c>
      <c r="F33" s="346">
        <v>84</v>
      </c>
      <c r="G33" s="346">
        <v>103</v>
      </c>
      <c r="H33" s="346">
        <v>448</v>
      </c>
      <c r="I33" s="346">
        <v>0</v>
      </c>
      <c r="J33" s="346">
        <v>63</v>
      </c>
      <c r="K33" s="346">
        <v>14607</v>
      </c>
      <c r="L33" s="1054" t="s">
        <v>343</v>
      </c>
      <c r="M33" s="1055"/>
    </row>
    <row r="34" spans="1:13" ht="24.75" customHeight="1">
      <c r="A34" s="311" t="s">
        <v>573</v>
      </c>
      <c r="B34" s="424" t="s">
        <v>344</v>
      </c>
      <c r="C34" s="448">
        <f t="shared" si="0"/>
        <v>391500</v>
      </c>
      <c r="D34" s="526">
        <v>5040</v>
      </c>
      <c r="E34" s="527">
        <v>17894</v>
      </c>
      <c r="F34" s="527">
        <v>4145</v>
      </c>
      <c r="G34" s="527">
        <v>1759</v>
      </c>
      <c r="H34" s="527">
        <v>33443</v>
      </c>
      <c r="I34" s="527">
        <v>11465</v>
      </c>
      <c r="J34" s="527">
        <v>2788</v>
      </c>
      <c r="K34" s="527">
        <v>314966</v>
      </c>
      <c r="L34" s="1066" t="s">
        <v>574</v>
      </c>
      <c r="M34" s="1067"/>
    </row>
    <row r="35" spans="1:13" s="412" customFormat="1">
      <c r="A35" s="315" t="s">
        <v>575</v>
      </c>
      <c r="B35" s="543" t="s">
        <v>714</v>
      </c>
      <c r="C35" s="363">
        <f t="shared" si="0"/>
        <v>225</v>
      </c>
      <c r="D35" s="426">
        <v>34</v>
      </c>
      <c r="E35" s="346">
        <v>0</v>
      </c>
      <c r="F35" s="346">
        <v>8</v>
      </c>
      <c r="G35" s="346">
        <v>0</v>
      </c>
      <c r="H35" s="346">
        <v>12</v>
      </c>
      <c r="I35" s="346">
        <v>42</v>
      </c>
      <c r="J35" s="346">
        <v>24</v>
      </c>
      <c r="K35" s="346">
        <v>105</v>
      </c>
      <c r="L35" s="1054" t="s">
        <v>723</v>
      </c>
      <c r="M35" s="1055"/>
    </row>
    <row r="36" spans="1:13">
      <c r="A36" s="528" t="s">
        <v>39</v>
      </c>
      <c r="B36" s="529" t="s">
        <v>346</v>
      </c>
      <c r="C36" s="448">
        <f t="shared" si="0"/>
        <v>3624</v>
      </c>
      <c r="D36" s="526">
        <v>0</v>
      </c>
      <c r="E36" s="527">
        <v>0</v>
      </c>
      <c r="F36" s="527">
        <v>76</v>
      </c>
      <c r="G36" s="527">
        <v>0</v>
      </c>
      <c r="H36" s="527">
        <v>105</v>
      </c>
      <c r="I36" s="527">
        <v>0</v>
      </c>
      <c r="J36" s="527">
        <v>0</v>
      </c>
      <c r="K36" s="527">
        <v>3443</v>
      </c>
      <c r="L36" s="1064" t="s">
        <v>347</v>
      </c>
      <c r="M36" s="1065"/>
    </row>
    <row r="37" spans="1:13" s="412" customFormat="1">
      <c r="A37" s="315" t="s">
        <v>576</v>
      </c>
      <c r="B37" s="543" t="s">
        <v>348</v>
      </c>
      <c r="C37" s="363">
        <f t="shared" si="0"/>
        <v>3624</v>
      </c>
      <c r="D37" s="426">
        <v>0</v>
      </c>
      <c r="E37" s="346">
        <v>0</v>
      </c>
      <c r="F37" s="346">
        <v>76</v>
      </c>
      <c r="G37" s="346">
        <v>0</v>
      </c>
      <c r="H37" s="346">
        <v>105</v>
      </c>
      <c r="I37" s="346">
        <v>0</v>
      </c>
      <c r="J37" s="346">
        <v>0</v>
      </c>
      <c r="K37" s="346">
        <v>3443</v>
      </c>
      <c r="L37" s="1054" t="s">
        <v>349</v>
      </c>
      <c r="M37" s="1055"/>
    </row>
    <row r="38" spans="1:13" ht="33.75">
      <c r="A38" s="528" t="s">
        <v>40</v>
      </c>
      <c r="B38" s="529" t="s">
        <v>350</v>
      </c>
      <c r="C38" s="448">
        <f t="shared" si="0"/>
        <v>292782</v>
      </c>
      <c r="D38" s="526">
        <v>1547</v>
      </c>
      <c r="E38" s="527">
        <v>116</v>
      </c>
      <c r="F38" s="527">
        <v>3126</v>
      </c>
      <c r="G38" s="527">
        <v>1099</v>
      </c>
      <c r="H38" s="527">
        <v>11090</v>
      </c>
      <c r="I38" s="527">
        <v>93</v>
      </c>
      <c r="J38" s="527">
        <v>2651</v>
      </c>
      <c r="K38" s="527">
        <v>273060</v>
      </c>
      <c r="L38" s="1064" t="s">
        <v>351</v>
      </c>
      <c r="M38" s="1065"/>
    </row>
    <row r="39" spans="1:13" s="412" customFormat="1">
      <c r="A39" s="315" t="s">
        <v>577</v>
      </c>
      <c r="B39" s="543" t="s">
        <v>352</v>
      </c>
      <c r="C39" s="363">
        <f t="shared" si="0"/>
        <v>292782</v>
      </c>
      <c r="D39" s="426">
        <v>1547</v>
      </c>
      <c r="E39" s="346">
        <v>116</v>
      </c>
      <c r="F39" s="346">
        <v>3126</v>
      </c>
      <c r="G39" s="346">
        <v>1099</v>
      </c>
      <c r="H39" s="346">
        <v>11090</v>
      </c>
      <c r="I39" s="346">
        <v>93</v>
      </c>
      <c r="J39" s="346">
        <v>2651</v>
      </c>
      <c r="K39" s="346">
        <v>273060</v>
      </c>
      <c r="L39" s="1054" t="s">
        <v>353</v>
      </c>
      <c r="M39" s="1055"/>
    </row>
    <row r="40" spans="1:13">
      <c r="A40" s="528" t="s">
        <v>41</v>
      </c>
      <c r="B40" s="529" t="s">
        <v>354</v>
      </c>
      <c r="C40" s="448">
        <f t="shared" si="0"/>
        <v>224188</v>
      </c>
      <c r="D40" s="526">
        <v>160</v>
      </c>
      <c r="E40" s="527">
        <v>773</v>
      </c>
      <c r="F40" s="527">
        <v>755</v>
      </c>
      <c r="G40" s="527">
        <v>874</v>
      </c>
      <c r="H40" s="527">
        <v>7404</v>
      </c>
      <c r="I40" s="527">
        <v>2709</v>
      </c>
      <c r="J40" s="527">
        <v>4356</v>
      </c>
      <c r="K40" s="527">
        <v>207157</v>
      </c>
      <c r="L40" s="1064" t="s">
        <v>355</v>
      </c>
      <c r="M40" s="1065"/>
    </row>
    <row r="41" spans="1:13" s="412" customFormat="1" ht="22.5">
      <c r="A41" s="315" t="s">
        <v>578</v>
      </c>
      <c r="B41" s="543" t="s">
        <v>356</v>
      </c>
      <c r="C41" s="363">
        <f t="shared" si="0"/>
        <v>130157</v>
      </c>
      <c r="D41" s="426">
        <v>0</v>
      </c>
      <c r="E41" s="346">
        <v>0</v>
      </c>
      <c r="F41" s="346">
        <v>40</v>
      </c>
      <c r="G41" s="346">
        <v>581</v>
      </c>
      <c r="H41" s="346">
        <v>4608</v>
      </c>
      <c r="I41" s="346">
        <v>1575</v>
      </c>
      <c r="J41" s="346">
        <v>883</v>
      </c>
      <c r="K41" s="346">
        <v>122470</v>
      </c>
      <c r="L41" s="1054" t="s">
        <v>357</v>
      </c>
      <c r="M41" s="1055"/>
    </row>
    <row r="42" spans="1:13">
      <c r="A42" s="311" t="s">
        <v>579</v>
      </c>
      <c r="B42" s="424" t="s">
        <v>358</v>
      </c>
      <c r="C42" s="448">
        <f t="shared" si="0"/>
        <v>94031</v>
      </c>
      <c r="D42" s="526">
        <v>160</v>
      </c>
      <c r="E42" s="527">
        <v>773</v>
      </c>
      <c r="F42" s="527">
        <v>715</v>
      </c>
      <c r="G42" s="527">
        <v>293</v>
      </c>
      <c r="H42" s="527">
        <v>2796</v>
      </c>
      <c r="I42" s="527">
        <v>1134</v>
      </c>
      <c r="J42" s="527">
        <v>3473</v>
      </c>
      <c r="K42" s="527">
        <v>84687</v>
      </c>
      <c r="L42" s="1066" t="s">
        <v>359</v>
      </c>
      <c r="M42" s="1067"/>
    </row>
    <row r="43" spans="1:13" s="412" customFormat="1">
      <c r="A43" s="546" t="s">
        <v>42</v>
      </c>
      <c r="B43" s="547" t="s">
        <v>360</v>
      </c>
      <c r="C43" s="480">
        <f t="shared" si="0"/>
        <v>280747</v>
      </c>
      <c r="D43" s="548">
        <v>816</v>
      </c>
      <c r="E43" s="549">
        <v>533</v>
      </c>
      <c r="F43" s="549">
        <v>4436</v>
      </c>
      <c r="G43" s="549">
        <v>1464</v>
      </c>
      <c r="H43" s="549">
        <v>14989</v>
      </c>
      <c r="I43" s="549">
        <v>2802</v>
      </c>
      <c r="J43" s="549">
        <v>4794</v>
      </c>
      <c r="K43" s="549">
        <v>250913</v>
      </c>
      <c r="L43" s="1068" t="s">
        <v>363</v>
      </c>
      <c r="M43" s="1069"/>
    </row>
    <row r="44" spans="1:13" ht="15.75" thickBot="1">
      <c r="A44" s="495" t="s">
        <v>580</v>
      </c>
      <c r="B44" s="531" t="s">
        <v>364</v>
      </c>
      <c r="C44" s="532">
        <f t="shared" si="0"/>
        <v>274515</v>
      </c>
      <c r="D44" s="533">
        <v>816</v>
      </c>
      <c r="E44" s="534">
        <v>528</v>
      </c>
      <c r="F44" s="534">
        <v>4436</v>
      </c>
      <c r="G44" s="534">
        <v>1464</v>
      </c>
      <c r="H44" s="534">
        <v>14958</v>
      </c>
      <c r="I44" s="534">
        <v>2802</v>
      </c>
      <c r="J44" s="534">
        <v>4794</v>
      </c>
      <c r="K44" s="534">
        <v>244717</v>
      </c>
      <c r="L44" s="1114" t="s">
        <v>366</v>
      </c>
      <c r="M44" s="1115"/>
    </row>
    <row r="45" spans="1:13" s="412" customFormat="1" ht="15.75" thickTop="1">
      <c r="A45" s="493" t="s">
        <v>581</v>
      </c>
      <c r="B45" s="550" t="s">
        <v>367</v>
      </c>
      <c r="C45" s="363">
        <f t="shared" si="0"/>
        <v>6232</v>
      </c>
      <c r="D45" s="551">
        <v>0</v>
      </c>
      <c r="E45" s="462">
        <v>5</v>
      </c>
      <c r="F45" s="462">
        <v>0</v>
      </c>
      <c r="G45" s="462">
        <v>0</v>
      </c>
      <c r="H45" s="462">
        <v>31</v>
      </c>
      <c r="I45" s="462">
        <v>0</v>
      </c>
      <c r="J45" s="462">
        <v>0</v>
      </c>
      <c r="K45" s="462">
        <v>6196</v>
      </c>
      <c r="L45" s="1074" t="s">
        <v>368</v>
      </c>
      <c r="M45" s="1075"/>
    </row>
    <row r="46" spans="1:13">
      <c r="A46" s="528" t="s">
        <v>582</v>
      </c>
      <c r="B46" s="529" t="s">
        <v>369</v>
      </c>
      <c r="C46" s="448">
        <f t="shared" si="0"/>
        <v>49240436</v>
      </c>
      <c r="D46" s="526">
        <v>10166699</v>
      </c>
      <c r="E46" s="527">
        <v>16</v>
      </c>
      <c r="F46" s="527">
        <v>46583</v>
      </c>
      <c r="G46" s="527">
        <v>15451</v>
      </c>
      <c r="H46" s="527">
        <v>184386</v>
      </c>
      <c r="I46" s="527">
        <v>6371</v>
      </c>
      <c r="J46" s="527">
        <v>149585</v>
      </c>
      <c r="K46" s="527">
        <v>38671345</v>
      </c>
      <c r="L46" s="1064" t="s">
        <v>370</v>
      </c>
      <c r="M46" s="1065"/>
    </row>
    <row r="47" spans="1:13" s="412" customFormat="1" ht="15" customHeight="1">
      <c r="A47" s="307" t="s">
        <v>387</v>
      </c>
      <c r="B47" s="545" t="s">
        <v>371</v>
      </c>
      <c r="C47" s="363">
        <f t="shared" si="0"/>
        <v>20647369</v>
      </c>
      <c r="D47" s="426">
        <v>3077931</v>
      </c>
      <c r="E47" s="346">
        <v>2053</v>
      </c>
      <c r="F47" s="346">
        <v>345185</v>
      </c>
      <c r="G47" s="346">
        <v>79276</v>
      </c>
      <c r="H47" s="346">
        <v>631634</v>
      </c>
      <c r="I47" s="346">
        <v>267900</v>
      </c>
      <c r="J47" s="346">
        <v>360276</v>
      </c>
      <c r="K47" s="346">
        <v>15883114</v>
      </c>
      <c r="L47" s="1058" t="s">
        <v>373</v>
      </c>
      <c r="M47" s="1059"/>
    </row>
    <row r="48" spans="1:13" ht="22.5">
      <c r="A48" s="528" t="s">
        <v>583</v>
      </c>
      <c r="B48" s="529" t="s">
        <v>374</v>
      </c>
      <c r="C48" s="448">
        <f t="shared" si="0"/>
        <v>41797</v>
      </c>
      <c r="D48" s="526">
        <v>11111</v>
      </c>
      <c r="E48" s="527">
        <v>25</v>
      </c>
      <c r="F48" s="527">
        <v>1269</v>
      </c>
      <c r="G48" s="527">
        <v>96</v>
      </c>
      <c r="H48" s="527">
        <v>479</v>
      </c>
      <c r="I48" s="527">
        <v>18559</v>
      </c>
      <c r="J48" s="527">
        <v>146</v>
      </c>
      <c r="K48" s="527">
        <v>10112</v>
      </c>
      <c r="L48" s="1064" t="s">
        <v>375</v>
      </c>
      <c r="M48" s="1065"/>
    </row>
    <row r="49" spans="1:13" s="412" customFormat="1" ht="15" customHeight="1">
      <c r="A49" s="315" t="s">
        <v>584</v>
      </c>
      <c r="B49" s="543" t="s">
        <v>376</v>
      </c>
      <c r="C49" s="363">
        <f t="shared" si="0"/>
        <v>41797</v>
      </c>
      <c r="D49" s="426">
        <v>11111</v>
      </c>
      <c r="E49" s="346">
        <v>25</v>
      </c>
      <c r="F49" s="346">
        <v>1269</v>
      </c>
      <c r="G49" s="346">
        <v>96</v>
      </c>
      <c r="H49" s="346">
        <v>479</v>
      </c>
      <c r="I49" s="346">
        <v>18559</v>
      </c>
      <c r="J49" s="346">
        <v>146</v>
      </c>
      <c r="K49" s="346">
        <v>10112</v>
      </c>
      <c r="L49" s="1054" t="s">
        <v>377</v>
      </c>
      <c r="M49" s="1055"/>
    </row>
    <row r="50" spans="1:13" ht="15" customHeight="1">
      <c r="A50" s="528" t="s">
        <v>323</v>
      </c>
      <c r="B50" s="529" t="s">
        <v>378</v>
      </c>
      <c r="C50" s="448">
        <f t="shared" si="0"/>
        <v>1674020</v>
      </c>
      <c r="D50" s="526">
        <v>9631</v>
      </c>
      <c r="E50" s="527">
        <v>1411</v>
      </c>
      <c r="F50" s="527">
        <v>18748</v>
      </c>
      <c r="G50" s="527">
        <v>3972</v>
      </c>
      <c r="H50" s="527">
        <v>23749</v>
      </c>
      <c r="I50" s="527">
        <v>17738</v>
      </c>
      <c r="J50" s="527">
        <v>137498</v>
      </c>
      <c r="K50" s="527">
        <v>1461273</v>
      </c>
      <c r="L50" s="1064" t="s">
        <v>379</v>
      </c>
      <c r="M50" s="1065"/>
    </row>
    <row r="51" spans="1:13" s="412" customFormat="1" ht="15" customHeight="1">
      <c r="A51" s="315" t="s">
        <v>585</v>
      </c>
      <c r="B51" s="543" t="s">
        <v>380</v>
      </c>
      <c r="C51" s="363">
        <f t="shared" si="0"/>
        <v>1940</v>
      </c>
      <c r="D51" s="426">
        <v>84</v>
      </c>
      <c r="E51" s="346">
        <v>5</v>
      </c>
      <c r="F51" s="346">
        <v>457</v>
      </c>
      <c r="G51" s="346">
        <v>0</v>
      </c>
      <c r="H51" s="346">
        <v>93</v>
      </c>
      <c r="I51" s="346">
        <v>0</v>
      </c>
      <c r="J51" s="346">
        <v>51</v>
      </c>
      <c r="K51" s="346">
        <v>1250</v>
      </c>
      <c r="L51" s="1054" t="s">
        <v>381</v>
      </c>
      <c r="M51" s="1055"/>
    </row>
    <row r="52" spans="1:13" ht="15" customHeight="1">
      <c r="A52" s="311" t="s">
        <v>586</v>
      </c>
      <c r="B52" s="424" t="s">
        <v>382</v>
      </c>
      <c r="C52" s="448">
        <f t="shared" si="0"/>
        <v>1672080</v>
      </c>
      <c r="D52" s="526">
        <v>9547</v>
      </c>
      <c r="E52" s="527">
        <v>1406</v>
      </c>
      <c r="F52" s="527">
        <v>18291</v>
      </c>
      <c r="G52" s="527">
        <v>3972</v>
      </c>
      <c r="H52" s="527">
        <v>23656</v>
      </c>
      <c r="I52" s="527">
        <v>17738</v>
      </c>
      <c r="J52" s="527">
        <v>137447</v>
      </c>
      <c r="K52" s="527">
        <v>1460023</v>
      </c>
      <c r="L52" s="1066" t="s">
        <v>383</v>
      </c>
      <c r="M52" s="1067"/>
    </row>
    <row r="53" spans="1:13" s="412" customFormat="1" ht="15" customHeight="1">
      <c r="A53" s="307" t="s">
        <v>410</v>
      </c>
      <c r="B53" s="545" t="s">
        <v>384</v>
      </c>
      <c r="C53" s="363">
        <f t="shared" si="0"/>
        <v>5255569</v>
      </c>
      <c r="D53" s="426">
        <v>100651</v>
      </c>
      <c r="E53" s="346">
        <v>4458</v>
      </c>
      <c r="F53" s="346">
        <v>199854</v>
      </c>
      <c r="G53" s="346">
        <v>38033</v>
      </c>
      <c r="H53" s="346">
        <v>122604</v>
      </c>
      <c r="I53" s="346">
        <v>43525</v>
      </c>
      <c r="J53" s="346">
        <v>379312</v>
      </c>
      <c r="K53" s="346">
        <v>4367132</v>
      </c>
      <c r="L53" s="1058" t="s">
        <v>385</v>
      </c>
      <c r="M53" s="1059"/>
    </row>
    <row r="54" spans="1:13" ht="15" customHeight="1">
      <c r="A54" s="311" t="s">
        <v>587</v>
      </c>
      <c r="B54" s="424" t="s">
        <v>386</v>
      </c>
      <c r="C54" s="448">
        <f t="shared" si="0"/>
        <v>197747</v>
      </c>
      <c r="D54" s="526">
        <v>2188</v>
      </c>
      <c r="E54" s="527">
        <v>628</v>
      </c>
      <c r="F54" s="527">
        <v>10088</v>
      </c>
      <c r="G54" s="527">
        <v>1073</v>
      </c>
      <c r="H54" s="527">
        <v>3985</v>
      </c>
      <c r="I54" s="527">
        <v>19</v>
      </c>
      <c r="J54" s="527">
        <v>5049</v>
      </c>
      <c r="K54" s="527">
        <v>174717</v>
      </c>
      <c r="L54" s="1066" t="s">
        <v>388</v>
      </c>
      <c r="M54" s="1067"/>
    </row>
    <row r="55" spans="1:13" s="412" customFormat="1" ht="15" customHeight="1">
      <c r="A55" s="315" t="s">
        <v>588</v>
      </c>
      <c r="B55" s="543" t="s">
        <v>389</v>
      </c>
      <c r="C55" s="363">
        <f t="shared" si="0"/>
        <v>578358</v>
      </c>
      <c r="D55" s="426">
        <v>30981</v>
      </c>
      <c r="E55" s="346">
        <v>294</v>
      </c>
      <c r="F55" s="346">
        <v>35828</v>
      </c>
      <c r="G55" s="346">
        <v>2742</v>
      </c>
      <c r="H55" s="346">
        <v>93809</v>
      </c>
      <c r="I55" s="346">
        <v>35566</v>
      </c>
      <c r="J55" s="346">
        <v>83876</v>
      </c>
      <c r="K55" s="346">
        <v>295262</v>
      </c>
      <c r="L55" s="1054" t="s">
        <v>390</v>
      </c>
      <c r="M55" s="1055"/>
    </row>
    <row r="56" spans="1:13" ht="15" customHeight="1">
      <c r="A56" s="311" t="s">
        <v>589</v>
      </c>
      <c r="B56" s="424" t="s">
        <v>391</v>
      </c>
      <c r="C56" s="448">
        <f t="shared" si="0"/>
        <v>3949777</v>
      </c>
      <c r="D56" s="526">
        <v>65897</v>
      </c>
      <c r="E56" s="527">
        <v>3054</v>
      </c>
      <c r="F56" s="527">
        <v>149191</v>
      </c>
      <c r="G56" s="527">
        <v>32852</v>
      </c>
      <c r="H56" s="527">
        <v>21637</v>
      </c>
      <c r="I56" s="527">
        <v>7802</v>
      </c>
      <c r="J56" s="527">
        <v>272212</v>
      </c>
      <c r="K56" s="527">
        <v>3397132</v>
      </c>
      <c r="L56" s="1066" t="s">
        <v>392</v>
      </c>
      <c r="M56" s="1067"/>
    </row>
    <row r="57" spans="1:13" s="412" customFormat="1" ht="15" customHeight="1">
      <c r="A57" s="315" t="s">
        <v>590</v>
      </c>
      <c r="B57" s="543" t="s">
        <v>393</v>
      </c>
      <c r="C57" s="363">
        <f t="shared" si="0"/>
        <v>63995</v>
      </c>
      <c r="D57" s="426">
        <v>1585</v>
      </c>
      <c r="E57" s="346">
        <v>306</v>
      </c>
      <c r="F57" s="346">
        <v>1964</v>
      </c>
      <c r="G57" s="346">
        <v>1227</v>
      </c>
      <c r="H57" s="346">
        <v>2722</v>
      </c>
      <c r="I57" s="346">
        <v>138</v>
      </c>
      <c r="J57" s="346">
        <v>5438</v>
      </c>
      <c r="K57" s="346">
        <v>50615</v>
      </c>
      <c r="L57" s="1054" t="s">
        <v>394</v>
      </c>
      <c r="M57" s="1055"/>
    </row>
    <row r="58" spans="1:13">
      <c r="A58" s="311" t="s">
        <v>591</v>
      </c>
      <c r="B58" s="424" t="s">
        <v>395</v>
      </c>
      <c r="C58" s="448">
        <f t="shared" si="0"/>
        <v>465692</v>
      </c>
      <c r="D58" s="526">
        <v>0</v>
      </c>
      <c r="E58" s="527">
        <v>176</v>
      </c>
      <c r="F58" s="527">
        <v>2783</v>
      </c>
      <c r="G58" s="527">
        <v>139</v>
      </c>
      <c r="H58" s="527">
        <v>451</v>
      </c>
      <c r="I58" s="527">
        <v>0</v>
      </c>
      <c r="J58" s="527">
        <v>12737</v>
      </c>
      <c r="K58" s="527">
        <v>449406</v>
      </c>
      <c r="L58" s="1066" t="s">
        <v>396</v>
      </c>
      <c r="M58" s="1067"/>
    </row>
    <row r="59" spans="1:13" s="412" customFormat="1">
      <c r="A59" s="307" t="s">
        <v>362</v>
      </c>
      <c r="B59" s="545" t="s">
        <v>397</v>
      </c>
      <c r="C59" s="363">
        <f t="shared" si="0"/>
        <v>12194602</v>
      </c>
      <c r="D59" s="426">
        <v>4814568</v>
      </c>
      <c r="E59" s="346">
        <v>150</v>
      </c>
      <c r="F59" s="346">
        <v>1012433</v>
      </c>
      <c r="G59" s="346">
        <v>8113</v>
      </c>
      <c r="H59" s="346">
        <v>226437</v>
      </c>
      <c r="I59" s="346">
        <v>306</v>
      </c>
      <c r="J59" s="346">
        <v>111954</v>
      </c>
      <c r="K59" s="346">
        <v>6020641</v>
      </c>
      <c r="L59" s="1058" t="s">
        <v>398</v>
      </c>
      <c r="M59" s="1059"/>
    </row>
    <row r="60" spans="1:13" ht="22.5">
      <c r="A60" s="528" t="s">
        <v>320</v>
      </c>
      <c r="B60" s="529" t="s">
        <v>399</v>
      </c>
      <c r="C60" s="448">
        <f t="shared" si="0"/>
        <v>3153857</v>
      </c>
      <c r="D60" s="526">
        <v>47335</v>
      </c>
      <c r="E60" s="527">
        <v>7908</v>
      </c>
      <c r="F60" s="527">
        <v>66525</v>
      </c>
      <c r="G60" s="527">
        <v>10720</v>
      </c>
      <c r="H60" s="527">
        <v>32601</v>
      </c>
      <c r="I60" s="527">
        <v>22957</v>
      </c>
      <c r="J60" s="527">
        <v>30780</v>
      </c>
      <c r="K60" s="527">
        <v>2935031</v>
      </c>
      <c r="L60" s="1064" t="s">
        <v>400</v>
      </c>
      <c r="M60" s="1065"/>
    </row>
    <row r="61" spans="1:13" s="412" customFormat="1" ht="15" customHeight="1">
      <c r="A61" s="315" t="s">
        <v>592</v>
      </c>
      <c r="B61" s="543" t="s">
        <v>401</v>
      </c>
      <c r="C61" s="363">
        <f t="shared" si="0"/>
        <v>2985063</v>
      </c>
      <c r="D61" s="426">
        <v>47025</v>
      </c>
      <c r="E61" s="346">
        <v>7767</v>
      </c>
      <c r="F61" s="346">
        <v>65216</v>
      </c>
      <c r="G61" s="346">
        <v>9460</v>
      </c>
      <c r="H61" s="346">
        <v>30786</v>
      </c>
      <c r="I61" s="346">
        <v>22864</v>
      </c>
      <c r="J61" s="346">
        <v>27662</v>
      </c>
      <c r="K61" s="346">
        <v>2774283</v>
      </c>
      <c r="L61" s="1054" t="s">
        <v>402</v>
      </c>
      <c r="M61" s="1055"/>
    </row>
    <row r="62" spans="1:13">
      <c r="A62" s="311" t="s">
        <v>593</v>
      </c>
      <c r="B62" s="424" t="s">
        <v>403</v>
      </c>
      <c r="C62" s="448">
        <f t="shared" si="0"/>
        <v>13987</v>
      </c>
      <c r="D62" s="526">
        <v>189</v>
      </c>
      <c r="E62" s="527">
        <v>52</v>
      </c>
      <c r="F62" s="527">
        <v>799</v>
      </c>
      <c r="G62" s="527">
        <v>103</v>
      </c>
      <c r="H62" s="527">
        <v>291</v>
      </c>
      <c r="I62" s="527">
        <v>0</v>
      </c>
      <c r="J62" s="527">
        <v>389</v>
      </c>
      <c r="K62" s="527">
        <v>12164</v>
      </c>
      <c r="L62" s="1066" t="s">
        <v>404</v>
      </c>
      <c r="M62" s="1067"/>
    </row>
    <row r="63" spans="1:13" s="412" customFormat="1">
      <c r="A63" s="315" t="s">
        <v>595</v>
      </c>
      <c r="B63" s="543" t="s">
        <v>405</v>
      </c>
      <c r="C63" s="363">
        <f t="shared" si="0"/>
        <v>29155</v>
      </c>
      <c r="D63" s="426">
        <v>4</v>
      </c>
      <c r="E63" s="346">
        <v>48</v>
      </c>
      <c r="F63" s="346">
        <v>5</v>
      </c>
      <c r="G63" s="346">
        <v>946</v>
      </c>
      <c r="H63" s="346">
        <v>377</v>
      </c>
      <c r="I63" s="346">
        <v>22</v>
      </c>
      <c r="J63" s="346">
        <v>1936</v>
      </c>
      <c r="K63" s="346">
        <v>25817</v>
      </c>
      <c r="L63" s="1054" t="s">
        <v>406</v>
      </c>
      <c r="M63" s="1055"/>
    </row>
    <row r="64" spans="1:13">
      <c r="A64" s="311" t="s">
        <v>596</v>
      </c>
      <c r="B64" s="424" t="s">
        <v>407</v>
      </c>
      <c r="C64" s="448">
        <f t="shared" si="0"/>
        <v>125652</v>
      </c>
      <c r="D64" s="526">
        <v>117</v>
      </c>
      <c r="E64" s="527">
        <v>41</v>
      </c>
      <c r="F64" s="527">
        <v>505</v>
      </c>
      <c r="G64" s="527">
        <v>211</v>
      </c>
      <c r="H64" s="527">
        <v>1147</v>
      </c>
      <c r="I64" s="527">
        <v>71</v>
      </c>
      <c r="J64" s="527">
        <v>793</v>
      </c>
      <c r="K64" s="527">
        <v>122767</v>
      </c>
      <c r="L64" s="1066" t="s">
        <v>408</v>
      </c>
      <c r="M64" s="1067"/>
    </row>
    <row r="65" spans="1:13" s="412" customFormat="1">
      <c r="A65" s="307" t="s">
        <v>287</v>
      </c>
      <c r="B65" s="545" t="s">
        <v>409</v>
      </c>
      <c r="C65" s="363">
        <f t="shared" si="0"/>
        <v>2214582</v>
      </c>
      <c r="D65" s="426">
        <v>67221</v>
      </c>
      <c r="E65" s="346">
        <v>625</v>
      </c>
      <c r="F65" s="346">
        <v>32904</v>
      </c>
      <c r="G65" s="346">
        <v>635</v>
      </c>
      <c r="H65" s="346">
        <v>17261</v>
      </c>
      <c r="I65" s="346">
        <v>382</v>
      </c>
      <c r="J65" s="346">
        <v>3396</v>
      </c>
      <c r="K65" s="346">
        <v>2092158</v>
      </c>
      <c r="L65" s="1058" t="s">
        <v>411</v>
      </c>
      <c r="M65" s="1059"/>
    </row>
    <row r="66" spans="1:13" ht="22.5">
      <c r="A66" s="311" t="s">
        <v>597</v>
      </c>
      <c r="B66" s="424" t="s">
        <v>598</v>
      </c>
      <c r="C66" s="448">
        <f t="shared" si="0"/>
        <v>261431</v>
      </c>
      <c r="D66" s="526">
        <v>303</v>
      </c>
      <c r="E66" s="527">
        <v>286</v>
      </c>
      <c r="F66" s="527">
        <v>25362</v>
      </c>
      <c r="G66" s="527">
        <v>223</v>
      </c>
      <c r="H66" s="527">
        <v>686</v>
      </c>
      <c r="I66" s="527">
        <v>101</v>
      </c>
      <c r="J66" s="527">
        <v>1130</v>
      </c>
      <c r="K66" s="527">
        <v>233340</v>
      </c>
      <c r="L66" s="1066" t="s">
        <v>412</v>
      </c>
      <c r="M66" s="1067"/>
    </row>
    <row r="67" spans="1:13" s="412" customFormat="1" ht="22.5">
      <c r="A67" s="315" t="s">
        <v>599</v>
      </c>
      <c r="B67" s="543" t="s">
        <v>413</v>
      </c>
      <c r="C67" s="363">
        <f t="shared" si="0"/>
        <v>1817652</v>
      </c>
      <c r="D67" s="426">
        <v>66805</v>
      </c>
      <c r="E67" s="346">
        <v>70</v>
      </c>
      <c r="F67" s="346">
        <v>6133</v>
      </c>
      <c r="G67" s="346">
        <v>4</v>
      </c>
      <c r="H67" s="346">
        <v>15662</v>
      </c>
      <c r="I67" s="346">
        <v>0</v>
      </c>
      <c r="J67" s="346">
        <v>458</v>
      </c>
      <c r="K67" s="346">
        <v>1728520</v>
      </c>
      <c r="L67" s="1054" t="s">
        <v>414</v>
      </c>
      <c r="M67" s="1055"/>
    </row>
    <row r="68" spans="1:13">
      <c r="A68" s="311" t="s">
        <v>600</v>
      </c>
      <c r="B68" s="424" t="s">
        <v>415</v>
      </c>
      <c r="C68" s="448">
        <f t="shared" si="0"/>
        <v>17284</v>
      </c>
      <c r="D68" s="526">
        <v>0</v>
      </c>
      <c r="E68" s="527">
        <v>25</v>
      </c>
      <c r="F68" s="527">
        <v>0</v>
      </c>
      <c r="G68" s="527">
        <v>0</v>
      </c>
      <c r="H68" s="527">
        <v>191</v>
      </c>
      <c r="I68" s="527">
        <v>207</v>
      </c>
      <c r="J68" s="527">
        <v>159</v>
      </c>
      <c r="K68" s="527">
        <v>16702</v>
      </c>
      <c r="L68" s="1066" t="s">
        <v>416</v>
      </c>
      <c r="M68" s="1067"/>
    </row>
    <row r="69" spans="1:13" s="412" customFormat="1" ht="15" customHeight="1" thickBot="1">
      <c r="A69" s="485" t="s">
        <v>601</v>
      </c>
      <c r="B69" s="552" t="s">
        <v>689</v>
      </c>
      <c r="C69" s="491">
        <f t="shared" si="0"/>
        <v>41252</v>
      </c>
      <c r="D69" s="492">
        <v>0</v>
      </c>
      <c r="E69" s="487">
        <v>88</v>
      </c>
      <c r="F69" s="487">
        <v>1195</v>
      </c>
      <c r="G69" s="487">
        <v>301</v>
      </c>
      <c r="H69" s="487">
        <v>452</v>
      </c>
      <c r="I69" s="487">
        <v>0</v>
      </c>
      <c r="J69" s="487">
        <v>1367</v>
      </c>
      <c r="K69" s="487">
        <v>37849</v>
      </c>
      <c r="L69" s="1110" t="s">
        <v>722</v>
      </c>
      <c r="M69" s="1111"/>
    </row>
    <row r="70" spans="1:13" ht="15.75" thickTop="1">
      <c r="A70" s="333" t="s">
        <v>602</v>
      </c>
      <c r="B70" s="535" t="s">
        <v>417</v>
      </c>
      <c r="C70" s="448">
        <f t="shared" si="0"/>
        <v>76963</v>
      </c>
      <c r="D70" s="536">
        <v>113</v>
      </c>
      <c r="E70" s="537">
        <v>156</v>
      </c>
      <c r="F70" s="537">
        <v>214</v>
      </c>
      <c r="G70" s="537">
        <v>107</v>
      </c>
      <c r="H70" s="537">
        <v>270</v>
      </c>
      <c r="I70" s="537">
        <v>74</v>
      </c>
      <c r="J70" s="537">
        <v>282</v>
      </c>
      <c r="K70" s="537">
        <v>75747</v>
      </c>
      <c r="L70" s="1070" t="s">
        <v>418</v>
      </c>
      <c r="M70" s="1071"/>
    </row>
    <row r="71" spans="1:13" s="412" customFormat="1">
      <c r="A71" s="307" t="s">
        <v>446</v>
      </c>
      <c r="B71" s="545" t="s">
        <v>419</v>
      </c>
      <c r="C71" s="363">
        <f t="shared" si="0"/>
        <v>179593</v>
      </c>
      <c r="D71" s="426">
        <v>0</v>
      </c>
      <c r="E71" s="346">
        <v>501</v>
      </c>
      <c r="F71" s="346">
        <v>2232</v>
      </c>
      <c r="G71" s="346">
        <v>0</v>
      </c>
      <c r="H71" s="346">
        <v>1556</v>
      </c>
      <c r="I71" s="346">
        <v>0</v>
      </c>
      <c r="J71" s="346">
        <v>4200</v>
      </c>
      <c r="K71" s="346">
        <v>171104</v>
      </c>
      <c r="L71" s="1058" t="s">
        <v>420</v>
      </c>
      <c r="M71" s="1059"/>
    </row>
    <row r="72" spans="1:13" ht="45">
      <c r="A72" s="311" t="s">
        <v>603</v>
      </c>
      <c r="B72" s="424" t="s">
        <v>421</v>
      </c>
      <c r="C72" s="448">
        <f t="shared" si="0"/>
        <v>179593</v>
      </c>
      <c r="D72" s="526">
        <v>0</v>
      </c>
      <c r="E72" s="527">
        <v>501</v>
      </c>
      <c r="F72" s="527">
        <v>2232</v>
      </c>
      <c r="G72" s="527">
        <v>0</v>
      </c>
      <c r="H72" s="527">
        <v>1556</v>
      </c>
      <c r="I72" s="527">
        <v>0</v>
      </c>
      <c r="J72" s="527">
        <v>4200</v>
      </c>
      <c r="K72" s="527">
        <v>171104</v>
      </c>
      <c r="L72" s="1066" t="s">
        <v>422</v>
      </c>
      <c r="M72" s="1067"/>
    </row>
    <row r="73" spans="1:13" s="442" customFormat="1" ht="15.75">
      <c r="A73" s="307" t="s">
        <v>604</v>
      </c>
      <c r="B73" s="545" t="s">
        <v>423</v>
      </c>
      <c r="C73" s="363">
        <f t="shared" ref="C73:C99" si="1">SUM(D73:K73)</f>
        <v>14684</v>
      </c>
      <c r="D73" s="426">
        <v>21</v>
      </c>
      <c r="E73" s="346">
        <v>49</v>
      </c>
      <c r="F73" s="346">
        <v>254</v>
      </c>
      <c r="G73" s="346">
        <v>102</v>
      </c>
      <c r="H73" s="346">
        <v>175</v>
      </c>
      <c r="I73" s="346">
        <v>50</v>
      </c>
      <c r="J73" s="346">
        <v>566</v>
      </c>
      <c r="K73" s="346">
        <v>13467</v>
      </c>
      <c r="L73" s="1058" t="s">
        <v>424</v>
      </c>
      <c r="M73" s="1059"/>
    </row>
    <row r="74" spans="1:13" ht="27.75" customHeight="1">
      <c r="A74" s="464" t="s">
        <v>606</v>
      </c>
      <c r="B74" s="538" t="s">
        <v>645</v>
      </c>
      <c r="C74" s="530">
        <f t="shared" si="1"/>
        <v>13201</v>
      </c>
      <c r="D74" s="539">
        <v>0</v>
      </c>
      <c r="E74" s="540">
        <v>12</v>
      </c>
      <c r="F74" s="540">
        <v>241</v>
      </c>
      <c r="G74" s="540">
        <v>33</v>
      </c>
      <c r="H74" s="540">
        <v>106</v>
      </c>
      <c r="I74" s="540">
        <v>0</v>
      </c>
      <c r="J74" s="540">
        <v>517</v>
      </c>
      <c r="K74" s="540">
        <v>12292</v>
      </c>
      <c r="L74" s="1102" t="s">
        <v>426</v>
      </c>
      <c r="M74" s="1103"/>
    </row>
    <row r="75" spans="1:13" s="412" customFormat="1">
      <c r="A75" s="493" t="s">
        <v>556</v>
      </c>
      <c r="B75" s="553" t="s">
        <v>427</v>
      </c>
      <c r="C75" s="363">
        <f t="shared" si="1"/>
        <v>1483</v>
      </c>
      <c r="D75" s="477">
        <v>21</v>
      </c>
      <c r="E75" s="462">
        <v>37</v>
      </c>
      <c r="F75" s="462">
        <v>13</v>
      </c>
      <c r="G75" s="462">
        <v>69</v>
      </c>
      <c r="H75" s="462">
        <v>69</v>
      </c>
      <c r="I75" s="462">
        <v>50</v>
      </c>
      <c r="J75" s="462">
        <v>49</v>
      </c>
      <c r="K75" s="462">
        <v>1175</v>
      </c>
      <c r="L75" s="1074" t="s">
        <v>429</v>
      </c>
      <c r="M75" s="1075"/>
    </row>
    <row r="76" spans="1:13">
      <c r="A76" s="528" t="s">
        <v>607</v>
      </c>
      <c r="B76" s="529" t="s">
        <v>430</v>
      </c>
      <c r="C76" s="448">
        <f t="shared" si="1"/>
        <v>5521</v>
      </c>
      <c r="D76" s="526">
        <v>0</v>
      </c>
      <c r="E76" s="527">
        <v>0</v>
      </c>
      <c r="F76" s="527">
        <v>0</v>
      </c>
      <c r="G76" s="527">
        <v>27</v>
      </c>
      <c r="H76" s="527">
        <v>0</v>
      </c>
      <c r="I76" s="527">
        <v>0</v>
      </c>
      <c r="J76" s="527">
        <v>136</v>
      </c>
      <c r="K76" s="527">
        <v>5358</v>
      </c>
      <c r="L76" s="1064" t="s">
        <v>431</v>
      </c>
      <c r="M76" s="1065"/>
    </row>
    <row r="77" spans="1:13" s="412" customFormat="1">
      <c r="A77" s="315" t="s">
        <v>608</v>
      </c>
      <c r="B77" s="543" t="s">
        <v>432</v>
      </c>
      <c r="C77" s="363">
        <f t="shared" si="1"/>
        <v>5521</v>
      </c>
      <c r="D77" s="426">
        <v>0</v>
      </c>
      <c r="E77" s="346">
        <v>0</v>
      </c>
      <c r="F77" s="346">
        <v>0</v>
      </c>
      <c r="G77" s="346">
        <v>27</v>
      </c>
      <c r="H77" s="346">
        <v>0</v>
      </c>
      <c r="I77" s="346">
        <v>0</v>
      </c>
      <c r="J77" s="346">
        <v>136</v>
      </c>
      <c r="K77" s="346">
        <v>5358</v>
      </c>
      <c r="L77" s="1054" t="s">
        <v>433</v>
      </c>
      <c r="M77" s="1055"/>
    </row>
    <row r="78" spans="1:13">
      <c r="A78" s="528" t="s">
        <v>516</v>
      </c>
      <c r="B78" s="529" t="s">
        <v>434</v>
      </c>
      <c r="C78" s="448">
        <f t="shared" si="1"/>
        <v>312511</v>
      </c>
      <c r="D78" s="526">
        <v>19076</v>
      </c>
      <c r="E78" s="527">
        <v>1200</v>
      </c>
      <c r="F78" s="527">
        <v>3551</v>
      </c>
      <c r="G78" s="527">
        <v>1154</v>
      </c>
      <c r="H78" s="527">
        <v>8032</v>
      </c>
      <c r="I78" s="527">
        <v>1001</v>
      </c>
      <c r="J78" s="527">
        <v>6558</v>
      </c>
      <c r="K78" s="527">
        <v>271939</v>
      </c>
      <c r="L78" s="1064" t="s">
        <v>435</v>
      </c>
      <c r="M78" s="1065"/>
    </row>
    <row r="79" spans="1:13" s="412" customFormat="1">
      <c r="A79" s="315" t="s">
        <v>609</v>
      </c>
      <c r="B79" s="543" t="s">
        <v>434</v>
      </c>
      <c r="C79" s="363">
        <f t="shared" si="1"/>
        <v>312511</v>
      </c>
      <c r="D79" s="426">
        <v>19076</v>
      </c>
      <c r="E79" s="346">
        <v>1200</v>
      </c>
      <c r="F79" s="346">
        <v>3551</v>
      </c>
      <c r="G79" s="346">
        <v>1154</v>
      </c>
      <c r="H79" s="346">
        <v>8032</v>
      </c>
      <c r="I79" s="346">
        <v>1001</v>
      </c>
      <c r="J79" s="346">
        <v>6558</v>
      </c>
      <c r="K79" s="346">
        <v>271939</v>
      </c>
      <c r="L79" s="1054" t="s">
        <v>436</v>
      </c>
      <c r="M79" s="1055"/>
    </row>
    <row r="80" spans="1:13">
      <c r="A80" s="528" t="s">
        <v>338</v>
      </c>
      <c r="B80" s="529" t="s">
        <v>437</v>
      </c>
      <c r="C80" s="448">
        <f t="shared" si="1"/>
        <v>21459</v>
      </c>
      <c r="D80" s="526">
        <v>0</v>
      </c>
      <c r="E80" s="527">
        <v>155</v>
      </c>
      <c r="F80" s="527">
        <v>2585</v>
      </c>
      <c r="G80" s="527">
        <v>762</v>
      </c>
      <c r="H80" s="527">
        <v>364</v>
      </c>
      <c r="I80" s="527">
        <v>0</v>
      </c>
      <c r="J80" s="527">
        <v>6</v>
      </c>
      <c r="K80" s="527">
        <v>17587</v>
      </c>
      <c r="L80" s="1064" t="s">
        <v>438</v>
      </c>
      <c r="M80" s="1065"/>
    </row>
    <row r="81" spans="1:13" s="412" customFormat="1">
      <c r="A81" s="315" t="s">
        <v>610</v>
      </c>
      <c r="B81" s="543" t="s">
        <v>439</v>
      </c>
      <c r="C81" s="363">
        <f t="shared" si="1"/>
        <v>16472</v>
      </c>
      <c r="D81" s="426">
        <v>0</v>
      </c>
      <c r="E81" s="346">
        <v>134</v>
      </c>
      <c r="F81" s="346">
        <v>2579</v>
      </c>
      <c r="G81" s="346">
        <v>688</v>
      </c>
      <c r="H81" s="346">
        <v>292</v>
      </c>
      <c r="I81" s="346">
        <v>0</v>
      </c>
      <c r="J81" s="346">
        <v>0</v>
      </c>
      <c r="K81" s="346">
        <v>12779</v>
      </c>
      <c r="L81" s="1054" t="s">
        <v>440</v>
      </c>
      <c r="M81" s="1055"/>
    </row>
    <row r="82" spans="1:13">
      <c r="A82" s="311" t="s">
        <v>611</v>
      </c>
      <c r="B82" s="424" t="s">
        <v>441</v>
      </c>
      <c r="C82" s="448">
        <f t="shared" si="1"/>
        <v>4987</v>
      </c>
      <c r="D82" s="526">
        <v>0</v>
      </c>
      <c r="E82" s="527">
        <v>21</v>
      </c>
      <c r="F82" s="527">
        <v>6</v>
      </c>
      <c r="G82" s="527">
        <v>74</v>
      </c>
      <c r="H82" s="527">
        <v>72</v>
      </c>
      <c r="I82" s="527">
        <v>0</v>
      </c>
      <c r="J82" s="527">
        <v>6</v>
      </c>
      <c r="K82" s="527">
        <v>4808</v>
      </c>
      <c r="L82" s="1066" t="s">
        <v>442</v>
      </c>
      <c r="M82" s="1067"/>
    </row>
    <row r="83" spans="1:13" s="412" customFormat="1">
      <c r="A83" s="307" t="s">
        <v>372</v>
      </c>
      <c r="B83" s="545" t="s">
        <v>443</v>
      </c>
      <c r="C83" s="363">
        <f t="shared" si="1"/>
        <v>399640</v>
      </c>
      <c r="D83" s="426">
        <v>0</v>
      </c>
      <c r="E83" s="346">
        <v>506</v>
      </c>
      <c r="F83" s="346">
        <v>72127</v>
      </c>
      <c r="G83" s="346">
        <v>4336</v>
      </c>
      <c r="H83" s="346">
        <v>29290</v>
      </c>
      <c r="I83" s="346">
        <v>23</v>
      </c>
      <c r="J83" s="346">
        <v>61415</v>
      </c>
      <c r="K83" s="346">
        <v>231943</v>
      </c>
      <c r="L83" s="1058" t="s">
        <v>444</v>
      </c>
      <c r="M83" s="1059"/>
    </row>
    <row r="84" spans="1:13">
      <c r="A84" s="311" t="s">
        <v>612</v>
      </c>
      <c r="B84" s="424" t="s">
        <v>445</v>
      </c>
      <c r="C84" s="448">
        <f t="shared" si="1"/>
        <v>1344</v>
      </c>
      <c r="D84" s="526">
        <v>0</v>
      </c>
      <c r="E84" s="527">
        <v>10</v>
      </c>
      <c r="F84" s="527">
        <v>0</v>
      </c>
      <c r="G84" s="527">
        <v>18</v>
      </c>
      <c r="H84" s="527">
        <v>56</v>
      </c>
      <c r="I84" s="527">
        <v>23</v>
      </c>
      <c r="J84" s="527">
        <v>0</v>
      </c>
      <c r="K84" s="527">
        <v>1237</v>
      </c>
      <c r="L84" s="1066" t="s">
        <v>447</v>
      </c>
      <c r="M84" s="1067"/>
    </row>
    <row r="85" spans="1:13" s="412" customFormat="1">
      <c r="A85" s="516" t="s">
        <v>774</v>
      </c>
      <c r="B85" s="554" t="s">
        <v>775</v>
      </c>
      <c r="C85" s="363">
        <f t="shared" si="1"/>
        <v>128566</v>
      </c>
      <c r="D85" s="525">
        <v>0</v>
      </c>
      <c r="E85" s="517">
        <v>311</v>
      </c>
      <c r="F85" s="517">
        <v>231</v>
      </c>
      <c r="G85" s="517">
        <v>125</v>
      </c>
      <c r="H85" s="517">
        <v>616</v>
      </c>
      <c r="I85" s="517">
        <v>0</v>
      </c>
      <c r="J85" s="517">
        <v>1024</v>
      </c>
      <c r="K85" s="517">
        <v>126259</v>
      </c>
      <c r="L85" s="908" t="s">
        <v>776</v>
      </c>
      <c r="M85" s="909"/>
    </row>
    <row r="86" spans="1:13">
      <c r="A86" s="311" t="s">
        <v>721</v>
      </c>
      <c r="B86" s="424" t="s">
        <v>448</v>
      </c>
      <c r="C86" s="448">
        <f t="shared" si="1"/>
        <v>302</v>
      </c>
      <c r="D86" s="526">
        <v>0</v>
      </c>
      <c r="E86" s="527">
        <v>1</v>
      </c>
      <c r="F86" s="527">
        <v>56</v>
      </c>
      <c r="G86" s="527">
        <v>21</v>
      </c>
      <c r="H86" s="527">
        <v>84</v>
      </c>
      <c r="I86" s="527">
        <v>0</v>
      </c>
      <c r="J86" s="527">
        <v>42</v>
      </c>
      <c r="K86" s="527">
        <v>98</v>
      </c>
      <c r="L86" s="1066" t="s">
        <v>449</v>
      </c>
      <c r="M86" s="1067"/>
    </row>
    <row r="87" spans="1:13" s="412" customFormat="1">
      <c r="A87" s="315" t="s">
        <v>613</v>
      </c>
      <c r="B87" s="543" t="s">
        <v>450</v>
      </c>
      <c r="C87" s="363">
        <f t="shared" si="1"/>
        <v>269428</v>
      </c>
      <c r="D87" s="426">
        <v>0</v>
      </c>
      <c r="E87" s="346">
        <v>184</v>
      </c>
      <c r="F87" s="346">
        <v>71840</v>
      </c>
      <c r="G87" s="346">
        <v>4172</v>
      </c>
      <c r="H87" s="346">
        <v>28534</v>
      </c>
      <c r="I87" s="346">
        <v>0</v>
      </c>
      <c r="J87" s="346">
        <v>60349</v>
      </c>
      <c r="K87" s="346">
        <v>104349</v>
      </c>
      <c r="L87" s="1054" t="s">
        <v>451</v>
      </c>
      <c r="M87" s="1055"/>
    </row>
    <row r="88" spans="1:13" ht="15.75">
      <c r="A88" s="541" t="s">
        <v>452</v>
      </c>
      <c r="B88" s="423" t="s">
        <v>453</v>
      </c>
      <c r="C88" s="448">
        <f t="shared" si="1"/>
        <v>16618403</v>
      </c>
      <c r="D88" s="526">
        <v>6926</v>
      </c>
      <c r="E88" s="527">
        <v>3233</v>
      </c>
      <c r="F88" s="527">
        <v>110942</v>
      </c>
      <c r="G88" s="527">
        <v>3702747</v>
      </c>
      <c r="H88" s="527">
        <v>8621283</v>
      </c>
      <c r="I88" s="527">
        <v>0</v>
      </c>
      <c r="J88" s="527">
        <v>1324366</v>
      </c>
      <c r="K88" s="527">
        <v>2848906</v>
      </c>
      <c r="L88" s="1090" t="s">
        <v>454</v>
      </c>
      <c r="M88" s="1091"/>
    </row>
    <row r="89" spans="1:13" s="412" customFormat="1">
      <c r="A89" s="307" t="s">
        <v>614</v>
      </c>
      <c r="B89" s="545" t="s">
        <v>453</v>
      </c>
      <c r="C89" s="363">
        <f t="shared" si="1"/>
        <v>16618403</v>
      </c>
      <c r="D89" s="426">
        <v>6926</v>
      </c>
      <c r="E89" s="346">
        <v>3233</v>
      </c>
      <c r="F89" s="346">
        <v>110942</v>
      </c>
      <c r="G89" s="346">
        <v>3702747</v>
      </c>
      <c r="H89" s="346">
        <v>8621283</v>
      </c>
      <c r="I89" s="346">
        <v>0</v>
      </c>
      <c r="J89" s="346">
        <v>1324366</v>
      </c>
      <c r="K89" s="346">
        <v>2848906</v>
      </c>
      <c r="L89" s="1058" t="s">
        <v>455</v>
      </c>
      <c r="M89" s="1059"/>
    </row>
    <row r="90" spans="1:13" ht="24">
      <c r="A90" s="541" t="s">
        <v>456</v>
      </c>
      <c r="B90" s="423" t="s">
        <v>457</v>
      </c>
      <c r="C90" s="448">
        <f t="shared" si="1"/>
        <v>131138</v>
      </c>
      <c r="D90" s="526">
        <v>5427</v>
      </c>
      <c r="E90" s="527">
        <v>640</v>
      </c>
      <c r="F90" s="527">
        <v>20269</v>
      </c>
      <c r="G90" s="527">
        <v>5013</v>
      </c>
      <c r="H90" s="527">
        <v>2218</v>
      </c>
      <c r="I90" s="527">
        <v>24</v>
      </c>
      <c r="J90" s="527">
        <v>23471</v>
      </c>
      <c r="K90" s="527">
        <v>74076</v>
      </c>
      <c r="L90" s="1090" t="s">
        <v>458</v>
      </c>
      <c r="M90" s="1091"/>
    </row>
    <row r="91" spans="1:13" s="412" customFormat="1">
      <c r="A91" s="307" t="s">
        <v>365</v>
      </c>
      <c r="B91" s="545" t="s">
        <v>459</v>
      </c>
      <c r="C91" s="363">
        <f t="shared" si="1"/>
        <v>12745</v>
      </c>
      <c r="D91" s="426">
        <v>0</v>
      </c>
      <c r="E91" s="346">
        <v>366</v>
      </c>
      <c r="F91" s="346">
        <v>2190</v>
      </c>
      <c r="G91" s="346">
        <v>8</v>
      </c>
      <c r="H91" s="346">
        <v>598</v>
      </c>
      <c r="I91" s="346">
        <v>0</v>
      </c>
      <c r="J91" s="346">
        <v>9583</v>
      </c>
      <c r="K91" s="346">
        <v>0</v>
      </c>
      <c r="L91" s="1058" t="s">
        <v>460</v>
      </c>
      <c r="M91" s="1059"/>
    </row>
    <row r="92" spans="1:13">
      <c r="A92" s="311" t="s">
        <v>615</v>
      </c>
      <c r="B92" s="424" t="s">
        <v>459</v>
      </c>
      <c r="C92" s="448">
        <f t="shared" si="1"/>
        <v>12745</v>
      </c>
      <c r="D92" s="526">
        <v>0</v>
      </c>
      <c r="E92" s="527">
        <v>366</v>
      </c>
      <c r="F92" s="527">
        <v>2190</v>
      </c>
      <c r="G92" s="527">
        <v>8</v>
      </c>
      <c r="H92" s="527">
        <v>598</v>
      </c>
      <c r="I92" s="527">
        <v>0</v>
      </c>
      <c r="J92" s="527">
        <v>9583</v>
      </c>
      <c r="K92" s="527">
        <v>0</v>
      </c>
      <c r="L92" s="1066" t="s">
        <v>460</v>
      </c>
      <c r="M92" s="1067"/>
    </row>
    <row r="93" spans="1:13" s="412" customFormat="1" ht="22.5">
      <c r="A93" s="307" t="s">
        <v>361</v>
      </c>
      <c r="B93" s="545" t="s">
        <v>461</v>
      </c>
      <c r="C93" s="363">
        <f t="shared" si="1"/>
        <v>111375</v>
      </c>
      <c r="D93" s="426">
        <v>5427</v>
      </c>
      <c r="E93" s="346">
        <v>249</v>
      </c>
      <c r="F93" s="346">
        <v>16621</v>
      </c>
      <c r="G93" s="346">
        <v>4964</v>
      </c>
      <c r="H93" s="346">
        <v>1507</v>
      </c>
      <c r="I93" s="346">
        <v>24</v>
      </c>
      <c r="J93" s="346">
        <v>11441</v>
      </c>
      <c r="K93" s="346">
        <v>71142</v>
      </c>
      <c r="L93" s="1058" t="s">
        <v>462</v>
      </c>
      <c r="M93" s="1059"/>
    </row>
    <row r="94" spans="1:13">
      <c r="A94" s="311" t="s">
        <v>616</v>
      </c>
      <c r="B94" s="424" t="s">
        <v>617</v>
      </c>
      <c r="C94" s="448">
        <f t="shared" si="1"/>
        <v>6287</v>
      </c>
      <c r="D94" s="526">
        <v>347</v>
      </c>
      <c r="E94" s="527">
        <v>117</v>
      </c>
      <c r="F94" s="527">
        <v>587</v>
      </c>
      <c r="G94" s="527">
        <v>181</v>
      </c>
      <c r="H94" s="527">
        <v>251</v>
      </c>
      <c r="I94" s="527">
        <v>24</v>
      </c>
      <c r="J94" s="527">
        <v>2758</v>
      </c>
      <c r="K94" s="527">
        <v>2022</v>
      </c>
      <c r="L94" s="1066" t="s">
        <v>720</v>
      </c>
      <c r="M94" s="1067"/>
    </row>
    <row r="95" spans="1:13" s="412" customFormat="1">
      <c r="A95" s="315" t="s">
        <v>618</v>
      </c>
      <c r="B95" s="543" t="s">
        <v>463</v>
      </c>
      <c r="C95" s="363">
        <f t="shared" si="1"/>
        <v>27582</v>
      </c>
      <c r="D95" s="426">
        <v>4703</v>
      </c>
      <c r="E95" s="346">
        <v>108</v>
      </c>
      <c r="F95" s="346">
        <v>14574</v>
      </c>
      <c r="G95" s="346">
        <v>4707</v>
      </c>
      <c r="H95" s="346">
        <v>406</v>
      </c>
      <c r="I95" s="346">
        <v>0</v>
      </c>
      <c r="J95" s="346">
        <v>3084</v>
      </c>
      <c r="K95" s="346">
        <v>0</v>
      </c>
      <c r="L95" s="1054" t="s">
        <v>464</v>
      </c>
      <c r="M95" s="1055"/>
    </row>
    <row r="96" spans="1:13">
      <c r="A96" s="311" t="s">
        <v>619</v>
      </c>
      <c r="B96" s="424" t="s">
        <v>465</v>
      </c>
      <c r="C96" s="448">
        <f t="shared" si="1"/>
        <v>5215</v>
      </c>
      <c r="D96" s="526">
        <v>132</v>
      </c>
      <c r="E96" s="527">
        <v>19</v>
      </c>
      <c r="F96" s="527">
        <v>671</v>
      </c>
      <c r="G96" s="527">
        <v>11</v>
      </c>
      <c r="H96" s="527">
        <v>222</v>
      </c>
      <c r="I96" s="527">
        <v>0</v>
      </c>
      <c r="J96" s="527">
        <v>3826</v>
      </c>
      <c r="K96" s="527">
        <v>334</v>
      </c>
      <c r="L96" s="1066" t="s">
        <v>466</v>
      </c>
      <c r="M96" s="1067"/>
    </row>
    <row r="97" spans="1:13" s="412" customFormat="1">
      <c r="A97" s="315" t="s">
        <v>620</v>
      </c>
      <c r="B97" s="543" t="s">
        <v>467</v>
      </c>
      <c r="C97" s="363">
        <f t="shared" si="1"/>
        <v>72291</v>
      </c>
      <c r="D97" s="426">
        <v>245</v>
      </c>
      <c r="E97" s="346">
        <v>5</v>
      </c>
      <c r="F97" s="346">
        <v>789</v>
      </c>
      <c r="G97" s="346">
        <v>65</v>
      </c>
      <c r="H97" s="346">
        <v>628</v>
      </c>
      <c r="I97" s="346">
        <v>0</v>
      </c>
      <c r="J97" s="346">
        <v>1773</v>
      </c>
      <c r="K97" s="346">
        <v>68786</v>
      </c>
      <c r="L97" s="1054" t="s">
        <v>468</v>
      </c>
      <c r="M97" s="1055"/>
    </row>
    <row r="98" spans="1:13">
      <c r="A98" s="528" t="s">
        <v>428</v>
      </c>
      <c r="B98" s="529" t="s">
        <v>469</v>
      </c>
      <c r="C98" s="448">
        <f t="shared" si="1"/>
        <v>7018</v>
      </c>
      <c r="D98" s="526">
        <v>0</v>
      </c>
      <c r="E98" s="527">
        <v>25</v>
      </c>
      <c r="F98" s="527">
        <v>1458</v>
      </c>
      <c r="G98" s="527">
        <v>41</v>
      </c>
      <c r="H98" s="527">
        <v>113</v>
      </c>
      <c r="I98" s="527">
        <v>0</v>
      </c>
      <c r="J98" s="527">
        <v>2447</v>
      </c>
      <c r="K98" s="527">
        <v>2934</v>
      </c>
      <c r="L98" s="1064" t="s">
        <v>470</v>
      </c>
      <c r="M98" s="1065"/>
    </row>
    <row r="99" spans="1:13" s="412" customFormat="1">
      <c r="A99" s="331" t="s">
        <v>621</v>
      </c>
      <c r="B99" s="479" t="s">
        <v>469</v>
      </c>
      <c r="C99" s="363">
        <f t="shared" si="1"/>
        <v>7018</v>
      </c>
      <c r="D99" s="428">
        <v>0</v>
      </c>
      <c r="E99" s="335">
        <v>25</v>
      </c>
      <c r="F99" s="335">
        <v>1458</v>
      </c>
      <c r="G99" s="335">
        <v>41</v>
      </c>
      <c r="H99" s="335">
        <v>113</v>
      </c>
      <c r="I99" s="335">
        <v>0</v>
      </c>
      <c r="J99" s="335">
        <v>2447</v>
      </c>
      <c r="K99" s="335">
        <v>2934</v>
      </c>
      <c r="L99" s="1084" t="s">
        <v>470</v>
      </c>
      <c r="M99" s="1085"/>
    </row>
    <row r="100" spans="1:13" ht="27.6" customHeight="1">
      <c r="A100" s="1086" t="s">
        <v>471</v>
      </c>
      <c r="B100" s="1109"/>
      <c r="C100" s="332">
        <f t="shared" ref="C100:J100" si="2">C8+C14+C88+C90</f>
        <v>132583598</v>
      </c>
      <c r="D100" s="332">
        <f t="shared" si="2"/>
        <v>22976276</v>
      </c>
      <c r="E100" s="332">
        <f t="shared" si="2"/>
        <v>112946</v>
      </c>
      <c r="F100" s="332">
        <f t="shared" si="2"/>
        <v>2735114</v>
      </c>
      <c r="G100" s="332">
        <f t="shared" si="2"/>
        <v>5121296</v>
      </c>
      <c r="H100" s="332">
        <f t="shared" si="2"/>
        <v>10869309</v>
      </c>
      <c r="I100" s="332">
        <f t="shared" si="2"/>
        <v>800234</v>
      </c>
      <c r="J100" s="332">
        <f t="shared" si="2"/>
        <v>10424537</v>
      </c>
      <c r="K100" s="332">
        <f>K8+K14+K88+K90</f>
        <v>79543886</v>
      </c>
      <c r="L100" s="1088" t="s">
        <v>472</v>
      </c>
      <c r="M100" s="1089"/>
    </row>
  </sheetData>
  <mergeCells count="102">
    <mergeCell ref="L9:M9"/>
    <mergeCell ref="L10:M10"/>
    <mergeCell ref="L11:M11"/>
    <mergeCell ref="L12:M12"/>
    <mergeCell ref="L13:M13"/>
    <mergeCell ref="L14:M14"/>
    <mergeCell ref="L15:M15"/>
    <mergeCell ref="A1:M1"/>
    <mergeCell ref="A2:M2"/>
    <mergeCell ref="A3:M3"/>
    <mergeCell ref="A4:M4"/>
    <mergeCell ref="A5:M5"/>
    <mergeCell ref="A6:B6"/>
    <mergeCell ref="C6:K6"/>
    <mergeCell ref="L7:M7"/>
    <mergeCell ref="L8:M8"/>
    <mergeCell ref="L16:M16"/>
    <mergeCell ref="L17:M17"/>
    <mergeCell ref="L18:M18"/>
    <mergeCell ref="L20:M20"/>
    <mergeCell ref="L21:M21"/>
    <mergeCell ref="L22:M22"/>
    <mergeCell ref="L23:M23"/>
    <mergeCell ref="L24:M24"/>
    <mergeCell ref="L25:M25"/>
    <mergeCell ref="L19:M19"/>
    <mergeCell ref="L26:M26"/>
    <mergeCell ref="L27:M27"/>
    <mergeCell ref="L28:M28"/>
    <mergeCell ref="L29:M29"/>
    <mergeCell ref="L30:M30"/>
    <mergeCell ref="L31:M31"/>
    <mergeCell ref="L33:M33"/>
    <mergeCell ref="L34:M34"/>
    <mergeCell ref="L32:M32"/>
    <mergeCell ref="L52:M52"/>
    <mergeCell ref="L53:M53"/>
    <mergeCell ref="L54:M54"/>
    <mergeCell ref="L55:M55"/>
    <mergeCell ref="L56:M56"/>
    <mergeCell ref="L58:M58"/>
    <mergeCell ref="L48:M48"/>
    <mergeCell ref="L49:M49"/>
    <mergeCell ref="L50:M50"/>
    <mergeCell ref="L51:M51"/>
    <mergeCell ref="L57:M57"/>
    <mergeCell ref="L44:M44"/>
    <mergeCell ref="L45:M45"/>
    <mergeCell ref="L46:M46"/>
    <mergeCell ref="L47:M47"/>
    <mergeCell ref="L35:M35"/>
    <mergeCell ref="L36:M36"/>
    <mergeCell ref="L37:M37"/>
    <mergeCell ref="L38:M38"/>
    <mergeCell ref="L39:M39"/>
    <mergeCell ref="L40:M40"/>
    <mergeCell ref="L41:M41"/>
    <mergeCell ref="L42:M42"/>
    <mergeCell ref="L43:M43"/>
    <mergeCell ref="L60:M60"/>
    <mergeCell ref="L61:M61"/>
    <mergeCell ref="L62:M62"/>
    <mergeCell ref="L63:M63"/>
    <mergeCell ref="L64:M64"/>
    <mergeCell ref="L65:M65"/>
    <mergeCell ref="L66:M66"/>
    <mergeCell ref="L67:M67"/>
    <mergeCell ref="L59:M59"/>
    <mergeCell ref="L68:M68"/>
    <mergeCell ref="L69:M69"/>
    <mergeCell ref="L70:M70"/>
    <mergeCell ref="L71:M71"/>
    <mergeCell ref="L72:M72"/>
    <mergeCell ref="L73:M73"/>
    <mergeCell ref="L74:M74"/>
    <mergeCell ref="L75:M75"/>
    <mergeCell ref="L76:M76"/>
    <mergeCell ref="L77:M77"/>
    <mergeCell ref="L78:M78"/>
    <mergeCell ref="L79:M79"/>
    <mergeCell ref="L81:M81"/>
    <mergeCell ref="L83:M83"/>
    <mergeCell ref="L84:M84"/>
    <mergeCell ref="L86:M86"/>
    <mergeCell ref="L87:M87"/>
    <mergeCell ref="L80:M80"/>
    <mergeCell ref="L82:M82"/>
    <mergeCell ref="L85:M85"/>
    <mergeCell ref="L95:M95"/>
    <mergeCell ref="L96:M96"/>
    <mergeCell ref="L97:M97"/>
    <mergeCell ref="L98:M98"/>
    <mergeCell ref="L99:M99"/>
    <mergeCell ref="L100:M100"/>
    <mergeCell ref="A100:B100"/>
    <mergeCell ref="L88:M88"/>
    <mergeCell ref="L89:M89"/>
    <mergeCell ref="L90:M90"/>
    <mergeCell ref="L91:M91"/>
    <mergeCell ref="L92:M92"/>
    <mergeCell ref="L93:M93"/>
    <mergeCell ref="L94:M94"/>
  </mergeCells>
  <printOptions horizontalCentered="1"/>
  <pageMargins left="0" right="0" top="0.19685039370078741" bottom="0" header="0.51181102362204722" footer="0.51181102362204722"/>
  <pageSetup paperSize="9" scale="56" orientation="landscape" r:id="rId1"/>
  <headerFooter alignWithMargins="0"/>
  <rowBreaks count="2" manualBreakCount="2">
    <brk id="43" max="12" man="1"/>
    <brk id="74" max="12" man="1"/>
  </rowBreaks>
  <ignoredErrors>
    <ignoredError sqref="A90:B100 A9:B18 A86:B89 A20:B84"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N100"/>
  <sheetViews>
    <sheetView view="pageBreakPreview" topLeftCell="A76" zoomScaleNormal="100" zoomScaleSheetLayoutView="100" workbookViewId="0">
      <selection activeCell="F7" sqref="G7"/>
    </sheetView>
  </sheetViews>
  <sheetFormatPr defaultColWidth="8.88671875" defaultRowHeight="15"/>
  <cols>
    <col min="1" max="1" width="5.88671875" style="29" customWidth="1"/>
    <col min="2" max="2" width="31.77734375" style="28" customWidth="1"/>
    <col min="3" max="3" width="8.77734375" style="27" customWidth="1"/>
    <col min="4" max="12" width="8.21875" style="27" customWidth="1"/>
    <col min="13" max="13" width="34" style="27" customWidth="1"/>
    <col min="14" max="14" width="5.77734375" style="27" customWidth="1"/>
    <col min="15" max="16384" width="8.88671875" style="27"/>
  </cols>
  <sheetData>
    <row r="1" spans="1:14" s="26" customFormat="1" ht="54" customHeight="1">
      <c r="A1" s="1104"/>
      <c r="B1" s="1104"/>
      <c r="C1" s="1104"/>
      <c r="D1" s="1104"/>
      <c r="E1" s="1104"/>
      <c r="F1" s="1104"/>
      <c r="G1" s="1104"/>
      <c r="H1" s="1104"/>
      <c r="I1" s="1104"/>
      <c r="J1" s="1104"/>
      <c r="K1" s="1104"/>
      <c r="L1" s="1104"/>
      <c r="M1" s="1104"/>
      <c r="N1" s="1104"/>
    </row>
    <row r="2" spans="1:14" s="38" customFormat="1" ht="20.25">
      <c r="A2" s="868" t="s">
        <v>503</v>
      </c>
      <c r="B2" s="868"/>
      <c r="C2" s="868"/>
      <c r="D2" s="868"/>
      <c r="E2" s="868"/>
      <c r="F2" s="868"/>
      <c r="G2" s="868"/>
      <c r="H2" s="868"/>
      <c r="I2" s="868"/>
      <c r="J2" s="868"/>
      <c r="K2" s="868"/>
      <c r="L2" s="868"/>
      <c r="M2" s="868"/>
      <c r="N2" s="868"/>
    </row>
    <row r="3" spans="1:14" s="38" customFormat="1" ht="20.25">
      <c r="A3" s="968" t="s">
        <v>269</v>
      </c>
      <c r="B3" s="968"/>
      <c r="C3" s="968"/>
      <c r="D3" s="968"/>
      <c r="E3" s="968"/>
      <c r="F3" s="968"/>
      <c r="G3" s="968"/>
      <c r="H3" s="968"/>
      <c r="I3" s="968"/>
      <c r="J3" s="968"/>
      <c r="K3" s="968"/>
      <c r="L3" s="968"/>
      <c r="M3" s="968"/>
      <c r="N3" s="968"/>
    </row>
    <row r="4" spans="1:14" ht="15.75">
      <c r="A4" s="941" t="s">
        <v>504</v>
      </c>
      <c r="B4" s="941"/>
      <c r="C4" s="941"/>
      <c r="D4" s="941"/>
      <c r="E4" s="941"/>
      <c r="F4" s="941"/>
      <c r="G4" s="941"/>
      <c r="H4" s="941"/>
      <c r="I4" s="941"/>
      <c r="J4" s="941"/>
      <c r="K4" s="941"/>
      <c r="L4" s="941"/>
      <c r="M4" s="941"/>
      <c r="N4" s="941"/>
    </row>
    <row r="5" spans="1:14" ht="15.75">
      <c r="A5" s="969" t="s">
        <v>271</v>
      </c>
      <c r="B5" s="969"/>
      <c r="C5" s="969"/>
      <c r="D5" s="969"/>
      <c r="E5" s="969"/>
      <c r="F5" s="969"/>
      <c r="G5" s="969"/>
      <c r="H5" s="969"/>
      <c r="I5" s="969"/>
      <c r="J5" s="969"/>
      <c r="K5" s="969"/>
      <c r="L5" s="969"/>
      <c r="M5" s="969"/>
      <c r="N5" s="969"/>
    </row>
    <row r="6" spans="1:14" ht="15.75">
      <c r="A6" s="942" t="s">
        <v>682</v>
      </c>
      <c r="B6" s="942"/>
      <c r="C6" s="971">
        <v>2022</v>
      </c>
      <c r="D6" s="971"/>
      <c r="E6" s="971"/>
      <c r="F6" s="971"/>
      <c r="G6" s="971"/>
      <c r="H6" s="971"/>
      <c r="I6" s="971"/>
      <c r="J6" s="971"/>
      <c r="K6" s="971"/>
      <c r="L6" s="971"/>
      <c r="M6" s="30"/>
      <c r="N6" s="37" t="s">
        <v>683</v>
      </c>
    </row>
    <row r="7" spans="1:14" ht="94.15" customHeight="1">
      <c r="A7" s="39" t="s">
        <v>493</v>
      </c>
      <c r="B7" s="40" t="s">
        <v>275</v>
      </c>
      <c r="C7" s="403" t="s">
        <v>494</v>
      </c>
      <c r="D7" s="42" t="s">
        <v>507</v>
      </c>
      <c r="E7" s="42" t="s">
        <v>508</v>
      </c>
      <c r="F7" s="42" t="s">
        <v>509</v>
      </c>
      <c r="G7" s="43" t="s">
        <v>510</v>
      </c>
      <c r="H7" s="42" t="s">
        <v>511</v>
      </c>
      <c r="I7" s="42" t="s">
        <v>512</v>
      </c>
      <c r="J7" s="42" t="s">
        <v>513</v>
      </c>
      <c r="K7" s="42" t="s">
        <v>514</v>
      </c>
      <c r="L7" s="46" t="s">
        <v>515</v>
      </c>
      <c r="M7" s="972" t="s">
        <v>482</v>
      </c>
      <c r="N7" s="972"/>
    </row>
    <row r="8" spans="1:14">
      <c r="A8" s="324" t="s">
        <v>285</v>
      </c>
      <c r="B8" s="397" t="s">
        <v>286</v>
      </c>
      <c r="C8" s="389">
        <f>SUM(D8:L8)</f>
        <v>21037265</v>
      </c>
      <c r="D8" s="383">
        <v>6135645</v>
      </c>
      <c r="E8" s="344">
        <v>1654</v>
      </c>
      <c r="F8" s="344">
        <v>3939081</v>
      </c>
      <c r="G8" s="344">
        <v>6190118</v>
      </c>
      <c r="H8" s="344">
        <v>1334649</v>
      </c>
      <c r="I8" s="344">
        <v>158968</v>
      </c>
      <c r="J8" s="344">
        <v>1070752</v>
      </c>
      <c r="K8" s="344">
        <v>888571</v>
      </c>
      <c r="L8" s="344">
        <v>1317827</v>
      </c>
      <c r="M8" s="1107" t="s">
        <v>288</v>
      </c>
      <c r="N8" s="1108"/>
    </row>
    <row r="9" spans="1:14">
      <c r="A9" s="307" t="s">
        <v>289</v>
      </c>
      <c r="B9" s="398" t="s">
        <v>290</v>
      </c>
      <c r="C9" s="363">
        <f>SUM(D9:L9)</f>
        <v>19181559</v>
      </c>
      <c r="D9" s="384">
        <v>5831756</v>
      </c>
      <c r="E9" s="346">
        <v>1654</v>
      </c>
      <c r="F9" s="346">
        <v>3353562</v>
      </c>
      <c r="G9" s="346">
        <v>5815238</v>
      </c>
      <c r="H9" s="346">
        <v>985563</v>
      </c>
      <c r="I9" s="346">
        <v>135534</v>
      </c>
      <c r="J9" s="346">
        <v>1041782</v>
      </c>
      <c r="K9" s="346">
        <v>777275</v>
      </c>
      <c r="L9" s="346">
        <v>1239195</v>
      </c>
      <c r="M9" s="1058" t="s">
        <v>291</v>
      </c>
      <c r="N9" s="1059"/>
    </row>
    <row r="10" spans="1:14">
      <c r="A10" s="317" t="s">
        <v>292</v>
      </c>
      <c r="B10" s="399" t="s">
        <v>293</v>
      </c>
      <c r="C10" s="388">
        <f t="shared" ref="C10:C73" si="0">SUM(D10:L10)</f>
        <v>95656</v>
      </c>
      <c r="D10" s="385">
        <v>12728</v>
      </c>
      <c r="E10" s="348">
        <v>0</v>
      </c>
      <c r="F10" s="348">
        <v>4742</v>
      </c>
      <c r="G10" s="348">
        <v>2214</v>
      </c>
      <c r="H10" s="348">
        <v>24225</v>
      </c>
      <c r="I10" s="348">
        <v>3531</v>
      </c>
      <c r="J10" s="348">
        <v>18452</v>
      </c>
      <c r="K10" s="348">
        <v>10122</v>
      </c>
      <c r="L10" s="348">
        <v>19642</v>
      </c>
      <c r="M10" s="1052" t="s">
        <v>294</v>
      </c>
      <c r="N10" s="1053"/>
    </row>
    <row r="11" spans="1:14">
      <c r="A11" s="315" t="s">
        <v>295</v>
      </c>
      <c r="B11" s="400" t="s">
        <v>296</v>
      </c>
      <c r="C11" s="363">
        <f t="shared" si="0"/>
        <v>95656</v>
      </c>
      <c r="D11" s="384">
        <v>12728</v>
      </c>
      <c r="E11" s="346">
        <v>0</v>
      </c>
      <c r="F11" s="346">
        <v>4742</v>
      </c>
      <c r="G11" s="346">
        <v>2214</v>
      </c>
      <c r="H11" s="346">
        <v>24225</v>
      </c>
      <c r="I11" s="346">
        <v>3531</v>
      </c>
      <c r="J11" s="346">
        <v>18452</v>
      </c>
      <c r="K11" s="346">
        <v>10122</v>
      </c>
      <c r="L11" s="346">
        <v>19642</v>
      </c>
      <c r="M11" s="1054" t="s">
        <v>297</v>
      </c>
      <c r="N11" s="1055"/>
    </row>
    <row r="12" spans="1:14">
      <c r="A12" s="317" t="s">
        <v>298</v>
      </c>
      <c r="B12" s="399" t="s">
        <v>299</v>
      </c>
      <c r="C12" s="388">
        <f t="shared" si="0"/>
        <v>1760050</v>
      </c>
      <c r="D12" s="385">
        <v>291161</v>
      </c>
      <c r="E12" s="348">
        <v>0</v>
      </c>
      <c r="F12" s="348">
        <v>580777</v>
      </c>
      <c r="G12" s="348">
        <v>372666</v>
      </c>
      <c r="H12" s="348">
        <v>324861</v>
      </c>
      <c r="I12" s="348">
        <v>19903</v>
      </c>
      <c r="J12" s="348">
        <v>10518</v>
      </c>
      <c r="K12" s="348">
        <v>101174</v>
      </c>
      <c r="L12" s="348">
        <v>58990</v>
      </c>
      <c r="M12" s="1052" t="s">
        <v>300</v>
      </c>
      <c r="N12" s="1053"/>
    </row>
    <row r="13" spans="1:14" ht="22.5">
      <c r="A13" s="315" t="s">
        <v>301</v>
      </c>
      <c r="B13" s="400" t="s">
        <v>302</v>
      </c>
      <c r="C13" s="363">
        <f t="shared" si="0"/>
        <v>1760050</v>
      </c>
      <c r="D13" s="384">
        <v>291161</v>
      </c>
      <c r="E13" s="346">
        <v>0</v>
      </c>
      <c r="F13" s="346">
        <v>580777</v>
      </c>
      <c r="G13" s="346">
        <v>372666</v>
      </c>
      <c r="H13" s="346">
        <v>324861</v>
      </c>
      <c r="I13" s="346">
        <v>19903</v>
      </c>
      <c r="J13" s="346">
        <v>10518</v>
      </c>
      <c r="K13" s="346">
        <v>101174</v>
      </c>
      <c r="L13" s="346">
        <v>58990</v>
      </c>
      <c r="M13" s="1054" t="s">
        <v>303</v>
      </c>
      <c r="N13" s="1055"/>
    </row>
    <row r="14" spans="1:14">
      <c r="A14" s="330" t="s">
        <v>304</v>
      </c>
      <c r="B14" s="401" t="s">
        <v>305</v>
      </c>
      <c r="C14" s="388">
        <f t="shared" si="0"/>
        <v>5476149</v>
      </c>
      <c r="D14" s="385">
        <v>1894736</v>
      </c>
      <c r="E14" s="348">
        <v>25599</v>
      </c>
      <c r="F14" s="348">
        <v>1025757</v>
      </c>
      <c r="G14" s="348">
        <v>322256</v>
      </c>
      <c r="H14" s="348">
        <v>737000</v>
      </c>
      <c r="I14" s="348">
        <v>247274</v>
      </c>
      <c r="J14" s="348">
        <v>126979</v>
      </c>
      <c r="K14" s="348">
        <v>196098</v>
      </c>
      <c r="L14" s="348">
        <v>900450</v>
      </c>
      <c r="M14" s="1056" t="s">
        <v>306</v>
      </c>
      <c r="N14" s="1057"/>
    </row>
    <row r="15" spans="1:14">
      <c r="A15" s="307" t="s">
        <v>32</v>
      </c>
      <c r="B15" s="398" t="s">
        <v>307</v>
      </c>
      <c r="C15" s="363">
        <f t="shared" si="0"/>
        <v>550786</v>
      </c>
      <c r="D15" s="384">
        <v>275364</v>
      </c>
      <c r="E15" s="346">
        <v>1232</v>
      </c>
      <c r="F15" s="346">
        <v>1860</v>
      </c>
      <c r="G15" s="346">
        <v>8291</v>
      </c>
      <c r="H15" s="346">
        <v>87088</v>
      </c>
      <c r="I15" s="346">
        <v>13030</v>
      </c>
      <c r="J15" s="346">
        <v>3152</v>
      </c>
      <c r="K15" s="346">
        <v>736</v>
      </c>
      <c r="L15" s="346">
        <v>160033</v>
      </c>
      <c r="M15" s="1058" t="s">
        <v>308</v>
      </c>
      <c r="N15" s="1059"/>
    </row>
    <row r="16" spans="1:14">
      <c r="A16" s="311" t="s">
        <v>561</v>
      </c>
      <c r="B16" s="402" t="s">
        <v>309</v>
      </c>
      <c r="C16" s="388">
        <f t="shared" si="0"/>
        <v>37285</v>
      </c>
      <c r="D16" s="385">
        <v>0</v>
      </c>
      <c r="E16" s="348">
        <v>0</v>
      </c>
      <c r="F16" s="348">
        <v>0</v>
      </c>
      <c r="G16" s="348">
        <v>0</v>
      </c>
      <c r="H16" s="348">
        <v>0</v>
      </c>
      <c r="I16" s="348">
        <v>0</v>
      </c>
      <c r="J16" s="348">
        <v>0</v>
      </c>
      <c r="K16" s="348">
        <v>0</v>
      </c>
      <c r="L16" s="348">
        <v>37285</v>
      </c>
      <c r="M16" s="1060" t="s">
        <v>310</v>
      </c>
      <c r="N16" s="1061"/>
    </row>
    <row r="17" spans="1:14" ht="22.5">
      <c r="A17" s="315" t="s">
        <v>726</v>
      </c>
      <c r="B17" s="400" t="s">
        <v>725</v>
      </c>
      <c r="C17" s="363">
        <f t="shared" si="0"/>
        <v>608</v>
      </c>
      <c r="D17" s="384">
        <v>81</v>
      </c>
      <c r="E17" s="346">
        <v>0</v>
      </c>
      <c r="F17" s="346">
        <v>0</v>
      </c>
      <c r="G17" s="346">
        <v>289</v>
      </c>
      <c r="H17" s="346">
        <v>237</v>
      </c>
      <c r="I17" s="346">
        <v>1</v>
      </c>
      <c r="J17" s="346">
        <v>0</v>
      </c>
      <c r="K17" s="346">
        <v>0</v>
      </c>
      <c r="L17" s="346">
        <v>0</v>
      </c>
      <c r="M17" s="1054" t="s">
        <v>724</v>
      </c>
      <c r="N17" s="1055"/>
    </row>
    <row r="18" spans="1:14">
      <c r="A18" s="311" t="s">
        <v>562</v>
      </c>
      <c r="B18" s="402" t="s">
        <v>311</v>
      </c>
      <c r="C18" s="388">
        <f t="shared" si="0"/>
        <v>4971</v>
      </c>
      <c r="D18" s="385">
        <v>2267</v>
      </c>
      <c r="E18" s="348">
        <v>0</v>
      </c>
      <c r="F18" s="348">
        <v>0</v>
      </c>
      <c r="G18" s="348">
        <v>24</v>
      </c>
      <c r="H18" s="348">
        <v>1058</v>
      </c>
      <c r="I18" s="348">
        <v>219</v>
      </c>
      <c r="J18" s="348">
        <v>159</v>
      </c>
      <c r="K18" s="348">
        <v>0</v>
      </c>
      <c r="L18" s="348">
        <v>1244</v>
      </c>
      <c r="M18" s="1060" t="s">
        <v>312</v>
      </c>
      <c r="N18" s="1061"/>
    </row>
    <row r="19" spans="1:14" s="412" customFormat="1">
      <c r="A19" s="542" t="s">
        <v>727</v>
      </c>
      <c r="B19" s="589" t="s">
        <v>772</v>
      </c>
      <c r="C19" s="363">
        <f t="shared" si="0"/>
        <v>1141</v>
      </c>
      <c r="D19" s="544">
        <v>41</v>
      </c>
      <c r="E19" s="544">
        <v>872</v>
      </c>
      <c r="F19" s="544">
        <v>72</v>
      </c>
      <c r="G19" s="544">
        <v>65</v>
      </c>
      <c r="H19" s="544">
        <v>40</v>
      </c>
      <c r="I19" s="544">
        <v>10</v>
      </c>
      <c r="J19" s="544">
        <v>33</v>
      </c>
      <c r="K19" s="544">
        <v>8</v>
      </c>
      <c r="L19" s="544">
        <v>0</v>
      </c>
      <c r="M19" s="1054" t="s">
        <v>773</v>
      </c>
      <c r="N19" s="1055"/>
    </row>
    <row r="20" spans="1:14">
      <c r="A20" s="311" t="s">
        <v>563</v>
      </c>
      <c r="B20" s="312" t="s">
        <v>313</v>
      </c>
      <c r="C20" s="448">
        <f>SUM(D20:L20)</f>
        <v>321991</v>
      </c>
      <c r="D20" s="527">
        <v>238984</v>
      </c>
      <c r="E20" s="527">
        <v>0</v>
      </c>
      <c r="F20" s="527">
        <v>0</v>
      </c>
      <c r="G20" s="527">
        <v>872</v>
      </c>
      <c r="H20" s="527">
        <v>74428</v>
      </c>
      <c r="I20" s="527">
        <v>1157</v>
      </c>
      <c r="J20" s="527">
        <v>0</v>
      </c>
      <c r="K20" s="527">
        <v>42</v>
      </c>
      <c r="L20" s="527">
        <v>6508</v>
      </c>
      <c r="M20" s="1066" t="s">
        <v>314</v>
      </c>
      <c r="N20" s="1067"/>
    </row>
    <row r="21" spans="1:14" s="412" customFormat="1">
      <c r="A21" s="315" t="s">
        <v>564</v>
      </c>
      <c r="B21" s="592" t="s">
        <v>315</v>
      </c>
      <c r="C21" s="363">
        <f t="shared" si="0"/>
        <v>72686</v>
      </c>
      <c r="D21" s="346">
        <v>27264</v>
      </c>
      <c r="E21" s="346">
        <v>42</v>
      </c>
      <c r="F21" s="346">
        <v>891</v>
      </c>
      <c r="G21" s="346">
        <v>2807</v>
      </c>
      <c r="H21" s="346">
        <v>5130</v>
      </c>
      <c r="I21" s="346">
        <v>4457</v>
      </c>
      <c r="J21" s="346">
        <v>2528</v>
      </c>
      <c r="K21" s="346">
        <v>554</v>
      </c>
      <c r="L21" s="346">
        <v>29013</v>
      </c>
      <c r="M21" s="1054" t="s">
        <v>316</v>
      </c>
      <c r="N21" s="1055"/>
    </row>
    <row r="22" spans="1:14" ht="22.5" customHeight="1">
      <c r="A22" s="311" t="s">
        <v>533</v>
      </c>
      <c r="B22" s="312" t="s">
        <v>317</v>
      </c>
      <c r="C22" s="448">
        <f t="shared" si="0"/>
        <v>79697</v>
      </c>
      <c r="D22" s="527">
        <v>2035</v>
      </c>
      <c r="E22" s="527">
        <v>295</v>
      </c>
      <c r="F22" s="527">
        <v>43</v>
      </c>
      <c r="G22" s="527">
        <v>2145</v>
      </c>
      <c r="H22" s="527">
        <v>4201</v>
      </c>
      <c r="I22" s="527">
        <v>4907</v>
      </c>
      <c r="J22" s="527">
        <v>367</v>
      </c>
      <c r="K22" s="527">
        <v>128</v>
      </c>
      <c r="L22" s="527">
        <v>65576</v>
      </c>
      <c r="M22" s="1066" t="s">
        <v>318</v>
      </c>
      <c r="N22" s="1067"/>
    </row>
    <row r="23" spans="1:14" s="412" customFormat="1" ht="22.5">
      <c r="A23" s="315" t="s">
        <v>565</v>
      </c>
      <c r="B23" s="592" t="s">
        <v>319</v>
      </c>
      <c r="C23" s="363">
        <f t="shared" si="0"/>
        <v>13029</v>
      </c>
      <c r="D23" s="346">
        <v>237</v>
      </c>
      <c r="E23" s="346">
        <v>23</v>
      </c>
      <c r="F23" s="346">
        <v>0</v>
      </c>
      <c r="G23" s="346">
        <v>776</v>
      </c>
      <c r="H23" s="346">
        <v>596</v>
      </c>
      <c r="I23" s="346">
        <v>1168</v>
      </c>
      <c r="J23" s="346">
        <v>65</v>
      </c>
      <c r="K23" s="346">
        <v>0</v>
      </c>
      <c r="L23" s="346">
        <v>10164</v>
      </c>
      <c r="M23" s="1054" t="s">
        <v>321</v>
      </c>
      <c r="N23" s="1055"/>
    </row>
    <row r="24" spans="1:14" ht="15" customHeight="1">
      <c r="A24" s="311" t="s">
        <v>566</v>
      </c>
      <c r="B24" s="312" t="s">
        <v>322</v>
      </c>
      <c r="C24" s="448">
        <f t="shared" si="0"/>
        <v>17064</v>
      </c>
      <c r="D24" s="527">
        <v>3532</v>
      </c>
      <c r="E24" s="527">
        <v>0</v>
      </c>
      <c r="F24" s="527">
        <v>854</v>
      </c>
      <c r="G24" s="527">
        <v>109</v>
      </c>
      <c r="H24" s="527">
        <v>1356</v>
      </c>
      <c r="I24" s="527">
        <v>966</v>
      </c>
      <c r="J24" s="527">
        <v>0</v>
      </c>
      <c r="K24" s="527">
        <v>4</v>
      </c>
      <c r="L24" s="527">
        <v>10243</v>
      </c>
      <c r="M24" s="1066" t="s">
        <v>324</v>
      </c>
      <c r="N24" s="1067"/>
    </row>
    <row r="25" spans="1:14" s="412" customFormat="1">
      <c r="A25" s="315" t="s">
        <v>567</v>
      </c>
      <c r="B25" s="592" t="s">
        <v>325</v>
      </c>
      <c r="C25" s="363">
        <f t="shared" si="0"/>
        <v>2314</v>
      </c>
      <c r="D25" s="346">
        <v>923</v>
      </c>
      <c r="E25" s="346">
        <v>0</v>
      </c>
      <c r="F25" s="346">
        <v>0</v>
      </c>
      <c r="G25" s="346">
        <v>1204</v>
      </c>
      <c r="H25" s="346">
        <v>42</v>
      </c>
      <c r="I25" s="346">
        <v>145</v>
      </c>
      <c r="J25" s="346">
        <v>0</v>
      </c>
      <c r="K25" s="346">
        <v>0</v>
      </c>
      <c r="L25" s="346">
        <v>0</v>
      </c>
      <c r="M25" s="1054" t="s">
        <v>326</v>
      </c>
      <c r="N25" s="1055"/>
    </row>
    <row r="26" spans="1:14">
      <c r="A26" s="528" t="s">
        <v>33</v>
      </c>
      <c r="B26" s="574" t="s">
        <v>327</v>
      </c>
      <c r="C26" s="448">
        <f t="shared" si="0"/>
        <v>114652</v>
      </c>
      <c r="D26" s="527">
        <v>64887</v>
      </c>
      <c r="E26" s="527">
        <v>1662</v>
      </c>
      <c r="F26" s="527">
        <v>1613</v>
      </c>
      <c r="G26" s="527">
        <v>11323</v>
      </c>
      <c r="H26" s="527">
        <v>12103</v>
      </c>
      <c r="I26" s="527">
        <v>3082</v>
      </c>
      <c r="J26" s="527">
        <v>4082</v>
      </c>
      <c r="K26" s="527">
        <v>124</v>
      </c>
      <c r="L26" s="527">
        <v>15776</v>
      </c>
      <c r="M26" s="1064" t="s">
        <v>328</v>
      </c>
      <c r="N26" s="1065"/>
    </row>
    <row r="27" spans="1:14" s="412" customFormat="1" ht="22.5">
      <c r="A27" s="315" t="s">
        <v>568</v>
      </c>
      <c r="B27" s="592" t="s">
        <v>329</v>
      </c>
      <c r="C27" s="363">
        <f t="shared" si="0"/>
        <v>66673</v>
      </c>
      <c r="D27" s="346">
        <v>47069</v>
      </c>
      <c r="E27" s="346">
        <v>1657</v>
      </c>
      <c r="F27" s="346">
        <v>450</v>
      </c>
      <c r="G27" s="346">
        <v>7940</v>
      </c>
      <c r="H27" s="346">
        <v>3585</v>
      </c>
      <c r="I27" s="346">
        <v>1750</v>
      </c>
      <c r="J27" s="346">
        <v>1820</v>
      </c>
      <c r="K27" s="346">
        <v>74</v>
      </c>
      <c r="L27" s="346">
        <v>2328</v>
      </c>
      <c r="M27" s="1054" t="s">
        <v>330</v>
      </c>
      <c r="N27" s="1055"/>
    </row>
    <row r="28" spans="1:14" ht="15" customHeight="1">
      <c r="A28" s="311" t="s">
        <v>569</v>
      </c>
      <c r="B28" s="312" t="s">
        <v>331</v>
      </c>
      <c r="C28" s="448">
        <f t="shared" si="0"/>
        <v>47979</v>
      </c>
      <c r="D28" s="527">
        <v>17818</v>
      </c>
      <c r="E28" s="527">
        <v>5</v>
      </c>
      <c r="F28" s="527">
        <v>1163</v>
      </c>
      <c r="G28" s="527">
        <v>3383</v>
      </c>
      <c r="H28" s="527">
        <v>8518</v>
      </c>
      <c r="I28" s="527">
        <v>1332</v>
      </c>
      <c r="J28" s="527">
        <v>2262</v>
      </c>
      <c r="K28" s="527">
        <v>50</v>
      </c>
      <c r="L28" s="527">
        <v>13448</v>
      </c>
      <c r="M28" s="1066" t="s">
        <v>332</v>
      </c>
      <c r="N28" s="1067"/>
    </row>
    <row r="29" spans="1:14" s="412" customFormat="1">
      <c r="A29" s="307" t="s">
        <v>37</v>
      </c>
      <c r="B29" s="593" t="s">
        <v>333</v>
      </c>
      <c r="C29" s="363">
        <f t="shared" si="0"/>
        <v>9367</v>
      </c>
      <c r="D29" s="346">
        <v>1603</v>
      </c>
      <c r="E29" s="346">
        <v>1</v>
      </c>
      <c r="F29" s="346">
        <v>510</v>
      </c>
      <c r="G29" s="346">
        <v>1136</v>
      </c>
      <c r="H29" s="346">
        <v>534</v>
      </c>
      <c r="I29" s="346">
        <v>200</v>
      </c>
      <c r="J29" s="346">
        <v>396</v>
      </c>
      <c r="K29" s="346">
        <v>168</v>
      </c>
      <c r="L29" s="346">
        <v>4819</v>
      </c>
      <c r="M29" s="1058" t="s">
        <v>334</v>
      </c>
      <c r="N29" s="1059"/>
    </row>
    <row r="30" spans="1:14" ht="15" customHeight="1">
      <c r="A30" s="311" t="s">
        <v>570</v>
      </c>
      <c r="B30" s="312" t="s">
        <v>335</v>
      </c>
      <c r="C30" s="448">
        <f t="shared" si="0"/>
        <v>9010</v>
      </c>
      <c r="D30" s="527">
        <v>1578</v>
      </c>
      <c r="E30" s="527">
        <v>1</v>
      </c>
      <c r="F30" s="527">
        <v>492</v>
      </c>
      <c r="G30" s="527">
        <v>984</v>
      </c>
      <c r="H30" s="527">
        <v>527</v>
      </c>
      <c r="I30" s="527">
        <v>150</v>
      </c>
      <c r="J30" s="527">
        <v>396</v>
      </c>
      <c r="K30" s="527">
        <v>168</v>
      </c>
      <c r="L30" s="527">
        <v>4714</v>
      </c>
      <c r="M30" s="1066" t="s">
        <v>336</v>
      </c>
      <c r="N30" s="1067"/>
    </row>
    <row r="31" spans="1:14" s="412" customFormat="1" ht="15" customHeight="1">
      <c r="A31" s="315" t="s">
        <v>571</v>
      </c>
      <c r="B31" s="592" t="s">
        <v>337</v>
      </c>
      <c r="C31" s="363">
        <f t="shared" si="0"/>
        <v>357</v>
      </c>
      <c r="D31" s="346">
        <v>25</v>
      </c>
      <c r="E31" s="346">
        <v>0</v>
      </c>
      <c r="F31" s="346">
        <v>18</v>
      </c>
      <c r="G31" s="346">
        <v>152</v>
      </c>
      <c r="H31" s="346">
        <v>7</v>
      </c>
      <c r="I31" s="346">
        <v>50</v>
      </c>
      <c r="J31" s="346">
        <v>0</v>
      </c>
      <c r="K31" s="346">
        <v>0</v>
      </c>
      <c r="L31" s="346">
        <v>105</v>
      </c>
      <c r="M31" s="1054" t="s">
        <v>339</v>
      </c>
      <c r="N31" s="1055"/>
    </row>
    <row r="32" spans="1:14">
      <c r="A32" s="528" t="s">
        <v>38</v>
      </c>
      <c r="B32" s="574" t="s">
        <v>340</v>
      </c>
      <c r="C32" s="448">
        <f t="shared" si="0"/>
        <v>395463</v>
      </c>
      <c r="D32" s="527">
        <v>28883</v>
      </c>
      <c r="E32" s="527">
        <v>9255</v>
      </c>
      <c r="F32" s="527">
        <v>608</v>
      </c>
      <c r="G32" s="527">
        <v>17025</v>
      </c>
      <c r="H32" s="527">
        <v>4257</v>
      </c>
      <c r="I32" s="527">
        <v>17942</v>
      </c>
      <c r="J32" s="527">
        <v>6294</v>
      </c>
      <c r="K32" s="527">
        <v>790</v>
      </c>
      <c r="L32" s="527">
        <v>310409</v>
      </c>
      <c r="M32" s="1064" t="s">
        <v>341</v>
      </c>
      <c r="N32" s="1065"/>
    </row>
    <row r="33" spans="1:14" s="412" customFormat="1">
      <c r="A33" s="315" t="s">
        <v>572</v>
      </c>
      <c r="B33" s="592" t="s">
        <v>342</v>
      </c>
      <c r="C33" s="363">
        <f t="shared" si="0"/>
        <v>3668</v>
      </c>
      <c r="D33" s="346">
        <v>254</v>
      </c>
      <c r="E33" s="346">
        <v>0</v>
      </c>
      <c r="F33" s="346">
        <v>0</v>
      </c>
      <c r="G33" s="346">
        <v>79</v>
      </c>
      <c r="H33" s="346">
        <v>701</v>
      </c>
      <c r="I33" s="346">
        <v>83</v>
      </c>
      <c r="J33" s="346">
        <v>0</v>
      </c>
      <c r="K33" s="346">
        <v>0</v>
      </c>
      <c r="L33" s="346">
        <v>2551</v>
      </c>
      <c r="M33" s="1054" t="s">
        <v>343</v>
      </c>
      <c r="N33" s="1055"/>
    </row>
    <row r="34" spans="1:14" ht="24.75" customHeight="1">
      <c r="A34" s="311" t="s">
        <v>573</v>
      </c>
      <c r="B34" s="312" t="s">
        <v>344</v>
      </c>
      <c r="C34" s="448">
        <f t="shared" si="0"/>
        <v>391492</v>
      </c>
      <c r="D34" s="527">
        <v>28624</v>
      </c>
      <c r="E34" s="527">
        <v>9255</v>
      </c>
      <c r="F34" s="527">
        <v>608</v>
      </c>
      <c r="G34" s="527">
        <v>16919</v>
      </c>
      <c r="H34" s="527">
        <v>3532</v>
      </c>
      <c r="I34" s="527">
        <v>17859</v>
      </c>
      <c r="J34" s="527">
        <v>6294</v>
      </c>
      <c r="K34" s="527">
        <v>790</v>
      </c>
      <c r="L34" s="527">
        <v>307611</v>
      </c>
      <c r="M34" s="1066" t="s">
        <v>574</v>
      </c>
      <c r="N34" s="1067"/>
    </row>
    <row r="35" spans="1:14" s="412" customFormat="1">
      <c r="A35" s="315" t="s">
        <v>575</v>
      </c>
      <c r="B35" s="592" t="s">
        <v>714</v>
      </c>
      <c r="C35" s="363">
        <f t="shared" si="0"/>
        <v>303</v>
      </c>
      <c r="D35" s="346">
        <v>5</v>
      </c>
      <c r="E35" s="346">
        <v>0</v>
      </c>
      <c r="F35" s="346">
        <v>0</v>
      </c>
      <c r="G35" s="346">
        <v>27</v>
      </c>
      <c r="H35" s="346">
        <v>24</v>
      </c>
      <c r="I35" s="346">
        <v>0</v>
      </c>
      <c r="J35" s="346">
        <v>0</v>
      </c>
      <c r="K35" s="346">
        <v>0</v>
      </c>
      <c r="L35" s="346">
        <v>247</v>
      </c>
      <c r="M35" s="1054" t="s">
        <v>723</v>
      </c>
      <c r="N35" s="1055"/>
    </row>
    <row r="36" spans="1:14">
      <c r="A36" s="528" t="s">
        <v>39</v>
      </c>
      <c r="B36" s="574" t="s">
        <v>346</v>
      </c>
      <c r="C36" s="448">
        <f t="shared" si="0"/>
        <v>1037</v>
      </c>
      <c r="D36" s="527">
        <v>0</v>
      </c>
      <c r="E36" s="527">
        <v>0</v>
      </c>
      <c r="F36" s="527">
        <v>0</v>
      </c>
      <c r="G36" s="527">
        <v>0</v>
      </c>
      <c r="H36" s="527">
        <v>0</v>
      </c>
      <c r="I36" s="527">
        <v>0</v>
      </c>
      <c r="J36" s="527">
        <v>0</v>
      </c>
      <c r="K36" s="527">
        <v>0</v>
      </c>
      <c r="L36" s="527">
        <v>1037</v>
      </c>
      <c r="M36" s="1064" t="s">
        <v>347</v>
      </c>
      <c r="N36" s="1065"/>
    </row>
    <row r="37" spans="1:14" s="412" customFormat="1">
      <c r="A37" s="315" t="s">
        <v>576</v>
      </c>
      <c r="B37" s="592" t="s">
        <v>348</v>
      </c>
      <c r="C37" s="363">
        <f t="shared" si="0"/>
        <v>1037</v>
      </c>
      <c r="D37" s="346">
        <v>0</v>
      </c>
      <c r="E37" s="346">
        <v>0</v>
      </c>
      <c r="F37" s="346">
        <v>0</v>
      </c>
      <c r="G37" s="346">
        <v>0</v>
      </c>
      <c r="H37" s="346">
        <v>0</v>
      </c>
      <c r="I37" s="346">
        <v>0</v>
      </c>
      <c r="J37" s="346">
        <v>0</v>
      </c>
      <c r="K37" s="346">
        <v>0</v>
      </c>
      <c r="L37" s="346">
        <v>1037</v>
      </c>
      <c r="M37" s="1054" t="s">
        <v>349</v>
      </c>
      <c r="N37" s="1055"/>
    </row>
    <row r="38" spans="1:14" ht="45">
      <c r="A38" s="528" t="s">
        <v>40</v>
      </c>
      <c r="B38" s="574" t="s">
        <v>350</v>
      </c>
      <c r="C38" s="448">
        <f t="shared" si="0"/>
        <v>54798</v>
      </c>
      <c r="D38" s="527">
        <v>6531</v>
      </c>
      <c r="E38" s="527">
        <v>0</v>
      </c>
      <c r="F38" s="527">
        <v>8575</v>
      </c>
      <c r="G38" s="527">
        <v>3136</v>
      </c>
      <c r="H38" s="527">
        <v>2640</v>
      </c>
      <c r="I38" s="527">
        <v>1581</v>
      </c>
      <c r="J38" s="527">
        <v>5169</v>
      </c>
      <c r="K38" s="527">
        <v>1440</v>
      </c>
      <c r="L38" s="527">
        <v>25726</v>
      </c>
      <c r="M38" s="1064" t="s">
        <v>351</v>
      </c>
      <c r="N38" s="1065"/>
    </row>
    <row r="39" spans="1:14" s="412" customFormat="1">
      <c r="A39" s="315" t="s">
        <v>577</v>
      </c>
      <c r="B39" s="592" t="s">
        <v>352</v>
      </c>
      <c r="C39" s="363">
        <f t="shared" si="0"/>
        <v>54798</v>
      </c>
      <c r="D39" s="346">
        <v>6531</v>
      </c>
      <c r="E39" s="346">
        <v>0</v>
      </c>
      <c r="F39" s="346">
        <v>8575</v>
      </c>
      <c r="G39" s="346">
        <v>3136</v>
      </c>
      <c r="H39" s="346">
        <v>2640</v>
      </c>
      <c r="I39" s="346">
        <v>1581</v>
      </c>
      <c r="J39" s="346">
        <v>5169</v>
      </c>
      <c r="K39" s="346">
        <v>1440</v>
      </c>
      <c r="L39" s="346">
        <v>25726</v>
      </c>
      <c r="M39" s="1054" t="s">
        <v>353</v>
      </c>
      <c r="N39" s="1055"/>
    </row>
    <row r="40" spans="1:14">
      <c r="A40" s="528" t="s">
        <v>41</v>
      </c>
      <c r="B40" s="574" t="s">
        <v>354</v>
      </c>
      <c r="C40" s="448">
        <f t="shared" si="0"/>
        <v>9484</v>
      </c>
      <c r="D40" s="527">
        <v>1399</v>
      </c>
      <c r="E40" s="527">
        <v>4</v>
      </c>
      <c r="F40" s="527">
        <v>236</v>
      </c>
      <c r="G40" s="527">
        <v>1028</v>
      </c>
      <c r="H40" s="527">
        <v>1807</v>
      </c>
      <c r="I40" s="527">
        <v>864</v>
      </c>
      <c r="J40" s="527">
        <v>520</v>
      </c>
      <c r="K40" s="527">
        <v>520</v>
      </c>
      <c r="L40" s="527">
        <v>3106</v>
      </c>
      <c r="M40" s="1064" t="s">
        <v>355</v>
      </c>
      <c r="N40" s="1065"/>
    </row>
    <row r="41" spans="1:14" s="412" customFormat="1" ht="22.5">
      <c r="A41" s="638" t="s">
        <v>578</v>
      </c>
      <c r="B41" s="639" t="s">
        <v>356</v>
      </c>
      <c r="C41" s="480">
        <f t="shared" si="0"/>
        <v>6630</v>
      </c>
      <c r="D41" s="549">
        <v>757</v>
      </c>
      <c r="E41" s="549">
        <v>0</v>
      </c>
      <c r="F41" s="549">
        <v>236</v>
      </c>
      <c r="G41" s="549">
        <v>740</v>
      </c>
      <c r="H41" s="549">
        <v>1231</v>
      </c>
      <c r="I41" s="549">
        <v>750</v>
      </c>
      <c r="J41" s="549">
        <v>244</v>
      </c>
      <c r="K41" s="549">
        <v>331</v>
      </c>
      <c r="L41" s="549">
        <v>2341</v>
      </c>
      <c r="M41" s="1145" t="s">
        <v>357</v>
      </c>
      <c r="N41" s="1146"/>
    </row>
    <row r="42" spans="1:14" ht="15.75" thickBot="1">
      <c r="A42" s="77" t="s">
        <v>579</v>
      </c>
      <c r="B42" s="78" t="s">
        <v>358</v>
      </c>
      <c r="C42" s="629">
        <f t="shared" si="0"/>
        <v>2854</v>
      </c>
      <c r="D42" s="503">
        <v>642</v>
      </c>
      <c r="E42" s="503">
        <v>4</v>
      </c>
      <c r="F42" s="503">
        <v>0</v>
      </c>
      <c r="G42" s="503">
        <v>288</v>
      </c>
      <c r="H42" s="503">
        <v>576</v>
      </c>
      <c r="I42" s="503">
        <v>114</v>
      </c>
      <c r="J42" s="503">
        <v>276</v>
      </c>
      <c r="K42" s="503">
        <v>189</v>
      </c>
      <c r="L42" s="503">
        <v>765</v>
      </c>
      <c r="M42" s="960" t="s">
        <v>359</v>
      </c>
      <c r="N42" s="961"/>
    </row>
    <row r="43" spans="1:14" s="412" customFormat="1" ht="15.75" thickTop="1">
      <c r="A43" s="461" t="s">
        <v>42</v>
      </c>
      <c r="B43" s="624" t="s">
        <v>360</v>
      </c>
      <c r="C43" s="363">
        <f t="shared" si="0"/>
        <v>81631</v>
      </c>
      <c r="D43" s="462">
        <v>28608</v>
      </c>
      <c r="E43" s="462">
        <v>91</v>
      </c>
      <c r="F43" s="462">
        <v>4058</v>
      </c>
      <c r="G43" s="462">
        <v>3325</v>
      </c>
      <c r="H43" s="462">
        <v>6908</v>
      </c>
      <c r="I43" s="462">
        <v>8420</v>
      </c>
      <c r="J43" s="462">
        <v>531</v>
      </c>
      <c r="K43" s="462">
        <v>3671</v>
      </c>
      <c r="L43" s="462">
        <v>26019</v>
      </c>
      <c r="M43" s="1100" t="s">
        <v>363</v>
      </c>
      <c r="N43" s="1101"/>
    </row>
    <row r="44" spans="1:14" ht="15.75" thickBot="1">
      <c r="A44" s="630" t="s">
        <v>580</v>
      </c>
      <c r="B44" s="631" t="s">
        <v>364</v>
      </c>
      <c r="C44" s="629">
        <f t="shared" si="0"/>
        <v>80810</v>
      </c>
      <c r="D44" s="632">
        <v>28608</v>
      </c>
      <c r="E44" s="632">
        <v>91</v>
      </c>
      <c r="F44" s="632">
        <v>4058</v>
      </c>
      <c r="G44" s="632">
        <v>3243</v>
      </c>
      <c r="H44" s="632">
        <v>6833</v>
      </c>
      <c r="I44" s="632">
        <v>8397</v>
      </c>
      <c r="J44" s="632">
        <v>531</v>
      </c>
      <c r="K44" s="632">
        <v>3671</v>
      </c>
      <c r="L44" s="632">
        <v>25378</v>
      </c>
      <c r="M44" s="1143" t="s">
        <v>366</v>
      </c>
      <c r="N44" s="1144"/>
    </row>
    <row r="45" spans="1:14" s="412" customFormat="1" ht="15.75" thickTop="1">
      <c r="A45" s="493" t="s">
        <v>581</v>
      </c>
      <c r="B45" s="596" t="s">
        <v>367</v>
      </c>
      <c r="C45" s="363">
        <f t="shared" si="0"/>
        <v>821</v>
      </c>
      <c r="D45" s="462">
        <v>0</v>
      </c>
      <c r="E45" s="462">
        <v>0</v>
      </c>
      <c r="F45" s="462">
        <v>0</v>
      </c>
      <c r="G45" s="462">
        <v>82</v>
      </c>
      <c r="H45" s="462">
        <v>75</v>
      </c>
      <c r="I45" s="462">
        <v>23</v>
      </c>
      <c r="J45" s="462">
        <v>0</v>
      </c>
      <c r="K45" s="462">
        <v>0</v>
      </c>
      <c r="L45" s="462">
        <v>641</v>
      </c>
      <c r="M45" s="1074" t="s">
        <v>368</v>
      </c>
      <c r="N45" s="1075"/>
    </row>
    <row r="46" spans="1:14" ht="15" customHeight="1">
      <c r="A46" s="528" t="s">
        <v>582</v>
      </c>
      <c r="B46" s="574" t="s">
        <v>369</v>
      </c>
      <c r="C46" s="448">
        <f t="shared" si="0"/>
        <v>251069</v>
      </c>
      <c r="D46" s="527">
        <v>57580</v>
      </c>
      <c r="E46" s="527">
        <v>0</v>
      </c>
      <c r="F46" s="527">
        <v>177015</v>
      </c>
      <c r="G46" s="527">
        <v>238</v>
      </c>
      <c r="H46" s="527">
        <v>10116</v>
      </c>
      <c r="I46" s="527">
        <v>6120</v>
      </c>
      <c r="J46" s="527">
        <v>0</v>
      </c>
      <c r="K46" s="527">
        <v>0</v>
      </c>
      <c r="L46" s="527">
        <v>0</v>
      </c>
      <c r="M46" s="1064" t="s">
        <v>370</v>
      </c>
      <c r="N46" s="1065"/>
    </row>
    <row r="47" spans="1:14" s="412" customFormat="1">
      <c r="A47" s="307" t="s">
        <v>387</v>
      </c>
      <c r="B47" s="593" t="s">
        <v>371</v>
      </c>
      <c r="C47" s="363">
        <f t="shared" si="0"/>
        <v>1320491</v>
      </c>
      <c r="D47" s="346">
        <v>697125</v>
      </c>
      <c r="E47" s="346">
        <v>4425</v>
      </c>
      <c r="F47" s="346">
        <v>141049</v>
      </c>
      <c r="G47" s="346">
        <v>20819</v>
      </c>
      <c r="H47" s="346">
        <v>266530</v>
      </c>
      <c r="I47" s="346">
        <v>134384</v>
      </c>
      <c r="J47" s="346">
        <v>3414</v>
      </c>
      <c r="K47" s="346">
        <v>16128</v>
      </c>
      <c r="L47" s="346">
        <v>36617</v>
      </c>
      <c r="M47" s="1058" t="s">
        <v>373</v>
      </c>
      <c r="N47" s="1059"/>
    </row>
    <row r="48" spans="1:14" ht="22.5" customHeight="1">
      <c r="A48" s="528" t="s">
        <v>583</v>
      </c>
      <c r="B48" s="574" t="s">
        <v>374</v>
      </c>
      <c r="C48" s="448">
        <f t="shared" si="0"/>
        <v>1979</v>
      </c>
      <c r="D48" s="527">
        <v>513</v>
      </c>
      <c r="E48" s="527">
        <v>0</v>
      </c>
      <c r="F48" s="527">
        <v>0</v>
      </c>
      <c r="G48" s="527">
        <v>0</v>
      </c>
      <c r="H48" s="527">
        <v>739</v>
      </c>
      <c r="I48" s="527">
        <v>95</v>
      </c>
      <c r="J48" s="527">
        <v>474</v>
      </c>
      <c r="K48" s="527">
        <v>0</v>
      </c>
      <c r="L48" s="527">
        <v>158</v>
      </c>
      <c r="M48" s="1064" t="s">
        <v>375</v>
      </c>
      <c r="N48" s="1065"/>
    </row>
    <row r="49" spans="1:14" s="412" customFormat="1" ht="22.5" customHeight="1">
      <c r="A49" s="315" t="s">
        <v>584</v>
      </c>
      <c r="B49" s="592" t="s">
        <v>376</v>
      </c>
      <c r="C49" s="363">
        <f t="shared" si="0"/>
        <v>1979</v>
      </c>
      <c r="D49" s="346">
        <v>513</v>
      </c>
      <c r="E49" s="346">
        <v>0</v>
      </c>
      <c r="F49" s="346">
        <v>0</v>
      </c>
      <c r="G49" s="346">
        <v>0</v>
      </c>
      <c r="H49" s="346">
        <v>739</v>
      </c>
      <c r="I49" s="346">
        <v>95</v>
      </c>
      <c r="J49" s="346">
        <v>474</v>
      </c>
      <c r="K49" s="346">
        <v>0</v>
      </c>
      <c r="L49" s="346">
        <v>158</v>
      </c>
      <c r="M49" s="1054" t="s">
        <v>377</v>
      </c>
      <c r="N49" s="1055"/>
    </row>
    <row r="50" spans="1:14" ht="15" customHeight="1">
      <c r="A50" s="528" t="s">
        <v>323</v>
      </c>
      <c r="B50" s="574" t="s">
        <v>378</v>
      </c>
      <c r="C50" s="448">
        <f t="shared" si="0"/>
        <v>89434</v>
      </c>
      <c r="D50" s="527">
        <v>23644</v>
      </c>
      <c r="E50" s="527">
        <v>0</v>
      </c>
      <c r="F50" s="527">
        <v>2661</v>
      </c>
      <c r="G50" s="527">
        <v>17813</v>
      </c>
      <c r="H50" s="527">
        <v>14905</v>
      </c>
      <c r="I50" s="527">
        <v>2608</v>
      </c>
      <c r="J50" s="527">
        <v>5535</v>
      </c>
      <c r="K50" s="527">
        <v>1136</v>
      </c>
      <c r="L50" s="527">
        <v>21132</v>
      </c>
      <c r="M50" s="1064" t="s">
        <v>379</v>
      </c>
      <c r="N50" s="1065"/>
    </row>
    <row r="51" spans="1:14" s="412" customFormat="1" ht="22.5" customHeight="1">
      <c r="A51" s="315" t="s">
        <v>585</v>
      </c>
      <c r="B51" s="592" t="s">
        <v>380</v>
      </c>
      <c r="C51" s="363">
        <f t="shared" si="0"/>
        <v>2088</v>
      </c>
      <c r="D51" s="346">
        <v>632</v>
      </c>
      <c r="E51" s="346">
        <v>0</v>
      </c>
      <c r="F51" s="346">
        <v>296</v>
      </c>
      <c r="G51" s="346">
        <v>128</v>
      </c>
      <c r="H51" s="346">
        <v>30</v>
      </c>
      <c r="I51" s="346">
        <v>64</v>
      </c>
      <c r="J51" s="346">
        <v>89</v>
      </c>
      <c r="K51" s="346">
        <v>0</v>
      </c>
      <c r="L51" s="346">
        <v>849</v>
      </c>
      <c r="M51" s="1054" t="s">
        <v>381</v>
      </c>
      <c r="N51" s="1055"/>
    </row>
    <row r="52" spans="1:14">
      <c r="A52" s="311" t="s">
        <v>586</v>
      </c>
      <c r="B52" s="312" t="s">
        <v>382</v>
      </c>
      <c r="C52" s="448">
        <f t="shared" si="0"/>
        <v>87346</v>
      </c>
      <c r="D52" s="527">
        <v>23012</v>
      </c>
      <c r="E52" s="527">
        <v>0</v>
      </c>
      <c r="F52" s="527">
        <v>2365</v>
      </c>
      <c r="G52" s="527">
        <v>17685</v>
      </c>
      <c r="H52" s="527">
        <v>14875</v>
      </c>
      <c r="I52" s="527">
        <v>2544</v>
      </c>
      <c r="J52" s="527">
        <v>5446</v>
      </c>
      <c r="K52" s="527">
        <v>1136</v>
      </c>
      <c r="L52" s="527">
        <v>20283</v>
      </c>
      <c r="M52" s="1066" t="s">
        <v>383</v>
      </c>
      <c r="N52" s="1067"/>
    </row>
    <row r="53" spans="1:14" s="412" customFormat="1" ht="22.5">
      <c r="A53" s="307" t="s">
        <v>410</v>
      </c>
      <c r="B53" s="593" t="s">
        <v>384</v>
      </c>
      <c r="C53" s="363">
        <f t="shared" si="0"/>
        <v>521128</v>
      </c>
      <c r="D53" s="346">
        <v>123537</v>
      </c>
      <c r="E53" s="346">
        <v>5098</v>
      </c>
      <c r="F53" s="346">
        <v>34661</v>
      </c>
      <c r="G53" s="346">
        <v>59613</v>
      </c>
      <c r="H53" s="346">
        <v>119304</v>
      </c>
      <c r="I53" s="346">
        <v>9162</v>
      </c>
      <c r="J53" s="346">
        <v>51650</v>
      </c>
      <c r="K53" s="346">
        <v>53088</v>
      </c>
      <c r="L53" s="346">
        <v>65015</v>
      </c>
      <c r="M53" s="1058" t="s">
        <v>385</v>
      </c>
      <c r="N53" s="1059"/>
    </row>
    <row r="54" spans="1:14">
      <c r="A54" s="311" t="s">
        <v>587</v>
      </c>
      <c r="B54" s="312" t="s">
        <v>386</v>
      </c>
      <c r="C54" s="448">
        <f t="shared" si="0"/>
        <v>26629</v>
      </c>
      <c r="D54" s="527">
        <v>8173</v>
      </c>
      <c r="E54" s="527">
        <v>190</v>
      </c>
      <c r="F54" s="527">
        <v>1558</v>
      </c>
      <c r="G54" s="527">
        <v>1480</v>
      </c>
      <c r="H54" s="527">
        <v>4370</v>
      </c>
      <c r="I54" s="527">
        <v>889</v>
      </c>
      <c r="J54" s="527">
        <v>243</v>
      </c>
      <c r="K54" s="527">
        <v>12</v>
      </c>
      <c r="L54" s="527">
        <v>9714</v>
      </c>
      <c r="M54" s="1066" t="s">
        <v>388</v>
      </c>
      <c r="N54" s="1067"/>
    </row>
    <row r="55" spans="1:14" s="412" customFormat="1" ht="15" customHeight="1">
      <c r="A55" s="315" t="s">
        <v>588</v>
      </c>
      <c r="B55" s="592" t="s">
        <v>389</v>
      </c>
      <c r="C55" s="363">
        <f t="shared" si="0"/>
        <v>114124</v>
      </c>
      <c r="D55" s="346">
        <v>18759</v>
      </c>
      <c r="E55" s="346">
        <v>0</v>
      </c>
      <c r="F55" s="346">
        <v>28888</v>
      </c>
      <c r="G55" s="346">
        <v>24467</v>
      </c>
      <c r="H55" s="346">
        <v>9844</v>
      </c>
      <c r="I55" s="346">
        <v>403</v>
      </c>
      <c r="J55" s="346">
        <v>1294</v>
      </c>
      <c r="K55" s="346">
        <v>13167</v>
      </c>
      <c r="L55" s="346">
        <v>17302</v>
      </c>
      <c r="M55" s="1054" t="s">
        <v>390</v>
      </c>
      <c r="N55" s="1055"/>
    </row>
    <row r="56" spans="1:14" ht="15" customHeight="1">
      <c r="A56" s="311" t="s">
        <v>589</v>
      </c>
      <c r="B56" s="312" t="s">
        <v>391</v>
      </c>
      <c r="C56" s="448">
        <f t="shared" si="0"/>
        <v>318565</v>
      </c>
      <c r="D56" s="527">
        <v>71547</v>
      </c>
      <c r="E56" s="527">
        <v>4908</v>
      </c>
      <c r="F56" s="527">
        <v>3743</v>
      </c>
      <c r="G56" s="527">
        <v>19912</v>
      </c>
      <c r="H56" s="527">
        <v>100733</v>
      </c>
      <c r="I56" s="527">
        <v>7287</v>
      </c>
      <c r="J56" s="527">
        <v>48514</v>
      </c>
      <c r="K56" s="527">
        <v>31168</v>
      </c>
      <c r="L56" s="527">
        <v>30753</v>
      </c>
      <c r="M56" s="1066" t="s">
        <v>392</v>
      </c>
      <c r="N56" s="1067"/>
    </row>
    <row r="57" spans="1:14" s="412" customFormat="1">
      <c r="A57" s="315" t="s">
        <v>590</v>
      </c>
      <c r="B57" s="592" t="s">
        <v>393</v>
      </c>
      <c r="C57" s="363">
        <f t="shared" si="0"/>
        <v>13492</v>
      </c>
      <c r="D57" s="346">
        <v>3771</v>
      </c>
      <c r="E57" s="346">
        <v>0</v>
      </c>
      <c r="F57" s="346">
        <v>417</v>
      </c>
      <c r="G57" s="346">
        <v>766</v>
      </c>
      <c r="H57" s="346">
        <v>2719</v>
      </c>
      <c r="I57" s="346">
        <v>551</v>
      </c>
      <c r="J57" s="346">
        <v>0</v>
      </c>
      <c r="K57" s="346">
        <v>21</v>
      </c>
      <c r="L57" s="346">
        <v>5247</v>
      </c>
      <c r="M57" s="1054" t="s">
        <v>394</v>
      </c>
      <c r="N57" s="1055"/>
    </row>
    <row r="58" spans="1:14" ht="22.5">
      <c r="A58" s="311" t="s">
        <v>591</v>
      </c>
      <c r="B58" s="312" t="s">
        <v>395</v>
      </c>
      <c r="C58" s="448">
        <f t="shared" si="0"/>
        <v>48318</v>
      </c>
      <c r="D58" s="527">
        <v>21287</v>
      </c>
      <c r="E58" s="527">
        <v>0</v>
      </c>
      <c r="F58" s="527">
        <v>55</v>
      </c>
      <c r="G58" s="527">
        <v>12988</v>
      </c>
      <c r="H58" s="527">
        <v>1638</v>
      </c>
      <c r="I58" s="527">
        <v>32</v>
      </c>
      <c r="J58" s="527">
        <v>1599</v>
      </c>
      <c r="K58" s="527">
        <v>8720</v>
      </c>
      <c r="L58" s="527">
        <v>1999</v>
      </c>
      <c r="M58" s="1066" t="s">
        <v>396</v>
      </c>
      <c r="N58" s="1067"/>
    </row>
    <row r="59" spans="1:14" s="412" customFormat="1">
      <c r="A59" s="307" t="s">
        <v>362</v>
      </c>
      <c r="B59" s="593" t="s">
        <v>397</v>
      </c>
      <c r="C59" s="363">
        <f t="shared" si="0"/>
        <v>1128635</v>
      </c>
      <c r="D59" s="346">
        <v>451227</v>
      </c>
      <c r="E59" s="346">
        <v>0</v>
      </c>
      <c r="F59" s="346">
        <v>455066</v>
      </c>
      <c r="G59" s="346">
        <v>3926</v>
      </c>
      <c r="H59" s="346">
        <v>132846</v>
      </c>
      <c r="I59" s="346">
        <v>3516</v>
      </c>
      <c r="J59" s="346">
        <v>7734</v>
      </c>
      <c r="K59" s="346">
        <v>29599</v>
      </c>
      <c r="L59" s="346">
        <v>44721</v>
      </c>
      <c r="M59" s="1058" t="s">
        <v>398</v>
      </c>
      <c r="N59" s="1059"/>
    </row>
    <row r="60" spans="1:14" ht="22.5" customHeight="1">
      <c r="A60" s="528" t="s">
        <v>320</v>
      </c>
      <c r="B60" s="574" t="s">
        <v>399</v>
      </c>
      <c r="C60" s="448">
        <f t="shared" si="0"/>
        <v>363533</v>
      </c>
      <c r="D60" s="527">
        <v>77946</v>
      </c>
      <c r="E60" s="527">
        <v>2715</v>
      </c>
      <c r="F60" s="527">
        <v>23187</v>
      </c>
      <c r="G60" s="527">
        <v>55280</v>
      </c>
      <c r="H60" s="527">
        <v>34533</v>
      </c>
      <c r="I60" s="527">
        <v>10232</v>
      </c>
      <c r="J60" s="527">
        <v>28628</v>
      </c>
      <c r="K60" s="527">
        <v>16526</v>
      </c>
      <c r="L60" s="527">
        <v>114486</v>
      </c>
      <c r="M60" s="1064" t="s">
        <v>400</v>
      </c>
      <c r="N60" s="1065"/>
    </row>
    <row r="61" spans="1:14" s="412" customFormat="1">
      <c r="A61" s="315" t="s">
        <v>592</v>
      </c>
      <c r="B61" s="592" t="s">
        <v>401</v>
      </c>
      <c r="C61" s="363">
        <f t="shared" si="0"/>
        <v>338397</v>
      </c>
      <c r="D61" s="346">
        <v>72111</v>
      </c>
      <c r="E61" s="346">
        <v>2707</v>
      </c>
      <c r="F61" s="346">
        <v>22524</v>
      </c>
      <c r="G61" s="346">
        <v>54758</v>
      </c>
      <c r="H61" s="346">
        <v>27886</v>
      </c>
      <c r="I61" s="346">
        <v>9625</v>
      </c>
      <c r="J61" s="346">
        <v>27882</v>
      </c>
      <c r="K61" s="346">
        <v>15199</v>
      </c>
      <c r="L61" s="346">
        <v>105705</v>
      </c>
      <c r="M61" s="1054" t="s">
        <v>402</v>
      </c>
      <c r="N61" s="1055"/>
    </row>
    <row r="62" spans="1:14" ht="22.5">
      <c r="A62" s="311" t="s">
        <v>593</v>
      </c>
      <c r="B62" s="312" t="s">
        <v>403</v>
      </c>
      <c r="C62" s="448">
        <f t="shared" si="0"/>
        <v>3450</v>
      </c>
      <c r="D62" s="527">
        <v>1377</v>
      </c>
      <c r="E62" s="527">
        <v>0</v>
      </c>
      <c r="F62" s="527">
        <v>545</v>
      </c>
      <c r="G62" s="527">
        <v>117</v>
      </c>
      <c r="H62" s="527">
        <v>48</v>
      </c>
      <c r="I62" s="527">
        <v>36</v>
      </c>
      <c r="J62" s="527">
        <v>2</v>
      </c>
      <c r="K62" s="527">
        <v>115</v>
      </c>
      <c r="L62" s="527">
        <v>1210</v>
      </c>
      <c r="M62" s="1066" t="s">
        <v>404</v>
      </c>
      <c r="N62" s="1067"/>
    </row>
    <row r="63" spans="1:14" s="412" customFormat="1">
      <c r="A63" s="315" t="s">
        <v>595</v>
      </c>
      <c r="B63" s="592" t="s">
        <v>405</v>
      </c>
      <c r="C63" s="363">
        <f t="shared" si="0"/>
        <v>9377</v>
      </c>
      <c r="D63" s="346">
        <v>4180</v>
      </c>
      <c r="E63" s="346">
        <v>8</v>
      </c>
      <c r="F63" s="346">
        <v>118</v>
      </c>
      <c r="G63" s="346">
        <v>209</v>
      </c>
      <c r="H63" s="346">
        <v>1206</v>
      </c>
      <c r="I63" s="346">
        <v>115</v>
      </c>
      <c r="J63" s="346">
        <v>597</v>
      </c>
      <c r="K63" s="346">
        <v>686</v>
      </c>
      <c r="L63" s="346">
        <v>2258</v>
      </c>
      <c r="M63" s="1054" t="s">
        <v>406</v>
      </c>
      <c r="N63" s="1055"/>
    </row>
    <row r="64" spans="1:14">
      <c r="A64" s="311" t="s">
        <v>596</v>
      </c>
      <c r="B64" s="312" t="s">
        <v>407</v>
      </c>
      <c r="C64" s="448">
        <f t="shared" si="0"/>
        <v>12309</v>
      </c>
      <c r="D64" s="527">
        <v>278</v>
      </c>
      <c r="E64" s="527">
        <v>0</v>
      </c>
      <c r="F64" s="527">
        <v>0</v>
      </c>
      <c r="G64" s="527">
        <v>196</v>
      </c>
      <c r="H64" s="527">
        <v>5393</v>
      </c>
      <c r="I64" s="527">
        <v>456</v>
      </c>
      <c r="J64" s="527">
        <v>147</v>
      </c>
      <c r="K64" s="527">
        <v>526</v>
      </c>
      <c r="L64" s="527">
        <v>5313</v>
      </c>
      <c r="M64" s="1066" t="s">
        <v>408</v>
      </c>
      <c r="N64" s="1067"/>
    </row>
    <row r="65" spans="1:14" s="412" customFormat="1">
      <c r="A65" s="307" t="s">
        <v>287</v>
      </c>
      <c r="B65" s="593" t="s">
        <v>409</v>
      </c>
      <c r="C65" s="363">
        <f t="shared" si="0"/>
        <v>36871</v>
      </c>
      <c r="D65" s="346">
        <v>7576</v>
      </c>
      <c r="E65" s="346">
        <v>0</v>
      </c>
      <c r="F65" s="346">
        <v>3824</v>
      </c>
      <c r="G65" s="346">
        <v>4759</v>
      </c>
      <c r="H65" s="346">
        <v>9389</v>
      </c>
      <c r="I65" s="346">
        <v>468</v>
      </c>
      <c r="J65" s="346">
        <v>2245</v>
      </c>
      <c r="K65" s="346">
        <v>15</v>
      </c>
      <c r="L65" s="346">
        <v>8595</v>
      </c>
      <c r="M65" s="1058" t="s">
        <v>411</v>
      </c>
      <c r="N65" s="1059"/>
    </row>
    <row r="66" spans="1:14" ht="33.75">
      <c r="A66" s="311" t="s">
        <v>597</v>
      </c>
      <c r="B66" s="312" t="s">
        <v>598</v>
      </c>
      <c r="C66" s="448">
        <f t="shared" si="0"/>
        <v>12430</v>
      </c>
      <c r="D66" s="527">
        <v>2791</v>
      </c>
      <c r="E66" s="527">
        <v>0</v>
      </c>
      <c r="F66" s="527">
        <v>3803</v>
      </c>
      <c r="G66" s="527">
        <v>2333</v>
      </c>
      <c r="H66" s="527">
        <v>357</v>
      </c>
      <c r="I66" s="527">
        <v>268</v>
      </c>
      <c r="J66" s="527">
        <v>307</v>
      </c>
      <c r="K66" s="527">
        <v>0</v>
      </c>
      <c r="L66" s="527">
        <v>2571</v>
      </c>
      <c r="M66" s="1066" t="s">
        <v>412</v>
      </c>
      <c r="N66" s="1067"/>
    </row>
    <row r="67" spans="1:14" s="412" customFormat="1" ht="40.5" customHeight="1">
      <c r="A67" s="315" t="s">
        <v>599</v>
      </c>
      <c r="B67" s="592" t="s">
        <v>413</v>
      </c>
      <c r="C67" s="363">
        <f t="shared" si="0"/>
        <v>11779</v>
      </c>
      <c r="D67" s="346">
        <v>2179</v>
      </c>
      <c r="E67" s="346">
        <v>0</v>
      </c>
      <c r="F67" s="346">
        <v>0</v>
      </c>
      <c r="G67" s="346">
        <v>84</v>
      </c>
      <c r="H67" s="346">
        <v>7647</v>
      </c>
      <c r="I67" s="346">
        <v>0</v>
      </c>
      <c r="J67" s="346">
        <v>1745</v>
      </c>
      <c r="K67" s="346">
        <v>0</v>
      </c>
      <c r="L67" s="346">
        <v>124</v>
      </c>
      <c r="M67" s="1054" t="s">
        <v>414</v>
      </c>
      <c r="N67" s="1055"/>
    </row>
    <row r="68" spans="1:14">
      <c r="A68" s="311" t="s">
        <v>600</v>
      </c>
      <c r="B68" s="312" t="s">
        <v>415</v>
      </c>
      <c r="C68" s="448">
        <f t="shared" si="0"/>
        <v>375</v>
      </c>
      <c r="D68" s="527">
        <v>219</v>
      </c>
      <c r="E68" s="527">
        <v>0</v>
      </c>
      <c r="F68" s="527">
        <v>21</v>
      </c>
      <c r="G68" s="527">
        <v>0</v>
      </c>
      <c r="H68" s="527">
        <v>8</v>
      </c>
      <c r="I68" s="527">
        <v>38</v>
      </c>
      <c r="J68" s="527">
        <v>89</v>
      </c>
      <c r="K68" s="527">
        <v>0</v>
      </c>
      <c r="L68" s="527">
        <v>0</v>
      </c>
      <c r="M68" s="1066" t="s">
        <v>416</v>
      </c>
      <c r="N68" s="1067"/>
    </row>
    <row r="69" spans="1:14" s="412" customFormat="1" ht="15.75" thickBot="1">
      <c r="A69" s="485" t="s">
        <v>601</v>
      </c>
      <c r="B69" s="640" t="s">
        <v>689</v>
      </c>
      <c r="C69" s="491">
        <f t="shared" si="0"/>
        <v>3902</v>
      </c>
      <c r="D69" s="487">
        <v>628</v>
      </c>
      <c r="E69" s="487">
        <v>0</v>
      </c>
      <c r="F69" s="487">
        <v>0</v>
      </c>
      <c r="G69" s="487">
        <v>2079</v>
      </c>
      <c r="H69" s="487">
        <v>1195</v>
      </c>
      <c r="I69" s="487">
        <v>0</v>
      </c>
      <c r="J69" s="487">
        <v>0</v>
      </c>
      <c r="K69" s="487">
        <v>0</v>
      </c>
      <c r="L69" s="487">
        <v>0</v>
      </c>
      <c r="M69" s="1110" t="s">
        <v>722</v>
      </c>
      <c r="N69" s="1111"/>
    </row>
    <row r="70" spans="1:14" ht="15.75" thickTop="1">
      <c r="A70" s="456" t="s">
        <v>602</v>
      </c>
      <c r="B70" s="633" t="s">
        <v>417</v>
      </c>
      <c r="C70" s="634">
        <f t="shared" si="0"/>
        <v>8385</v>
      </c>
      <c r="D70" s="635">
        <v>1759</v>
      </c>
      <c r="E70" s="635">
        <v>0</v>
      </c>
      <c r="F70" s="635">
        <v>0</v>
      </c>
      <c r="G70" s="635">
        <v>263</v>
      </c>
      <c r="H70" s="635">
        <v>182</v>
      </c>
      <c r="I70" s="635">
        <v>162</v>
      </c>
      <c r="J70" s="635">
        <v>104</v>
      </c>
      <c r="K70" s="635">
        <v>15</v>
      </c>
      <c r="L70" s="635">
        <v>5900</v>
      </c>
      <c r="M70" s="1098" t="s">
        <v>418</v>
      </c>
      <c r="N70" s="1099"/>
    </row>
    <row r="71" spans="1:14" s="412" customFormat="1">
      <c r="A71" s="461" t="s">
        <v>446</v>
      </c>
      <c r="B71" s="624" t="s">
        <v>419</v>
      </c>
      <c r="C71" s="363">
        <f t="shared" si="0"/>
        <v>11644</v>
      </c>
      <c r="D71" s="462">
        <v>3127</v>
      </c>
      <c r="E71" s="462">
        <v>0</v>
      </c>
      <c r="F71" s="462">
        <v>0</v>
      </c>
      <c r="G71" s="462">
        <v>0</v>
      </c>
      <c r="H71" s="462">
        <v>496</v>
      </c>
      <c r="I71" s="462">
        <v>0</v>
      </c>
      <c r="J71" s="462">
        <v>0</v>
      </c>
      <c r="K71" s="462">
        <v>0</v>
      </c>
      <c r="L71" s="462">
        <v>8021</v>
      </c>
      <c r="M71" s="1100" t="s">
        <v>420</v>
      </c>
      <c r="N71" s="1101"/>
    </row>
    <row r="72" spans="1:14" ht="49.5" customHeight="1" thickBot="1">
      <c r="A72" s="499" t="s">
        <v>603</v>
      </c>
      <c r="B72" s="636" t="s">
        <v>421</v>
      </c>
      <c r="C72" s="629">
        <f t="shared" si="0"/>
        <v>11644</v>
      </c>
      <c r="D72" s="637">
        <v>3127</v>
      </c>
      <c r="E72" s="637">
        <v>0</v>
      </c>
      <c r="F72" s="637">
        <v>0</v>
      </c>
      <c r="G72" s="637">
        <v>0</v>
      </c>
      <c r="H72" s="637">
        <v>496</v>
      </c>
      <c r="I72" s="637">
        <v>0</v>
      </c>
      <c r="J72" s="637">
        <v>0</v>
      </c>
      <c r="K72" s="637">
        <v>0</v>
      </c>
      <c r="L72" s="637">
        <v>8021</v>
      </c>
      <c r="M72" s="1141" t="s">
        <v>422</v>
      </c>
      <c r="N72" s="1142"/>
    </row>
    <row r="73" spans="1:14" s="442" customFormat="1" ht="13.9" customHeight="1" thickTop="1">
      <c r="A73" s="461" t="s">
        <v>604</v>
      </c>
      <c r="B73" s="624" t="s">
        <v>423</v>
      </c>
      <c r="C73" s="363">
        <f t="shared" si="0"/>
        <v>1516</v>
      </c>
      <c r="D73" s="462">
        <v>104</v>
      </c>
      <c r="E73" s="462">
        <v>0</v>
      </c>
      <c r="F73" s="462">
        <v>0</v>
      </c>
      <c r="G73" s="462">
        <v>166</v>
      </c>
      <c r="H73" s="462">
        <v>182</v>
      </c>
      <c r="I73" s="462">
        <v>0</v>
      </c>
      <c r="J73" s="462">
        <v>0</v>
      </c>
      <c r="K73" s="462">
        <v>0</v>
      </c>
      <c r="L73" s="462">
        <v>1064</v>
      </c>
      <c r="M73" s="1100" t="s">
        <v>424</v>
      </c>
      <c r="N73" s="1101"/>
    </row>
    <row r="74" spans="1:14" ht="22.5">
      <c r="A74" s="311" t="s">
        <v>606</v>
      </c>
      <c r="B74" s="312" t="s">
        <v>645</v>
      </c>
      <c r="C74" s="448">
        <f t="shared" ref="C74:C99" si="1">SUM(D74:L74)</f>
        <v>912</v>
      </c>
      <c r="D74" s="527">
        <v>73</v>
      </c>
      <c r="E74" s="527">
        <v>0</v>
      </c>
      <c r="F74" s="527">
        <v>0</v>
      </c>
      <c r="G74" s="527">
        <v>166</v>
      </c>
      <c r="H74" s="527">
        <v>182</v>
      </c>
      <c r="I74" s="527">
        <v>0</v>
      </c>
      <c r="J74" s="527">
        <v>0</v>
      </c>
      <c r="K74" s="527">
        <v>0</v>
      </c>
      <c r="L74" s="527">
        <v>491</v>
      </c>
      <c r="M74" s="1066" t="s">
        <v>426</v>
      </c>
      <c r="N74" s="1067"/>
    </row>
    <row r="75" spans="1:14" s="412" customFormat="1" ht="13.9" customHeight="1">
      <c r="A75" s="315" t="s">
        <v>556</v>
      </c>
      <c r="B75" s="592" t="s">
        <v>427</v>
      </c>
      <c r="C75" s="363">
        <f t="shared" si="1"/>
        <v>604</v>
      </c>
      <c r="D75" s="346">
        <v>31</v>
      </c>
      <c r="E75" s="346">
        <v>0</v>
      </c>
      <c r="F75" s="346">
        <v>0</v>
      </c>
      <c r="G75" s="346">
        <v>0</v>
      </c>
      <c r="H75" s="346">
        <v>0</v>
      </c>
      <c r="I75" s="346">
        <v>0</v>
      </c>
      <c r="J75" s="346">
        <v>0</v>
      </c>
      <c r="K75" s="346">
        <v>0</v>
      </c>
      <c r="L75" s="346">
        <v>573</v>
      </c>
      <c r="M75" s="1054" t="s">
        <v>429</v>
      </c>
      <c r="N75" s="1055"/>
    </row>
    <row r="76" spans="1:14" ht="13.9" customHeight="1">
      <c r="A76" s="528" t="s">
        <v>607</v>
      </c>
      <c r="B76" s="574" t="s">
        <v>430</v>
      </c>
      <c r="C76" s="448">
        <f t="shared" si="1"/>
        <v>226</v>
      </c>
      <c r="D76" s="527">
        <v>22</v>
      </c>
      <c r="E76" s="527">
        <v>0</v>
      </c>
      <c r="F76" s="527">
        <v>0</v>
      </c>
      <c r="G76" s="527">
        <v>47</v>
      </c>
      <c r="H76" s="527">
        <v>17</v>
      </c>
      <c r="I76" s="527">
        <v>0</v>
      </c>
      <c r="J76" s="527">
        <v>0</v>
      </c>
      <c r="K76" s="527">
        <v>127</v>
      </c>
      <c r="L76" s="527">
        <v>13</v>
      </c>
      <c r="M76" s="1064" t="s">
        <v>431</v>
      </c>
      <c r="N76" s="1065"/>
    </row>
    <row r="77" spans="1:14" s="412" customFormat="1">
      <c r="A77" s="315" t="s">
        <v>608</v>
      </c>
      <c r="B77" s="592" t="s">
        <v>432</v>
      </c>
      <c r="C77" s="363">
        <f t="shared" si="1"/>
        <v>226</v>
      </c>
      <c r="D77" s="346">
        <v>22</v>
      </c>
      <c r="E77" s="346">
        <v>0</v>
      </c>
      <c r="F77" s="346">
        <v>0</v>
      </c>
      <c r="G77" s="346">
        <v>47</v>
      </c>
      <c r="H77" s="346">
        <v>17</v>
      </c>
      <c r="I77" s="346">
        <v>0</v>
      </c>
      <c r="J77" s="346">
        <v>0</v>
      </c>
      <c r="K77" s="346">
        <v>127</v>
      </c>
      <c r="L77" s="346">
        <v>13</v>
      </c>
      <c r="M77" s="1054" t="s">
        <v>433</v>
      </c>
      <c r="N77" s="1055"/>
    </row>
    <row r="78" spans="1:14">
      <c r="A78" s="528" t="s">
        <v>516</v>
      </c>
      <c r="B78" s="574" t="s">
        <v>434</v>
      </c>
      <c r="C78" s="448">
        <f t="shared" si="1"/>
        <v>213427</v>
      </c>
      <c r="D78" s="527">
        <v>11420</v>
      </c>
      <c r="E78" s="527">
        <v>163</v>
      </c>
      <c r="F78" s="527">
        <v>156609</v>
      </c>
      <c r="G78" s="527">
        <v>2559</v>
      </c>
      <c r="H78" s="527">
        <v>4396</v>
      </c>
      <c r="I78" s="527">
        <v>2273</v>
      </c>
      <c r="J78" s="527">
        <v>1472</v>
      </c>
      <c r="K78" s="527">
        <v>3041</v>
      </c>
      <c r="L78" s="527">
        <v>31494</v>
      </c>
      <c r="M78" s="1064" t="s">
        <v>435</v>
      </c>
      <c r="N78" s="1065"/>
    </row>
    <row r="79" spans="1:14" s="412" customFormat="1">
      <c r="A79" s="315" t="s">
        <v>609</v>
      </c>
      <c r="B79" s="592" t="s">
        <v>434</v>
      </c>
      <c r="C79" s="363">
        <f t="shared" si="1"/>
        <v>213427</v>
      </c>
      <c r="D79" s="346">
        <v>11420</v>
      </c>
      <c r="E79" s="346">
        <v>163</v>
      </c>
      <c r="F79" s="346">
        <v>156609</v>
      </c>
      <c r="G79" s="346">
        <v>2559</v>
      </c>
      <c r="H79" s="346">
        <v>4396</v>
      </c>
      <c r="I79" s="346">
        <v>2273</v>
      </c>
      <c r="J79" s="346">
        <v>1472</v>
      </c>
      <c r="K79" s="346">
        <v>3041</v>
      </c>
      <c r="L79" s="346">
        <v>31494</v>
      </c>
      <c r="M79" s="1054" t="s">
        <v>436</v>
      </c>
      <c r="N79" s="1055"/>
    </row>
    <row r="80" spans="1:14">
      <c r="A80" s="528" t="s">
        <v>338</v>
      </c>
      <c r="B80" s="574" t="s">
        <v>437</v>
      </c>
      <c r="C80" s="448">
        <f t="shared" si="1"/>
        <v>1798</v>
      </c>
      <c r="D80" s="527">
        <v>410</v>
      </c>
      <c r="E80" s="527">
        <v>4</v>
      </c>
      <c r="F80" s="527">
        <v>0</v>
      </c>
      <c r="G80" s="527">
        <v>270</v>
      </c>
      <c r="H80" s="527">
        <v>124</v>
      </c>
      <c r="I80" s="527">
        <v>82</v>
      </c>
      <c r="J80" s="527">
        <v>0</v>
      </c>
      <c r="K80" s="527">
        <v>0</v>
      </c>
      <c r="L80" s="527">
        <v>908</v>
      </c>
      <c r="M80" s="1064" t="s">
        <v>438</v>
      </c>
      <c r="N80" s="1065"/>
    </row>
    <row r="81" spans="1:14" s="412" customFormat="1" ht="22.5">
      <c r="A81" s="315" t="s">
        <v>610</v>
      </c>
      <c r="B81" s="592" t="s">
        <v>439</v>
      </c>
      <c r="C81" s="363">
        <f t="shared" si="1"/>
        <v>710</v>
      </c>
      <c r="D81" s="346">
        <v>410</v>
      </c>
      <c r="E81" s="346">
        <v>0</v>
      </c>
      <c r="F81" s="346">
        <v>0</v>
      </c>
      <c r="G81" s="346">
        <v>180</v>
      </c>
      <c r="H81" s="346">
        <v>120</v>
      </c>
      <c r="I81" s="346">
        <v>0</v>
      </c>
      <c r="J81" s="346">
        <v>0</v>
      </c>
      <c r="K81" s="346">
        <v>0</v>
      </c>
      <c r="L81" s="346">
        <v>0</v>
      </c>
      <c r="M81" s="1054" t="s">
        <v>440</v>
      </c>
      <c r="N81" s="1055"/>
    </row>
    <row r="82" spans="1:14">
      <c r="A82" s="311" t="s">
        <v>611</v>
      </c>
      <c r="B82" s="312" t="s">
        <v>441</v>
      </c>
      <c r="C82" s="448">
        <f t="shared" si="1"/>
        <v>1088</v>
      </c>
      <c r="D82" s="527">
        <v>0</v>
      </c>
      <c r="E82" s="527">
        <v>4</v>
      </c>
      <c r="F82" s="527">
        <v>0</v>
      </c>
      <c r="G82" s="527">
        <v>90</v>
      </c>
      <c r="H82" s="527">
        <v>4</v>
      </c>
      <c r="I82" s="527">
        <v>82</v>
      </c>
      <c r="J82" s="527">
        <v>0</v>
      </c>
      <c r="K82" s="527">
        <v>0</v>
      </c>
      <c r="L82" s="527">
        <v>908</v>
      </c>
      <c r="M82" s="1066" t="s">
        <v>442</v>
      </c>
      <c r="N82" s="1067"/>
    </row>
    <row r="83" spans="1:14" s="412" customFormat="1" ht="22.5">
      <c r="A83" s="307" t="s">
        <v>372</v>
      </c>
      <c r="B83" s="593" t="s">
        <v>443</v>
      </c>
      <c r="C83" s="363">
        <f t="shared" si="1"/>
        <v>317180</v>
      </c>
      <c r="D83" s="346">
        <v>33230</v>
      </c>
      <c r="E83" s="346">
        <v>949</v>
      </c>
      <c r="F83" s="346">
        <v>14225</v>
      </c>
      <c r="G83" s="346">
        <v>111502</v>
      </c>
      <c r="H83" s="346">
        <v>28086</v>
      </c>
      <c r="I83" s="346">
        <v>33215</v>
      </c>
      <c r="J83" s="346">
        <v>5683</v>
      </c>
      <c r="K83" s="346">
        <v>68989</v>
      </c>
      <c r="L83" s="346">
        <v>21301</v>
      </c>
      <c r="M83" s="1058" t="s">
        <v>444</v>
      </c>
      <c r="N83" s="1059"/>
    </row>
    <row r="84" spans="1:14">
      <c r="A84" s="311" t="s">
        <v>612</v>
      </c>
      <c r="B84" s="312" t="s">
        <v>445</v>
      </c>
      <c r="C84" s="448">
        <f t="shared" si="1"/>
        <v>1229</v>
      </c>
      <c r="D84" s="527">
        <v>17</v>
      </c>
      <c r="E84" s="527">
        <v>0</v>
      </c>
      <c r="F84" s="527">
        <v>0</v>
      </c>
      <c r="G84" s="527">
        <v>0</v>
      </c>
      <c r="H84" s="527">
        <v>2</v>
      </c>
      <c r="I84" s="527">
        <v>0</v>
      </c>
      <c r="J84" s="527">
        <v>2</v>
      </c>
      <c r="K84" s="527">
        <v>0</v>
      </c>
      <c r="L84" s="527">
        <v>1208</v>
      </c>
      <c r="M84" s="1066" t="s">
        <v>447</v>
      </c>
      <c r="N84" s="1067"/>
    </row>
    <row r="85" spans="1:14" s="412" customFormat="1">
      <c r="A85" s="516" t="s">
        <v>774</v>
      </c>
      <c r="B85" s="599" t="s">
        <v>775</v>
      </c>
      <c r="C85" s="363">
        <f t="shared" si="1"/>
        <v>18269</v>
      </c>
      <c r="D85" s="517">
        <v>2794</v>
      </c>
      <c r="E85" s="517">
        <v>272</v>
      </c>
      <c r="F85" s="517">
        <v>0</v>
      </c>
      <c r="G85" s="517">
        <v>41</v>
      </c>
      <c r="H85" s="517">
        <v>895</v>
      </c>
      <c r="I85" s="517">
        <v>475</v>
      </c>
      <c r="J85" s="517">
        <v>598</v>
      </c>
      <c r="K85" s="517">
        <v>0</v>
      </c>
      <c r="L85" s="517">
        <v>13194</v>
      </c>
      <c r="M85" s="1054" t="s">
        <v>776</v>
      </c>
      <c r="N85" s="1055"/>
    </row>
    <row r="86" spans="1:14">
      <c r="A86" s="311" t="s">
        <v>721</v>
      </c>
      <c r="B86" s="312" t="s">
        <v>448</v>
      </c>
      <c r="C86" s="448">
        <f t="shared" si="1"/>
        <v>798</v>
      </c>
      <c r="D86" s="527">
        <v>28</v>
      </c>
      <c r="E86" s="527">
        <v>14</v>
      </c>
      <c r="F86" s="527">
        <v>0</v>
      </c>
      <c r="G86" s="527">
        <v>0</v>
      </c>
      <c r="H86" s="527">
        <v>0</v>
      </c>
      <c r="I86" s="527">
        <v>0</v>
      </c>
      <c r="J86" s="527">
        <v>0</v>
      </c>
      <c r="K86" s="527">
        <v>0</v>
      </c>
      <c r="L86" s="527">
        <v>756</v>
      </c>
      <c r="M86" s="1066" t="s">
        <v>449</v>
      </c>
      <c r="N86" s="1067"/>
    </row>
    <row r="87" spans="1:14" s="412" customFormat="1">
      <c r="A87" s="315" t="s">
        <v>613</v>
      </c>
      <c r="B87" s="592" t="s">
        <v>450</v>
      </c>
      <c r="C87" s="363">
        <f t="shared" si="1"/>
        <v>296884</v>
      </c>
      <c r="D87" s="346">
        <v>30391</v>
      </c>
      <c r="E87" s="346">
        <v>663</v>
      </c>
      <c r="F87" s="346">
        <v>14225</v>
      </c>
      <c r="G87" s="346">
        <v>111461</v>
      </c>
      <c r="H87" s="346">
        <v>27189</v>
      </c>
      <c r="I87" s="346">
        <v>32740</v>
      </c>
      <c r="J87" s="346">
        <v>5083</v>
      </c>
      <c r="K87" s="346">
        <v>68989</v>
      </c>
      <c r="L87" s="346">
        <v>6143</v>
      </c>
      <c r="M87" s="1054" t="s">
        <v>451</v>
      </c>
      <c r="N87" s="1055"/>
    </row>
    <row r="88" spans="1:14" ht="24">
      <c r="A88" s="541" t="s">
        <v>452</v>
      </c>
      <c r="B88" s="320" t="s">
        <v>453</v>
      </c>
      <c r="C88" s="448">
        <f t="shared" si="1"/>
        <v>705058</v>
      </c>
      <c r="D88" s="527">
        <v>82089</v>
      </c>
      <c r="E88" s="527">
        <v>80</v>
      </c>
      <c r="F88" s="527">
        <v>63680</v>
      </c>
      <c r="G88" s="527">
        <v>5185</v>
      </c>
      <c r="H88" s="527">
        <v>478475</v>
      </c>
      <c r="I88" s="527">
        <v>23889</v>
      </c>
      <c r="J88" s="527">
        <v>21825</v>
      </c>
      <c r="K88" s="527">
        <v>7119</v>
      </c>
      <c r="L88" s="527">
        <v>22716</v>
      </c>
      <c r="M88" s="1090" t="s">
        <v>454</v>
      </c>
      <c r="N88" s="1091"/>
    </row>
    <row r="89" spans="1:14" s="412" customFormat="1">
      <c r="A89" s="307" t="s">
        <v>614</v>
      </c>
      <c r="B89" s="593" t="s">
        <v>453</v>
      </c>
      <c r="C89" s="363">
        <f t="shared" si="1"/>
        <v>705058</v>
      </c>
      <c r="D89" s="346">
        <v>82089</v>
      </c>
      <c r="E89" s="346">
        <v>80</v>
      </c>
      <c r="F89" s="346">
        <v>63680</v>
      </c>
      <c r="G89" s="346">
        <v>5185</v>
      </c>
      <c r="H89" s="346">
        <v>478475</v>
      </c>
      <c r="I89" s="346">
        <v>23889</v>
      </c>
      <c r="J89" s="346">
        <v>21825</v>
      </c>
      <c r="K89" s="346">
        <v>7119</v>
      </c>
      <c r="L89" s="346">
        <v>22716</v>
      </c>
      <c r="M89" s="1058" t="s">
        <v>455</v>
      </c>
      <c r="N89" s="1059"/>
    </row>
    <row r="90" spans="1:14" ht="24">
      <c r="A90" s="541" t="s">
        <v>456</v>
      </c>
      <c r="B90" s="320" t="s">
        <v>457</v>
      </c>
      <c r="C90" s="448">
        <f t="shared" si="1"/>
        <v>176704</v>
      </c>
      <c r="D90" s="527">
        <v>76356</v>
      </c>
      <c r="E90" s="527">
        <v>0</v>
      </c>
      <c r="F90" s="527">
        <v>31143</v>
      </c>
      <c r="G90" s="527">
        <v>1019</v>
      </c>
      <c r="H90" s="527">
        <v>32625</v>
      </c>
      <c r="I90" s="527">
        <v>950</v>
      </c>
      <c r="J90" s="527">
        <v>7973</v>
      </c>
      <c r="K90" s="527">
        <v>13215</v>
      </c>
      <c r="L90" s="527">
        <v>13423</v>
      </c>
      <c r="M90" s="1090" t="s">
        <v>458</v>
      </c>
      <c r="N90" s="1091"/>
    </row>
    <row r="91" spans="1:14" s="412" customFormat="1">
      <c r="A91" s="307" t="s">
        <v>365</v>
      </c>
      <c r="B91" s="593" t="s">
        <v>459</v>
      </c>
      <c r="C91" s="363">
        <f t="shared" si="1"/>
        <v>34630</v>
      </c>
      <c r="D91" s="346">
        <v>7571</v>
      </c>
      <c r="E91" s="346">
        <v>0</v>
      </c>
      <c r="F91" s="346">
        <v>0</v>
      </c>
      <c r="G91" s="346">
        <v>453</v>
      </c>
      <c r="H91" s="346">
        <v>13761</v>
      </c>
      <c r="I91" s="346">
        <v>85</v>
      </c>
      <c r="J91" s="346">
        <v>3638</v>
      </c>
      <c r="K91" s="346">
        <v>4901</v>
      </c>
      <c r="L91" s="346">
        <v>4221</v>
      </c>
      <c r="M91" s="1058" t="s">
        <v>460</v>
      </c>
      <c r="N91" s="1059"/>
    </row>
    <row r="92" spans="1:14">
      <c r="A92" s="311" t="s">
        <v>615</v>
      </c>
      <c r="B92" s="312" t="s">
        <v>459</v>
      </c>
      <c r="C92" s="448">
        <f t="shared" si="1"/>
        <v>34630</v>
      </c>
      <c r="D92" s="527">
        <v>7571</v>
      </c>
      <c r="E92" s="527">
        <v>0</v>
      </c>
      <c r="F92" s="527">
        <v>0</v>
      </c>
      <c r="G92" s="527">
        <v>453</v>
      </c>
      <c r="H92" s="527">
        <v>13761</v>
      </c>
      <c r="I92" s="527">
        <v>85</v>
      </c>
      <c r="J92" s="527">
        <v>3638</v>
      </c>
      <c r="K92" s="527">
        <v>4901</v>
      </c>
      <c r="L92" s="527">
        <v>4221</v>
      </c>
      <c r="M92" s="1066" t="s">
        <v>460</v>
      </c>
      <c r="N92" s="1067"/>
    </row>
    <row r="93" spans="1:14" s="412" customFormat="1" ht="22.5">
      <c r="A93" s="307" t="s">
        <v>361</v>
      </c>
      <c r="B93" s="593" t="s">
        <v>461</v>
      </c>
      <c r="C93" s="363">
        <f t="shared" si="1"/>
        <v>138702</v>
      </c>
      <c r="D93" s="346">
        <v>68691</v>
      </c>
      <c r="E93" s="346">
        <v>0</v>
      </c>
      <c r="F93" s="346">
        <v>30592</v>
      </c>
      <c r="G93" s="346">
        <v>76</v>
      </c>
      <c r="H93" s="346">
        <v>18182</v>
      </c>
      <c r="I93" s="346">
        <v>865</v>
      </c>
      <c r="J93" s="346">
        <v>4335</v>
      </c>
      <c r="K93" s="346">
        <v>8314</v>
      </c>
      <c r="L93" s="346">
        <v>7647</v>
      </c>
      <c r="M93" s="1058" t="s">
        <v>462</v>
      </c>
      <c r="N93" s="1059"/>
    </row>
    <row r="94" spans="1:14">
      <c r="A94" s="311" t="s">
        <v>616</v>
      </c>
      <c r="B94" s="312" t="s">
        <v>617</v>
      </c>
      <c r="C94" s="448">
        <f t="shared" si="1"/>
        <v>9174</v>
      </c>
      <c r="D94" s="527">
        <v>49</v>
      </c>
      <c r="E94" s="527">
        <v>0</v>
      </c>
      <c r="F94" s="527">
        <v>6729</v>
      </c>
      <c r="G94" s="527">
        <v>40</v>
      </c>
      <c r="H94" s="527">
        <v>365</v>
      </c>
      <c r="I94" s="527">
        <v>109</v>
      </c>
      <c r="J94" s="527">
        <v>830</v>
      </c>
      <c r="K94" s="527">
        <v>308</v>
      </c>
      <c r="L94" s="527">
        <v>744</v>
      </c>
      <c r="M94" s="1066" t="s">
        <v>720</v>
      </c>
      <c r="N94" s="1067"/>
    </row>
    <row r="95" spans="1:14" s="412" customFormat="1">
      <c r="A95" s="315" t="s">
        <v>618</v>
      </c>
      <c r="B95" s="592" t="s">
        <v>463</v>
      </c>
      <c r="C95" s="363">
        <f t="shared" si="1"/>
        <v>101764</v>
      </c>
      <c r="D95" s="346">
        <v>64300</v>
      </c>
      <c r="E95" s="346">
        <v>0</v>
      </c>
      <c r="F95" s="346">
        <v>15825</v>
      </c>
      <c r="G95" s="346">
        <v>36</v>
      </c>
      <c r="H95" s="346">
        <v>17086</v>
      </c>
      <c r="I95" s="346">
        <v>756</v>
      </c>
      <c r="J95" s="346">
        <v>3505</v>
      </c>
      <c r="K95" s="346">
        <v>79</v>
      </c>
      <c r="L95" s="346">
        <v>177</v>
      </c>
      <c r="M95" s="1054" t="s">
        <v>464</v>
      </c>
      <c r="N95" s="1055"/>
    </row>
    <row r="96" spans="1:14">
      <c r="A96" s="311" t="s">
        <v>619</v>
      </c>
      <c r="B96" s="312" t="s">
        <v>465</v>
      </c>
      <c r="C96" s="448">
        <f t="shared" si="1"/>
        <v>14342</v>
      </c>
      <c r="D96" s="527">
        <v>4242</v>
      </c>
      <c r="E96" s="527">
        <v>0</v>
      </c>
      <c r="F96" s="527">
        <v>5065</v>
      </c>
      <c r="G96" s="527">
        <v>0</v>
      </c>
      <c r="H96" s="527">
        <v>731</v>
      </c>
      <c r="I96" s="527">
        <v>0</v>
      </c>
      <c r="J96" s="527">
        <v>0</v>
      </c>
      <c r="K96" s="527">
        <v>4304</v>
      </c>
      <c r="L96" s="527">
        <v>0</v>
      </c>
      <c r="M96" s="1066" t="s">
        <v>466</v>
      </c>
      <c r="N96" s="1067"/>
    </row>
    <row r="97" spans="1:14" s="412" customFormat="1">
      <c r="A97" s="315" t="s">
        <v>620</v>
      </c>
      <c r="B97" s="592" t="s">
        <v>467</v>
      </c>
      <c r="C97" s="363">
        <f t="shared" si="1"/>
        <v>13422</v>
      </c>
      <c r="D97" s="346">
        <v>100</v>
      </c>
      <c r="E97" s="346">
        <v>0</v>
      </c>
      <c r="F97" s="346">
        <v>2973</v>
      </c>
      <c r="G97" s="346">
        <v>0</v>
      </c>
      <c r="H97" s="346">
        <v>0</v>
      </c>
      <c r="I97" s="346">
        <v>0</v>
      </c>
      <c r="J97" s="346">
        <v>0</v>
      </c>
      <c r="K97" s="346">
        <v>3623</v>
      </c>
      <c r="L97" s="346">
        <v>6726</v>
      </c>
      <c r="M97" s="1054" t="s">
        <v>468</v>
      </c>
      <c r="N97" s="1055"/>
    </row>
    <row r="98" spans="1:14" ht="22.5">
      <c r="A98" s="528" t="s">
        <v>428</v>
      </c>
      <c r="B98" s="574" t="s">
        <v>469</v>
      </c>
      <c r="C98" s="448">
        <f t="shared" si="1"/>
        <v>3372</v>
      </c>
      <c r="D98" s="527">
        <v>94</v>
      </c>
      <c r="E98" s="527">
        <v>0</v>
      </c>
      <c r="F98" s="527">
        <v>551</v>
      </c>
      <c r="G98" s="527">
        <v>490</v>
      </c>
      <c r="H98" s="527">
        <v>682</v>
      </c>
      <c r="I98" s="527">
        <v>0</v>
      </c>
      <c r="J98" s="527">
        <v>0</v>
      </c>
      <c r="K98" s="527">
        <v>0</v>
      </c>
      <c r="L98" s="527">
        <v>1555</v>
      </c>
      <c r="M98" s="1064" t="s">
        <v>470</v>
      </c>
      <c r="N98" s="1065"/>
    </row>
    <row r="99" spans="1:14" s="412" customFormat="1" ht="24.75" customHeight="1">
      <c r="A99" s="331" t="s">
        <v>621</v>
      </c>
      <c r="B99" s="628" t="s">
        <v>469</v>
      </c>
      <c r="C99" s="363">
        <f t="shared" si="1"/>
        <v>3372</v>
      </c>
      <c r="D99" s="335">
        <v>94</v>
      </c>
      <c r="E99" s="335">
        <v>0</v>
      </c>
      <c r="F99" s="335">
        <v>551</v>
      </c>
      <c r="G99" s="335">
        <v>490</v>
      </c>
      <c r="H99" s="335">
        <v>682</v>
      </c>
      <c r="I99" s="335">
        <v>0</v>
      </c>
      <c r="J99" s="335">
        <v>0</v>
      </c>
      <c r="K99" s="335">
        <v>0</v>
      </c>
      <c r="L99" s="335">
        <v>1555</v>
      </c>
      <c r="M99" s="1084" t="s">
        <v>470</v>
      </c>
      <c r="N99" s="1085"/>
    </row>
    <row r="100" spans="1:14" ht="27" customHeight="1">
      <c r="A100" s="1086" t="s">
        <v>471</v>
      </c>
      <c r="B100" s="1109"/>
      <c r="C100" s="332">
        <f t="shared" ref="C100:K100" si="2">C8+C14+C88+C90</f>
        <v>27395176</v>
      </c>
      <c r="D100" s="332">
        <f t="shared" si="2"/>
        <v>8188826</v>
      </c>
      <c r="E100" s="332">
        <f t="shared" si="2"/>
        <v>27333</v>
      </c>
      <c r="F100" s="332">
        <f t="shared" si="2"/>
        <v>5059661</v>
      </c>
      <c r="G100" s="332">
        <f t="shared" si="2"/>
        <v>6518578</v>
      </c>
      <c r="H100" s="332">
        <f t="shared" si="2"/>
        <v>2582749</v>
      </c>
      <c r="I100" s="332">
        <f t="shared" si="2"/>
        <v>431081</v>
      </c>
      <c r="J100" s="332">
        <f t="shared" si="2"/>
        <v>1227529</v>
      </c>
      <c r="K100" s="332">
        <f t="shared" si="2"/>
        <v>1105003</v>
      </c>
      <c r="L100" s="332">
        <f>L8+L14+L88+L90</f>
        <v>2254416</v>
      </c>
      <c r="M100" s="1088" t="s">
        <v>472</v>
      </c>
      <c r="N100" s="1089"/>
    </row>
  </sheetData>
  <mergeCells count="102">
    <mergeCell ref="M9:N9"/>
    <mergeCell ref="M10:N10"/>
    <mergeCell ref="M11:N11"/>
    <mergeCell ref="M12:N12"/>
    <mergeCell ref="M13:N13"/>
    <mergeCell ref="M14:N14"/>
    <mergeCell ref="M15:N15"/>
    <mergeCell ref="A1:N1"/>
    <mergeCell ref="A2:N2"/>
    <mergeCell ref="A3:N3"/>
    <mergeCell ref="A4:N4"/>
    <mergeCell ref="A5:N5"/>
    <mergeCell ref="A6:B6"/>
    <mergeCell ref="C6:L6"/>
    <mergeCell ref="M7:N7"/>
    <mergeCell ref="M8:N8"/>
    <mergeCell ref="M16:N16"/>
    <mergeCell ref="M17:N17"/>
    <mergeCell ref="M18:N18"/>
    <mergeCell ref="M20:N20"/>
    <mergeCell ref="M21:N21"/>
    <mergeCell ref="M22:N22"/>
    <mergeCell ref="M23:N23"/>
    <mergeCell ref="M24:N24"/>
    <mergeCell ref="M25:N25"/>
    <mergeCell ref="M19:N19"/>
    <mergeCell ref="M26:N26"/>
    <mergeCell ref="M27:N27"/>
    <mergeCell ref="M28:N28"/>
    <mergeCell ref="M29:N29"/>
    <mergeCell ref="M30:N30"/>
    <mergeCell ref="M31:N31"/>
    <mergeCell ref="M33:N33"/>
    <mergeCell ref="M34:N34"/>
    <mergeCell ref="M32:N32"/>
    <mergeCell ref="M52:N52"/>
    <mergeCell ref="M53:N53"/>
    <mergeCell ref="M54:N54"/>
    <mergeCell ref="M55:N55"/>
    <mergeCell ref="M56:N56"/>
    <mergeCell ref="M58:N58"/>
    <mergeCell ref="M48:N48"/>
    <mergeCell ref="M49:N49"/>
    <mergeCell ref="M50:N50"/>
    <mergeCell ref="M51:N51"/>
    <mergeCell ref="M57:N57"/>
    <mergeCell ref="M44:N44"/>
    <mergeCell ref="M45:N45"/>
    <mergeCell ref="M46:N46"/>
    <mergeCell ref="M47:N47"/>
    <mergeCell ref="M35:N35"/>
    <mergeCell ref="M36:N36"/>
    <mergeCell ref="M37:N37"/>
    <mergeCell ref="M38:N38"/>
    <mergeCell ref="M39:N39"/>
    <mergeCell ref="M40:N40"/>
    <mergeCell ref="M41:N41"/>
    <mergeCell ref="M42:N42"/>
    <mergeCell ref="M43:N43"/>
    <mergeCell ref="M60:N60"/>
    <mergeCell ref="M61:N61"/>
    <mergeCell ref="M62:N62"/>
    <mergeCell ref="M63:N63"/>
    <mergeCell ref="M64:N64"/>
    <mergeCell ref="M65:N65"/>
    <mergeCell ref="M66:N66"/>
    <mergeCell ref="M67:N67"/>
    <mergeCell ref="M59:N59"/>
    <mergeCell ref="M68:N68"/>
    <mergeCell ref="M69:N69"/>
    <mergeCell ref="M70:N70"/>
    <mergeCell ref="M71:N71"/>
    <mergeCell ref="M72:N72"/>
    <mergeCell ref="M73:N73"/>
    <mergeCell ref="M74:N74"/>
    <mergeCell ref="M75:N75"/>
    <mergeCell ref="M76:N76"/>
    <mergeCell ref="M77:N77"/>
    <mergeCell ref="M84:N84"/>
    <mergeCell ref="M86:N86"/>
    <mergeCell ref="M87:N87"/>
    <mergeCell ref="M78:N78"/>
    <mergeCell ref="M79:N79"/>
    <mergeCell ref="M81:N81"/>
    <mergeCell ref="M82:N82"/>
    <mergeCell ref="M83:N83"/>
    <mergeCell ref="M80:N80"/>
    <mergeCell ref="M85:N85"/>
    <mergeCell ref="A100:B100"/>
    <mergeCell ref="M88:N88"/>
    <mergeCell ref="M89:N89"/>
    <mergeCell ref="M90:N90"/>
    <mergeCell ref="M91:N91"/>
    <mergeCell ref="M92:N92"/>
    <mergeCell ref="M93:N93"/>
    <mergeCell ref="M94:N94"/>
    <mergeCell ref="M95:N95"/>
    <mergeCell ref="M96:N96"/>
    <mergeCell ref="M97:N97"/>
    <mergeCell ref="M98:N98"/>
    <mergeCell ref="M99:N99"/>
    <mergeCell ref="M100:N100"/>
  </mergeCells>
  <printOptions horizontalCentered="1"/>
  <pageMargins left="0" right="0" top="0.19685039370078741" bottom="0" header="0.51181102362204722" footer="0.51181102362204722"/>
  <pageSetup paperSize="9" scale="54" orientation="landscape" r:id="rId1"/>
  <headerFooter alignWithMargins="0"/>
  <rowBreaks count="2" manualBreakCount="2">
    <brk id="41" max="13" man="1"/>
    <brk id="70" max="13" man="1"/>
  </rowBreaks>
  <ignoredErrors>
    <ignoredError sqref="A20:A46 A9:A18 A86:B92 A47:B84"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103"/>
  <sheetViews>
    <sheetView view="pageBreakPreview" topLeftCell="A92" zoomScaleNormal="100" zoomScaleSheetLayoutView="100" workbookViewId="0">
      <selection activeCell="F7" sqref="G7"/>
    </sheetView>
  </sheetViews>
  <sheetFormatPr defaultColWidth="8.88671875" defaultRowHeight="15"/>
  <cols>
    <col min="1" max="1" width="5.6640625" style="29" customWidth="1"/>
    <col min="2" max="2" width="35.6640625" style="28" customWidth="1"/>
    <col min="3" max="11" width="9.6640625" style="27" customWidth="1"/>
    <col min="12" max="12" width="40.6640625" style="27" customWidth="1"/>
    <col min="13" max="13" width="0.109375" style="27" customWidth="1"/>
    <col min="14" max="16384" width="8.88671875" style="27"/>
  </cols>
  <sheetData>
    <row r="1" spans="1:13" ht="53.25" customHeight="1"/>
    <row r="2" spans="1:13" ht="20.25">
      <c r="A2" s="868" t="s">
        <v>517</v>
      </c>
      <c r="B2" s="868"/>
      <c r="C2" s="868"/>
      <c r="D2" s="868"/>
      <c r="E2" s="868"/>
      <c r="F2" s="868"/>
      <c r="G2" s="868"/>
      <c r="H2" s="868"/>
      <c r="I2" s="868"/>
      <c r="J2" s="868"/>
      <c r="K2" s="868"/>
      <c r="L2" s="868"/>
      <c r="M2" s="868"/>
    </row>
    <row r="3" spans="1:13" ht="20.25">
      <c r="A3" s="868" t="s">
        <v>269</v>
      </c>
      <c r="B3" s="868"/>
      <c r="C3" s="868"/>
      <c r="D3" s="868"/>
      <c r="E3" s="868"/>
      <c r="F3" s="868"/>
      <c r="G3" s="868"/>
      <c r="H3" s="868"/>
      <c r="I3" s="868"/>
      <c r="J3" s="868"/>
      <c r="K3" s="868"/>
      <c r="L3" s="868"/>
      <c r="M3" s="868"/>
    </row>
    <row r="4" spans="1:13" ht="15.75" customHeight="1">
      <c r="A4" s="941" t="s">
        <v>518</v>
      </c>
      <c r="B4" s="941"/>
      <c r="C4" s="941"/>
      <c r="D4" s="941"/>
      <c r="E4" s="941"/>
      <c r="F4" s="941"/>
      <c r="G4" s="941"/>
      <c r="H4" s="941"/>
      <c r="I4" s="941"/>
      <c r="J4" s="941"/>
      <c r="K4" s="941"/>
      <c r="L4" s="941"/>
      <c r="M4" s="941"/>
    </row>
    <row r="5" spans="1:13" ht="15.75" customHeight="1">
      <c r="A5" s="941" t="s">
        <v>271</v>
      </c>
      <c r="B5" s="941"/>
      <c r="C5" s="941"/>
      <c r="D5" s="941"/>
      <c r="E5" s="941"/>
      <c r="F5" s="941"/>
      <c r="G5" s="941"/>
      <c r="H5" s="941"/>
      <c r="I5" s="941"/>
      <c r="J5" s="941"/>
      <c r="K5" s="941"/>
      <c r="L5" s="941"/>
      <c r="M5" s="941"/>
    </row>
    <row r="6" spans="1:13" ht="15.75">
      <c r="A6" s="942" t="s">
        <v>684</v>
      </c>
      <c r="B6" s="942"/>
      <c r="C6" s="943">
        <v>2022</v>
      </c>
      <c r="D6" s="943"/>
      <c r="E6" s="943"/>
      <c r="F6" s="943"/>
      <c r="G6" s="943"/>
      <c r="H6" s="943"/>
      <c r="I6" s="943"/>
      <c r="J6" s="943"/>
      <c r="K6" s="943"/>
      <c r="L6" s="1161" t="s">
        <v>685</v>
      </c>
      <c r="M6" s="1161"/>
    </row>
    <row r="7" spans="1:13" ht="15" customHeight="1">
      <c r="A7" s="1162" t="s">
        <v>686</v>
      </c>
      <c r="B7" s="999" t="s">
        <v>275</v>
      </c>
      <c r="C7" s="1002" t="s">
        <v>628</v>
      </c>
      <c r="D7" s="1002" t="s">
        <v>629</v>
      </c>
      <c r="E7" s="1002" t="s">
        <v>630</v>
      </c>
      <c r="F7" s="1002" t="s">
        <v>521</v>
      </c>
      <c r="G7" s="1002"/>
      <c r="H7" s="1002"/>
      <c r="I7" s="1002" t="s">
        <v>522</v>
      </c>
      <c r="J7" s="1002"/>
      <c r="K7" s="1002"/>
      <c r="L7" s="1008" t="s">
        <v>482</v>
      </c>
      <c r="M7" s="1009"/>
    </row>
    <row r="8" spans="1:13">
      <c r="A8" s="1163"/>
      <c r="B8" s="1000"/>
      <c r="C8" s="1003"/>
      <c r="D8" s="1003"/>
      <c r="E8" s="1003"/>
      <c r="F8" s="1007" t="s">
        <v>523</v>
      </c>
      <c r="G8" s="1007"/>
      <c r="H8" s="1007"/>
      <c r="I8" s="1007" t="s">
        <v>524</v>
      </c>
      <c r="J8" s="1007"/>
      <c r="K8" s="1007"/>
      <c r="L8" s="1010"/>
      <c r="M8" s="1010"/>
    </row>
    <row r="9" spans="1:13">
      <c r="A9" s="1163"/>
      <c r="B9" s="1000"/>
      <c r="C9" s="1004" t="s">
        <v>631</v>
      </c>
      <c r="D9" s="1006" t="s">
        <v>632</v>
      </c>
      <c r="E9" s="1006" t="s">
        <v>633</v>
      </c>
      <c r="F9" s="31" t="s">
        <v>472</v>
      </c>
      <c r="G9" s="31" t="s">
        <v>525</v>
      </c>
      <c r="H9" s="31" t="s">
        <v>526</v>
      </c>
      <c r="I9" s="31" t="s">
        <v>472</v>
      </c>
      <c r="J9" s="31" t="s">
        <v>527</v>
      </c>
      <c r="K9" s="31" t="s">
        <v>528</v>
      </c>
      <c r="L9" s="1010"/>
      <c r="M9" s="1010"/>
    </row>
    <row r="10" spans="1:13">
      <c r="A10" s="1164"/>
      <c r="B10" s="1001"/>
      <c r="C10" s="1005"/>
      <c r="D10" s="1007"/>
      <c r="E10" s="1007"/>
      <c r="F10" s="33" t="s">
        <v>471</v>
      </c>
      <c r="G10" s="34" t="s">
        <v>529</v>
      </c>
      <c r="H10" s="34" t="s">
        <v>530</v>
      </c>
      <c r="I10" s="387" t="s">
        <v>471</v>
      </c>
      <c r="J10" s="34" t="s">
        <v>531</v>
      </c>
      <c r="K10" s="34" t="s">
        <v>532</v>
      </c>
      <c r="L10" s="1011"/>
      <c r="M10" s="1011"/>
    </row>
    <row r="11" spans="1:13" ht="13.9" customHeight="1">
      <c r="A11" s="324" t="s">
        <v>285</v>
      </c>
      <c r="B11" s="325" t="s">
        <v>286</v>
      </c>
      <c r="C11" s="343">
        <f>+E11-D11</f>
        <v>363256915</v>
      </c>
      <c r="D11" s="344">
        <v>21589632</v>
      </c>
      <c r="E11" s="343">
        <f>+I11-F11</f>
        <v>384846547</v>
      </c>
      <c r="F11" s="343">
        <f>+H11+G11</f>
        <v>37728636</v>
      </c>
      <c r="G11" s="344">
        <v>21037267</v>
      </c>
      <c r="H11" s="379">
        <v>16691369</v>
      </c>
      <c r="I11" s="389">
        <f>+K11+J11</f>
        <v>422575183</v>
      </c>
      <c r="J11" s="383">
        <v>57919858</v>
      </c>
      <c r="K11" s="344">
        <v>364655325</v>
      </c>
      <c r="L11" s="1107" t="s">
        <v>288</v>
      </c>
      <c r="M11" s="1108"/>
    </row>
    <row r="12" spans="1:13" ht="13.9" customHeight="1">
      <c r="A12" s="307" t="s">
        <v>289</v>
      </c>
      <c r="B12" s="308" t="s">
        <v>290</v>
      </c>
      <c r="C12" s="345">
        <f>+E12-D12</f>
        <v>355825226</v>
      </c>
      <c r="D12" s="346">
        <v>20583146</v>
      </c>
      <c r="E12" s="345">
        <f>+I12-F12</f>
        <v>376408372</v>
      </c>
      <c r="F12" s="345">
        <f>+H12+G12</f>
        <v>34287793</v>
      </c>
      <c r="G12" s="346">
        <v>19181559</v>
      </c>
      <c r="H12" s="380">
        <v>15106234</v>
      </c>
      <c r="I12" s="380">
        <f t="shared" ref="I12:I76" si="0">+K12+J12</f>
        <v>410696165</v>
      </c>
      <c r="J12" s="384">
        <v>54016773</v>
      </c>
      <c r="K12" s="346">
        <v>356679392</v>
      </c>
      <c r="L12" s="394" t="s">
        <v>291</v>
      </c>
      <c r="M12" s="395"/>
    </row>
    <row r="13" spans="1:13" ht="13.9" customHeight="1">
      <c r="A13" s="317" t="s">
        <v>292</v>
      </c>
      <c r="B13" s="318" t="s">
        <v>293</v>
      </c>
      <c r="C13" s="347">
        <f t="shared" ref="C13:C63" si="1">+E13-D13</f>
        <v>1327507</v>
      </c>
      <c r="D13" s="348">
        <v>120260</v>
      </c>
      <c r="E13" s="347">
        <f t="shared" ref="E13:E63" si="2">+I13-F13</f>
        <v>1447767</v>
      </c>
      <c r="F13" s="347">
        <f t="shared" ref="F13:F63" si="3">+H13+G13</f>
        <v>468985</v>
      </c>
      <c r="G13" s="348">
        <v>95656</v>
      </c>
      <c r="H13" s="381">
        <v>373329</v>
      </c>
      <c r="I13" s="388">
        <f t="shared" si="0"/>
        <v>1916752</v>
      </c>
      <c r="J13" s="385">
        <v>29864</v>
      </c>
      <c r="K13" s="348">
        <v>1886888</v>
      </c>
      <c r="L13" s="1052" t="s">
        <v>294</v>
      </c>
      <c r="M13" s="1053"/>
    </row>
    <row r="14" spans="1:13" ht="13.9" customHeight="1">
      <c r="A14" s="315" t="s">
        <v>295</v>
      </c>
      <c r="B14" s="316" t="s">
        <v>296</v>
      </c>
      <c r="C14" s="345">
        <f t="shared" si="1"/>
        <v>1327507</v>
      </c>
      <c r="D14" s="346">
        <v>120260</v>
      </c>
      <c r="E14" s="345">
        <f t="shared" si="2"/>
        <v>1447767</v>
      </c>
      <c r="F14" s="345">
        <f t="shared" si="3"/>
        <v>468985</v>
      </c>
      <c r="G14" s="346">
        <v>95656</v>
      </c>
      <c r="H14" s="380">
        <v>373329</v>
      </c>
      <c r="I14" s="380">
        <f t="shared" si="0"/>
        <v>1916752</v>
      </c>
      <c r="J14" s="384">
        <v>29864</v>
      </c>
      <c r="K14" s="346">
        <v>1886888</v>
      </c>
      <c r="L14" s="1159" t="s">
        <v>297</v>
      </c>
      <c r="M14" s="1160"/>
    </row>
    <row r="15" spans="1:13" ht="13.9" customHeight="1">
      <c r="A15" s="317" t="s">
        <v>298</v>
      </c>
      <c r="B15" s="318" t="s">
        <v>299</v>
      </c>
      <c r="C15" s="347">
        <f t="shared" si="1"/>
        <v>6104182</v>
      </c>
      <c r="D15" s="348">
        <v>886226</v>
      </c>
      <c r="E15" s="347">
        <f t="shared" si="2"/>
        <v>6990408</v>
      </c>
      <c r="F15" s="347">
        <f t="shared" si="3"/>
        <v>2971858</v>
      </c>
      <c r="G15" s="348">
        <v>1760052</v>
      </c>
      <c r="H15" s="381">
        <v>1211806</v>
      </c>
      <c r="I15" s="388">
        <f t="shared" si="0"/>
        <v>9962266</v>
      </c>
      <c r="J15" s="385">
        <v>3873221</v>
      </c>
      <c r="K15" s="348">
        <v>6089045</v>
      </c>
      <c r="L15" s="1052" t="s">
        <v>300</v>
      </c>
      <c r="M15" s="1053"/>
    </row>
    <row r="16" spans="1:13" ht="13.9" customHeight="1">
      <c r="A16" s="315" t="s">
        <v>301</v>
      </c>
      <c r="B16" s="316" t="s">
        <v>302</v>
      </c>
      <c r="C16" s="345">
        <f t="shared" si="1"/>
        <v>6104182</v>
      </c>
      <c r="D16" s="346">
        <v>886226</v>
      </c>
      <c r="E16" s="345">
        <f t="shared" si="2"/>
        <v>6990408</v>
      </c>
      <c r="F16" s="345">
        <f t="shared" si="3"/>
        <v>2971858</v>
      </c>
      <c r="G16" s="346">
        <v>1760052</v>
      </c>
      <c r="H16" s="380">
        <v>1211806</v>
      </c>
      <c r="I16" s="380">
        <f t="shared" si="0"/>
        <v>9962266</v>
      </c>
      <c r="J16" s="384">
        <v>3873221</v>
      </c>
      <c r="K16" s="346">
        <v>6089045</v>
      </c>
      <c r="L16" s="1159" t="s">
        <v>303</v>
      </c>
      <c r="M16" s="1160"/>
    </row>
    <row r="17" spans="1:13" ht="13.9" customHeight="1">
      <c r="A17" s="330" t="s">
        <v>304</v>
      </c>
      <c r="B17" s="320" t="s">
        <v>305</v>
      </c>
      <c r="C17" s="347">
        <f>+E17-D17</f>
        <v>74190872</v>
      </c>
      <c r="D17" s="348">
        <v>5491296</v>
      </c>
      <c r="E17" s="347">
        <f>+I17-F17</f>
        <v>79682168</v>
      </c>
      <c r="F17" s="347">
        <f>+H17+G17</f>
        <v>104618836</v>
      </c>
      <c r="G17" s="348">
        <v>5476153</v>
      </c>
      <c r="H17" s="381">
        <v>99142683</v>
      </c>
      <c r="I17" s="388">
        <f t="shared" si="0"/>
        <v>184301004</v>
      </c>
      <c r="J17" s="385">
        <v>3097328</v>
      </c>
      <c r="K17" s="348">
        <v>181203676</v>
      </c>
      <c r="L17" s="1056" t="s">
        <v>306</v>
      </c>
      <c r="M17" s="1057"/>
    </row>
    <row r="18" spans="1:13" ht="13.9" customHeight="1">
      <c r="A18" s="307" t="s">
        <v>32</v>
      </c>
      <c r="B18" s="308" t="s">
        <v>307</v>
      </c>
      <c r="C18" s="345">
        <f t="shared" si="1"/>
        <v>1082036</v>
      </c>
      <c r="D18" s="346">
        <v>259887</v>
      </c>
      <c r="E18" s="345">
        <f t="shared" si="2"/>
        <v>1341923</v>
      </c>
      <c r="F18" s="345">
        <f t="shared" si="3"/>
        <v>2652267</v>
      </c>
      <c r="G18" s="346">
        <v>550789</v>
      </c>
      <c r="H18" s="380">
        <v>2101478</v>
      </c>
      <c r="I18" s="380">
        <f t="shared" si="0"/>
        <v>3994190</v>
      </c>
      <c r="J18" s="384">
        <v>216004</v>
      </c>
      <c r="K18" s="346">
        <v>3778186</v>
      </c>
      <c r="L18" s="1147" t="s">
        <v>308</v>
      </c>
      <c r="M18" s="1148"/>
    </row>
    <row r="19" spans="1:13" ht="13.9" customHeight="1">
      <c r="A19" s="311" t="s">
        <v>561</v>
      </c>
      <c r="B19" s="312" t="s">
        <v>309</v>
      </c>
      <c r="C19" s="347">
        <f t="shared" si="1"/>
        <v>71776</v>
      </c>
      <c r="D19" s="348">
        <v>0</v>
      </c>
      <c r="E19" s="347">
        <f t="shared" si="2"/>
        <v>71776</v>
      </c>
      <c r="F19" s="347">
        <f t="shared" si="3"/>
        <v>84025</v>
      </c>
      <c r="G19" s="348">
        <v>37285</v>
      </c>
      <c r="H19" s="381">
        <v>46740</v>
      </c>
      <c r="I19" s="388">
        <f t="shared" si="0"/>
        <v>155801</v>
      </c>
      <c r="J19" s="385">
        <v>114226</v>
      </c>
      <c r="K19" s="348">
        <v>41575</v>
      </c>
      <c r="L19" s="1060" t="s">
        <v>310</v>
      </c>
      <c r="M19" s="1061"/>
    </row>
    <row r="20" spans="1:13" ht="13.9" customHeight="1">
      <c r="A20" s="315" t="s">
        <v>726</v>
      </c>
      <c r="B20" s="316" t="s">
        <v>725</v>
      </c>
      <c r="C20" s="345">
        <f t="shared" si="1"/>
        <v>5893</v>
      </c>
      <c r="D20" s="346">
        <v>1535</v>
      </c>
      <c r="E20" s="345">
        <f t="shared" si="2"/>
        <v>7428</v>
      </c>
      <c r="F20" s="345">
        <f t="shared" si="3"/>
        <v>18827</v>
      </c>
      <c r="G20" s="346">
        <v>608</v>
      </c>
      <c r="H20" s="380">
        <v>18219</v>
      </c>
      <c r="I20" s="380">
        <f t="shared" si="0"/>
        <v>26255</v>
      </c>
      <c r="J20" s="384">
        <v>0</v>
      </c>
      <c r="K20" s="346">
        <v>26255</v>
      </c>
      <c r="L20" s="1159" t="s">
        <v>724</v>
      </c>
      <c r="M20" s="1160"/>
    </row>
    <row r="21" spans="1:13" ht="13.9" customHeight="1">
      <c r="A21" s="311" t="s">
        <v>562</v>
      </c>
      <c r="B21" s="312" t="s">
        <v>311</v>
      </c>
      <c r="C21" s="347">
        <f t="shared" si="1"/>
        <v>51473</v>
      </c>
      <c r="D21" s="348">
        <v>13902</v>
      </c>
      <c r="E21" s="347">
        <f t="shared" si="2"/>
        <v>65375</v>
      </c>
      <c r="F21" s="347">
        <f t="shared" si="3"/>
        <v>48393</v>
      </c>
      <c r="G21" s="348">
        <v>4971</v>
      </c>
      <c r="H21" s="381">
        <v>43422</v>
      </c>
      <c r="I21" s="388">
        <f t="shared" si="0"/>
        <v>113768</v>
      </c>
      <c r="J21" s="385">
        <v>380</v>
      </c>
      <c r="K21" s="348">
        <v>113388</v>
      </c>
      <c r="L21" s="1060" t="s">
        <v>312</v>
      </c>
      <c r="M21" s="1061"/>
    </row>
    <row r="22" spans="1:13" s="412" customFormat="1" ht="13.9" customHeight="1">
      <c r="A22" s="542" t="s">
        <v>727</v>
      </c>
      <c r="B22" s="589" t="s">
        <v>772</v>
      </c>
      <c r="C22" s="345">
        <f t="shared" si="1"/>
        <v>18462</v>
      </c>
      <c r="D22" s="544">
        <v>2624</v>
      </c>
      <c r="E22" s="345">
        <f t="shared" si="2"/>
        <v>21086</v>
      </c>
      <c r="F22" s="345">
        <f t="shared" si="3"/>
        <v>71682</v>
      </c>
      <c r="G22" s="544">
        <v>1142</v>
      </c>
      <c r="H22" s="380">
        <v>70540</v>
      </c>
      <c r="I22" s="363">
        <f t="shared" si="0"/>
        <v>92768</v>
      </c>
      <c r="J22" s="384">
        <v>0</v>
      </c>
      <c r="K22" s="544">
        <v>92768</v>
      </c>
      <c r="L22" s="500" t="s">
        <v>773</v>
      </c>
      <c r="M22" s="501"/>
    </row>
    <row r="23" spans="1:13" ht="13.9" customHeight="1">
      <c r="A23" s="311" t="s">
        <v>563</v>
      </c>
      <c r="B23" s="312" t="s">
        <v>313</v>
      </c>
      <c r="C23" s="600">
        <f t="shared" si="1"/>
        <v>347615</v>
      </c>
      <c r="D23" s="527">
        <v>181547</v>
      </c>
      <c r="E23" s="600">
        <f t="shared" si="2"/>
        <v>529162</v>
      </c>
      <c r="F23" s="600">
        <f t="shared" si="3"/>
        <v>1242872</v>
      </c>
      <c r="G23" s="527">
        <v>321992</v>
      </c>
      <c r="H23" s="601">
        <v>920880</v>
      </c>
      <c r="I23" s="601">
        <f t="shared" si="0"/>
        <v>1772034</v>
      </c>
      <c r="J23" s="602">
        <v>9984</v>
      </c>
      <c r="K23" s="527">
        <v>1762050</v>
      </c>
      <c r="L23" s="1066" t="s">
        <v>314</v>
      </c>
      <c r="M23" s="1067"/>
    </row>
    <row r="24" spans="1:13" s="412" customFormat="1" ht="13.9" customHeight="1">
      <c r="A24" s="315" t="s">
        <v>564</v>
      </c>
      <c r="B24" s="592" t="s">
        <v>315</v>
      </c>
      <c r="C24" s="345">
        <f t="shared" si="1"/>
        <v>178849</v>
      </c>
      <c r="D24" s="346">
        <v>28203</v>
      </c>
      <c r="E24" s="345">
        <f t="shared" si="2"/>
        <v>207052</v>
      </c>
      <c r="F24" s="345">
        <f t="shared" si="3"/>
        <v>702401</v>
      </c>
      <c r="G24" s="346">
        <v>72687</v>
      </c>
      <c r="H24" s="380">
        <v>629714</v>
      </c>
      <c r="I24" s="363">
        <f t="shared" si="0"/>
        <v>909453</v>
      </c>
      <c r="J24" s="384">
        <v>91414</v>
      </c>
      <c r="K24" s="346">
        <v>818039</v>
      </c>
      <c r="L24" s="1054" t="s">
        <v>316</v>
      </c>
      <c r="M24" s="1055"/>
    </row>
    <row r="25" spans="1:13" ht="13.9" customHeight="1">
      <c r="A25" s="311" t="s">
        <v>533</v>
      </c>
      <c r="B25" s="312" t="s">
        <v>317</v>
      </c>
      <c r="C25" s="600">
        <f t="shared" si="1"/>
        <v>316900</v>
      </c>
      <c r="D25" s="527">
        <v>23985</v>
      </c>
      <c r="E25" s="600">
        <f t="shared" si="2"/>
        <v>340885</v>
      </c>
      <c r="F25" s="600">
        <f t="shared" si="3"/>
        <v>372314</v>
      </c>
      <c r="G25" s="527">
        <v>79697</v>
      </c>
      <c r="H25" s="601">
        <v>292617</v>
      </c>
      <c r="I25" s="601">
        <f t="shared" si="0"/>
        <v>713199</v>
      </c>
      <c r="J25" s="602">
        <v>0</v>
      </c>
      <c r="K25" s="527">
        <v>713199</v>
      </c>
      <c r="L25" s="1066" t="s">
        <v>318</v>
      </c>
      <c r="M25" s="1067"/>
    </row>
    <row r="26" spans="1:13" s="412" customFormat="1" ht="13.9" customHeight="1">
      <c r="A26" s="315" t="s">
        <v>565</v>
      </c>
      <c r="B26" s="592" t="s">
        <v>319</v>
      </c>
      <c r="C26" s="345">
        <f t="shared" si="1"/>
        <v>44744</v>
      </c>
      <c r="D26" s="346">
        <v>1554</v>
      </c>
      <c r="E26" s="345">
        <f t="shared" si="2"/>
        <v>46298</v>
      </c>
      <c r="F26" s="345">
        <f t="shared" si="3"/>
        <v>61476</v>
      </c>
      <c r="G26" s="346">
        <v>13028</v>
      </c>
      <c r="H26" s="380">
        <v>48448</v>
      </c>
      <c r="I26" s="363">
        <f t="shared" si="0"/>
        <v>107774</v>
      </c>
      <c r="J26" s="384">
        <v>0</v>
      </c>
      <c r="K26" s="346">
        <v>107774</v>
      </c>
      <c r="L26" s="1054" t="s">
        <v>321</v>
      </c>
      <c r="M26" s="1055"/>
    </row>
    <row r="27" spans="1:13" ht="13.9" customHeight="1">
      <c r="A27" s="311" t="s">
        <v>566</v>
      </c>
      <c r="B27" s="312" t="s">
        <v>322</v>
      </c>
      <c r="C27" s="600">
        <f t="shared" si="1"/>
        <v>26375</v>
      </c>
      <c r="D27" s="527">
        <v>5234</v>
      </c>
      <c r="E27" s="600">
        <f t="shared" si="2"/>
        <v>31609</v>
      </c>
      <c r="F27" s="600">
        <f t="shared" si="3"/>
        <v>36180</v>
      </c>
      <c r="G27" s="527">
        <v>17065</v>
      </c>
      <c r="H27" s="601">
        <v>19115</v>
      </c>
      <c r="I27" s="601">
        <f t="shared" si="0"/>
        <v>67789</v>
      </c>
      <c r="J27" s="602">
        <v>0</v>
      </c>
      <c r="K27" s="527">
        <v>67789</v>
      </c>
      <c r="L27" s="1066" t="s">
        <v>324</v>
      </c>
      <c r="M27" s="1067"/>
    </row>
    <row r="28" spans="1:13" s="412" customFormat="1" ht="13.9" customHeight="1">
      <c r="A28" s="315" t="s">
        <v>567</v>
      </c>
      <c r="B28" s="592" t="s">
        <v>325</v>
      </c>
      <c r="C28" s="345">
        <f t="shared" si="1"/>
        <v>19949</v>
      </c>
      <c r="D28" s="346">
        <v>1303</v>
      </c>
      <c r="E28" s="345">
        <f t="shared" si="2"/>
        <v>21252</v>
      </c>
      <c r="F28" s="345">
        <f t="shared" si="3"/>
        <v>14097</v>
      </c>
      <c r="G28" s="346">
        <v>2314</v>
      </c>
      <c r="H28" s="380">
        <v>11783</v>
      </c>
      <c r="I28" s="363">
        <f t="shared" si="0"/>
        <v>35349</v>
      </c>
      <c r="J28" s="384">
        <v>0</v>
      </c>
      <c r="K28" s="346">
        <v>35349</v>
      </c>
      <c r="L28" s="1054" t="s">
        <v>326</v>
      </c>
      <c r="M28" s="1055"/>
    </row>
    <row r="29" spans="1:13" ht="13.9" customHeight="1">
      <c r="A29" s="528" t="s">
        <v>33</v>
      </c>
      <c r="B29" s="574" t="s">
        <v>327</v>
      </c>
      <c r="C29" s="600">
        <f t="shared" si="1"/>
        <v>478442</v>
      </c>
      <c r="D29" s="527">
        <v>67477</v>
      </c>
      <c r="E29" s="600">
        <f t="shared" si="2"/>
        <v>545919</v>
      </c>
      <c r="F29" s="600">
        <f t="shared" si="3"/>
        <v>557201</v>
      </c>
      <c r="G29" s="527">
        <v>114654</v>
      </c>
      <c r="H29" s="601">
        <v>442547</v>
      </c>
      <c r="I29" s="601">
        <f t="shared" si="0"/>
        <v>1103120</v>
      </c>
      <c r="J29" s="602">
        <v>10951</v>
      </c>
      <c r="K29" s="527">
        <v>1092169</v>
      </c>
      <c r="L29" s="1064" t="s">
        <v>328</v>
      </c>
      <c r="M29" s="1065"/>
    </row>
    <row r="30" spans="1:13" s="412" customFormat="1" ht="22.5">
      <c r="A30" s="315" t="s">
        <v>568</v>
      </c>
      <c r="B30" s="592" t="s">
        <v>329</v>
      </c>
      <c r="C30" s="345">
        <f t="shared" si="1"/>
        <v>242245</v>
      </c>
      <c r="D30" s="346">
        <v>16786</v>
      </c>
      <c r="E30" s="345">
        <f t="shared" si="2"/>
        <v>259031</v>
      </c>
      <c r="F30" s="345">
        <f t="shared" si="3"/>
        <v>302977</v>
      </c>
      <c r="G30" s="346">
        <v>66673</v>
      </c>
      <c r="H30" s="380">
        <v>236304</v>
      </c>
      <c r="I30" s="363">
        <f t="shared" si="0"/>
        <v>562008</v>
      </c>
      <c r="J30" s="384">
        <v>7913</v>
      </c>
      <c r="K30" s="346">
        <v>554095</v>
      </c>
      <c r="L30" s="1054" t="s">
        <v>330</v>
      </c>
      <c r="M30" s="1055"/>
    </row>
    <row r="31" spans="1:13" ht="13.9" customHeight="1">
      <c r="A31" s="311" t="s">
        <v>569</v>
      </c>
      <c r="B31" s="312" t="s">
        <v>331</v>
      </c>
      <c r="C31" s="600">
        <f t="shared" si="1"/>
        <v>236197</v>
      </c>
      <c r="D31" s="527">
        <v>50691</v>
      </c>
      <c r="E31" s="600">
        <f t="shared" si="2"/>
        <v>286888</v>
      </c>
      <c r="F31" s="600">
        <f t="shared" si="3"/>
        <v>254224</v>
      </c>
      <c r="G31" s="527">
        <v>47981</v>
      </c>
      <c r="H31" s="601">
        <v>206243</v>
      </c>
      <c r="I31" s="601">
        <f t="shared" si="0"/>
        <v>541112</v>
      </c>
      <c r="J31" s="602">
        <v>3038</v>
      </c>
      <c r="K31" s="527">
        <v>538074</v>
      </c>
      <c r="L31" s="1066" t="s">
        <v>332</v>
      </c>
      <c r="M31" s="1067"/>
    </row>
    <row r="32" spans="1:13" s="412" customFormat="1">
      <c r="A32" s="307" t="s">
        <v>37</v>
      </c>
      <c r="B32" s="593" t="s">
        <v>333</v>
      </c>
      <c r="C32" s="345">
        <f t="shared" si="1"/>
        <v>50028</v>
      </c>
      <c r="D32" s="346">
        <v>5959</v>
      </c>
      <c r="E32" s="345">
        <f t="shared" si="2"/>
        <v>55987</v>
      </c>
      <c r="F32" s="345">
        <f t="shared" si="3"/>
        <v>43982</v>
      </c>
      <c r="G32" s="346">
        <v>9366</v>
      </c>
      <c r="H32" s="380">
        <v>34616</v>
      </c>
      <c r="I32" s="363">
        <f t="shared" si="0"/>
        <v>99969</v>
      </c>
      <c r="J32" s="384">
        <v>8640</v>
      </c>
      <c r="K32" s="346">
        <v>91329</v>
      </c>
      <c r="L32" s="1058" t="s">
        <v>334</v>
      </c>
      <c r="M32" s="1059"/>
    </row>
    <row r="33" spans="1:13" ht="13.9" customHeight="1">
      <c r="A33" s="311" t="s">
        <v>570</v>
      </c>
      <c r="B33" s="312" t="s">
        <v>335</v>
      </c>
      <c r="C33" s="600">
        <f t="shared" si="1"/>
        <v>47258</v>
      </c>
      <c r="D33" s="527">
        <v>5728</v>
      </c>
      <c r="E33" s="600">
        <f t="shared" si="2"/>
        <v>52986</v>
      </c>
      <c r="F33" s="600">
        <f t="shared" si="3"/>
        <v>41342</v>
      </c>
      <c r="G33" s="527">
        <v>9009</v>
      </c>
      <c r="H33" s="601">
        <v>32333</v>
      </c>
      <c r="I33" s="601">
        <f t="shared" si="0"/>
        <v>94328</v>
      </c>
      <c r="J33" s="602">
        <v>8640</v>
      </c>
      <c r="K33" s="527">
        <v>85688</v>
      </c>
      <c r="L33" s="1066" t="s">
        <v>336</v>
      </c>
      <c r="M33" s="1067"/>
    </row>
    <row r="34" spans="1:13" s="412" customFormat="1">
      <c r="A34" s="315" t="s">
        <v>571</v>
      </c>
      <c r="B34" s="592" t="s">
        <v>337</v>
      </c>
      <c r="C34" s="345">
        <f t="shared" si="1"/>
        <v>2770</v>
      </c>
      <c r="D34" s="346">
        <v>231</v>
      </c>
      <c r="E34" s="345">
        <f t="shared" si="2"/>
        <v>3001</v>
      </c>
      <c r="F34" s="345">
        <f t="shared" si="3"/>
        <v>2640</v>
      </c>
      <c r="G34" s="346">
        <v>357</v>
      </c>
      <c r="H34" s="380">
        <v>2283</v>
      </c>
      <c r="I34" s="363">
        <f t="shared" si="0"/>
        <v>5641</v>
      </c>
      <c r="J34" s="384">
        <v>0</v>
      </c>
      <c r="K34" s="346">
        <v>5641</v>
      </c>
      <c r="L34" s="1054" t="s">
        <v>339</v>
      </c>
      <c r="M34" s="1055"/>
    </row>
    <row r="35" spans="1:13" ht="18.75" customHeight="1">
      <c r="A35" s="528" t="s">
        <v>38</v>
      </c>
      <c r="B35" s="574" t="s">
        <v>340</v>
      </c>
      <c r="C35" s="600">
        <f t="shared" si="1"/>
        <v>1001455</v>
      </c>
      <c r="D35" s="527">
        <v>18206</v>
      </c>
      <c r="E35" s="600">
        <f t="shared" si="2"/>
        <v>1019661</v>
      </c>
      <c r="F35" s="600">
        <f t="shared" si="3"/>
        <v>802525</v>
      </c>
      <c r="G35" s="527">
        <v>395463</v>
      </c>
      <c r="H35" s="601">
        <v>407062</v>
      </c>
      <c r="I35" s="601">
        <f t="shared" si="0"/>
        <v>1822186</v>
      </c>
      <c r="J35" s="602">
        <v>52473</v>
      </c>
      <c r="K35" s="527">
        <v>1769713</v>
      </c>
      <c r="L35" s="1064" t="s">
        <v>341</v>
      </c>
      <c r="M35" s="1065"/>
    </row>
    <row r="36" spans="1:13" s="412" customFormat="1" ht="13.9" customHeight="1">
      <c r="A36" s="315" t="s">
        <v>572</v>
      </c>
      <c r="B36" s="592" t="s">
        <v>342</v>
      </c>
      <c r="C36" s="345">
        <f t="shared" si="1"/>
        <v>20064</v>
      </c>
      <c r="D36" s="346">
        <v>895</v>
      </c>
      <c r="E36" s="345">
        <f t="shared" si="2"/>
        <v>20959</v>
      </c>
      <c r="F36" s="345">
        <f t="shared" si="3"/>
        <v>19005</v>
      </c>
      <c r="G36" s="346">
        <v>3666</v>
      </c>
      <c r="H36" s="380">
        <v>15339</v>
      </c>
      <c r="I36" s="363">
        <f t="shared" si="0"/>
        <v>39964</v>
      </c>
      <c r="J36" s="384">
        <v>208</v>
      </c>
      <c r="K36" s="346">
        <v>39756</v>
      </c>
      <c r="L36" s="1054" t="s">
        <v>343</v>
      </c>
      <c r="M36" s="1055"/>
    </row>
    <row r="37" spans="1:13" ht="22.5">
      <c r="A37" s="311" t="s">
        <v>573</v>
      </c>
      <c r="B37" s="312" t="s">
        <v>344</v>
      </c>
      <c r="C37" s="600">
        <f t="shared" si="1"/>
        <v>981113</v>
      </c>
      <c r="D37" s="527">
        <v>17072</v>
      </c>
      <c r="E37" s="600">
        <f t="shared" si="2"/>
        <v>998185</v>
      </c>
      <c r="F37" s="600">
        <f t="shared" si="3"/>
        <v>782993</v>
      </c>
      <c r="G37" s="527">
        <v>391494</v>
      </c>
      <c r="H37" s="601">
        <v>391499</v>
      </c>
      <c r="I37" s="601">
        <f t="shared" si="0"/>
        <v>1781178</v>
      </c>
      <c r="J37" s="602">
        <v>52265</v>
      </c>
      <c r="K37" s="527">
        <v>1728913</v>
      </c>
      <c r="L37" s="1066" t="s">
        <v>574</v>
      </c>
      <c r="M37" s="1067"/>
    </row>
    <row r="38" spans="1:13" s="412" customFormat="1">
      <c r="A38" s="315" t="s">
        <v>575</v>
      </c>
      <c r="B38" s="592" t="s">
        <v>714</v>
      </c>
      <c r="C38" s="345">
        <f t="shared" si="1"/>
        <v>278</v>
      </c>
      <c r="D38" s="346">
        <v>239</v>
      </c>
      <c r="E38" s="345">
        <f t="shared" si="2"/>
        <v>517</v>
      </c>
      <c r="F38" s="345">
        <f t="shared" si="3"/>
        <v>527</v>
      </c>
      <c r="G38" s="346">
        <v>303</v>
      </c>
      <c r="H38" s="380">
        <v>224</v>
      </c>
      <c r="I38" s="363">
        <f t="shared" si="0"/>
        <v>1044</v>
      </c>
      <c r="J38" s="384">
        <v>0</v>
      </c>
      <c r="K38" s="346">
        <v>1044</v>
      </c>
      <c r="L38" s="1054" t="s">
        <v>723</v>
      </c>
      <c r="M38" s="1055"/>
    </row>
    <row r="39" spans="1:13" ht="13.9" customHeight="1">
      <c r="A39" s="528" t="s">
        <v>39</v>
      </c>
      <c r="B39" s="574" t="s">
        <v>346</v>
      </c>
      <c r="C39" s="600">
        <f t="shared" si="1"/>
        <v>5225</v>
      </c>
      <c r="D39" s="527">
        <v>79</v>
      </c>
      <c r="E39" s="600">
        <f t="shared" si="2"/>
        <v>5304</v>
      </c>
      <c r="F39" s="600">
        <f t="shared" si="3"/>
        <v>4660</v>
      </c>
      <c r="G39" s="527">
        <v>1037</v>
      </c>
      <c r="H39" s="601">
        <v>3623</v>
      </c>
      <c r="I39" s="601">
        <f t="shared" si="0"/>
        <v>9964</v>
      </c>
      <c r="J39" s="602">
        <v>0</v>
      </c>
      <c r="K39" s="527">
        <v>9964</v>
      </c>
      <c r="L39" s="1064" t="s">
        <v>347</v>
      </c>
      <c r="M39" s="1065"/>
    </row>
    <row r="40" spans="1:13" s="412" customFormat="1">
      <c r="A40" s="315" t="s">
        <v>576</v>
      </c>
      <c r="B40" s="592" t="s">
        <v>348</v>
      </c>
      <c r="C40" s="345">
        <f t="shared" si="1"/>
        <v>5225</v>
      </c>
      <c r="D40" s="346">
        <v>79</v>
      </c>
      <c r="E40" s="345">
        <f t="shared" si="2"/>
        <v>5304</v>
      </c>
      <c r="F40" s="345">
        <f t="shared" si="3"/>
        <v>4660</v>
      </c>
      <c r="G40" s="346">
        <v>1037</v>
      </c>
      <c r="H40" s="380">
        <v>3623</v>
      </c>
      <c r="I40" s="363">
        <f t="shared" si="0"/>
        <v>9964</v>
      </c>
      <c r="J40" s="384">
        <v>0</v>
      </c>
      <c r="K40" s="346">
        <v>9964</v>
      </c>
      <c r="L40" s="1054" t="s">
        <v>349</v>
      </c>
      <c r="M40" s="1055"/>
    </row>
    <row r="41" spans="1:13" ht="38.25" customHeight="1">
      <c r="A41" s="528" t="s">
        <v>40</v>
      </c>
      <c r="B41" s="574" t="s">
        <v>350</v>
      </c>
      <c r="C41" s="600">
        <f t="shared" si="1"/>
        <v>322324</v>
      </c>
      <c r="D41" s="527">
        <v>21959</v>
      </c>
      <c r="E41" s="600">
        <f t="shared" si="2"/>
        <v>344283</v>
      </c>
      <c r="F41" s="600">
        <f t="shared" si="3"/>
        <v>347580</v>
      </c>
      <c r="G41" s="527">
        <v>54797</v>
      </c>
      <c r="H41" s="601">
        <v>292783</v>
      </c>
      <c r="I41" s="601">
        <f t="shared" si="0"/>
        <v>691863</v>
      </c>
      <c r="J41" s="602">
        <v>471</v>
      </c>
      <c r="K41" s="527">
        <v>691392</v>
      </c>
      <c r="L41" s="1064" t="s">
        <v>351</v>
      </c>
      <c r="M41" s="1065"/>
    </row>
    <row r="42" spans="1:13" s="412" customFormat="1" ht="13.9" customHeight="1">
      <c r="A42" s="315" t="s">
        <v>577</v>
      </c>
      <c r="B42" s="592" t="s">
        <v>352</v>
      </c>
      <c r="C42" s="345">
        <f t="shared" si="1"/>
        <v>322324</v>
      </c>
      <c r="D42" s="346">
        <v>21959</v>
      </c>
      <c r="E42" s="345">
        <f t="shared" si="2"/>
        <v>344283</v>
      </c>
      <c r="F42" s="345">
        <f t="shared" si="3"/>
        <v>347580</v>
      </c>
      <c r="G42" s="346">
        <v>54797</v>
      </c>
      <c r="H42" s="380">
        <v>292783</v>
      </c>
      <c r="I42" s="363">
        <f t="shared" si="0"/>
        <v>691863</v>
      </c>
      <c r="J42" s="384">
        <v>471</v>
      </c>
      <c r="K42" s="346">
        <v>691392</v>
      </c>
      <c r="L42" s="1054" t="s">
        <v>353</v>
      </c>
      <c r="M42" s="1055"/>
    </row>
    <row r="43" spans="1:13" ht="13.9" customHeight="1">
      <c r="A43" s="528" t="s">
        <v>41</v>
      </c>
      <c r="B43" s="574" t="s">
        <v>354</v>
      </c>
      <c r="C43" s="600">
        <f t="shared" si="1"/>
        <v>167724</v>
      </c>
      <c r="D43" s="527">
        <v>27896</v>
      </c>
      <c r="E43" s="600">
        <f t="shared" si="2"/>
        <v>195620</v>
      </c>
      <c r="F43" s="600">
        <f t="shared" si="3"/>
        <v>233674</v>
      </c>
      <c r="G43" s="527">
        <v>9486</v>
      </c>
      <c r="H43" s="601">
        <v>224188</v>
      </c>
      <c r="I43" s="601">
        <f t="shared" si="0"/>
        <v>429294</v>
      </c>
      <c r="J43" s="602">
        <v>2261</v>
      </c>
      <c r="K43" s="527">
        <v>427033</v>
      </c>
      <c r="L43" s="1064" t="s">
        <v>355</v>
      </c>
      <c r="M43" s="1065"/>
    </row>
    <row r="44" spans="1:13" s="412" customFormat="1" ht="22.5">
      <c r="A44" s="315" t="s">
        <v>578</v>
      </c>
      <c r="B44" s="592" t="s">
        <v>356</v>
      </c>
      <c r="C44" s="345">
        <f t="shared" si="1"/>
        <v>70199</v>
      </c>
      <c r="D44" s="346">
        <v>15638</v>
      </c>
      <c r="E44" s="345">
        <f t="shared" si="2"/>
        <v>85837</v>
      </c>
      <c r="F44" s="345">
        <f t="shared" si="3"/>
        <v>136788</v>
      </c>
      <c r="G44" s="346">
        <v>6631</v>
      </c>
      <c r="H44" s="380">
        <v>130157</v>
      </c>
      <c r="I44" s="363">
        <f t="shared" si="0"/>
        <v>222625</v>
      </c>
      <c r="J44" s="384">
        <v>2144</v>
      </c>
      <c r="K44" s="346">
        <v>220481</v>
      </c>
      <c r="L44" s="1054" t="s">
        <v>357</v>
      </c>
      <c r="M44" s="1055"/>
    </row>
    <row r="45" spans="1:13" ht="13.9" customHeight="1">
      <c r="A45" s="311" t="s">
        <v>579</v>
      </c>
      <c r="B45" s="312" t="s">
        <v>358</v>
      </c>
      <c r="C45" s="600">
        <f t="shared" si="1"/>
        <v>97525</v>
      </c>
      <c r="D45" s="527">
        <v>12258</v>
      </c>
      <c r="E45" s="600">
        <f t="shared" si="2"/>
        <v>109783</v>
      </c>
      <c r="F45" s="600">
        <f t="shared" si="3"/>
        <v>96886</v>
      </c>
      <c r="G45" s="527">
        <v>2855</v>
      </c>
      <c r="H45" s="601">
        <v>94031</v>
      </c>
      <c r="I45" s="601">
        <f t="shared" si="0"/>
        <v>206669</v>
      </c>
      <c r="J45" s="602">
        <v>117</v>
      </c>
      <c r="K45" s="527">
        <v>206552</v>
      </c>
      <c r="L45" s="1066" t="s">
        <v>359</v>
      </c>
      <c r="M45" s="1067"/>
    </row>
    <row r="46" spans="1:13" s="412" customFormat="1">
      <c r="A46" s="307" t="s">
        <v>42</v>
      </c>
      <c r="B46" s="593" t="s">
        <v>360</v>
      </c>
      <c r="C46" s="345">
        <f t="shared" si="1"/>
        <v>465213</v>
      </c>
      <c r="D46" s="346">
        <v>69491</v>
      </c>
      <c r="E46" s="345">
        <f t="shared" si="2"/>
        <v>534704</v>
      </c>
      <c r="F46" s="345">
        <f t="shared" si="3"/>
        <v>362381</v>
      </c>
      <c r="G46" s="346">
        <v>81633</v>
      </c>
      <c r="H46" s="380">
        <v>280748</v>
      </c>
      <c r="I46" s="363">
        <f t="shared" si="0"/>
        <v>897085</v>
      </c>
      <c r="J46" s="384">
        <v>174817</v>
      </c>
      <c r="K46" s="346">
        <v>722268</v>
      </c>
      <c r="L46" s="1058" t="s">
        <v>363</v>
      </c>
      <c r="M46" s="1059"/>
    </row>
    <row r="47" spans="1:13">
      <c r="A47" s="611" t="s">
        <v>580</v>
      </c>
      <c r="B47" s="612" t="s">
        <v>364</v>
      </c>
      <c r="C47" s="613">
        <f t="shared" si="1"/>
        <v>455719</v>
      </c>
      <c r="D47" s="614">
        <v>68540</v>
      </c>
      <c r="E47" s="613">
        <f t="shared" si="2"/>
        <v>524259</v>
      </c>
      <c r="F47" s="613">
        <f t="shared" si="3"/>
        <v>355326</v>
      </c>
      <c r="G47" s="614">
        <v>80811</v>
      </c>
      <c r="H47" s="615">
        <v>274515</v>
      </c>
      <c r="I47" s="601">
        <f t="shared" si="0"/>
        <v>879585</v>
      </c>
      <c r="J47" s="616">
        <v>174274</v>
      </c>
      <c r="K47" s="614">
        <v>705311</v>
      </c>
      <c r="L47" s="1157" t="s">
        <v>366</v>
      </c>
      <c r="M47" s="1158"/>
    </row>
    <row r="48" spans="1:13" s="412" customFormat="1" ht="17.25" customHeight="1">
      <c r="A48" s="94" t="s">
        <v>581</v>
      </c>
      <c r="B48" s="413" t="s">
        <v>367</v>
      </c>
      <c r="C48" s="45">
        <f t="shared" si="1"/>
        <v>9494</v>
      </c>
      <c r="D48" s="16">
        <v>951</v>
      </c>
      <c r="E48" s="45">
        <f t="shared" si="2"/>
        <v>10445</v>
      </c>
      <c r="F48" s="45">
        <f t="shared" si="3"/>
        <v>7055</v>
      </c>
      <c r="G48" s="16">
        <v>822</v>
      </c>
      <c r="H48" s="622">
        <v>6233</v>
      </c>
      <c r="I48" s="363">
        <f t="shared" si="0"/>
        <v>17500</v>
      </c>
      <c r="J48" s="623">
        <v>543</v>
      </c>
      <c r="K48" s="16">
        <v>16957</v>
      </c>
      <c r="L48" s="908" t="s">
        <v>368</v>
      </c>
      <c r="M48" s="909"/>
    </row>
    <row r="49" spans="1:13" ht="15" customHeight="1">
      <c r="A49" s="618" t="s">
        <v>582</v>
      </c>
      <c r="B49" s="619" t="s">
        <v>369</v>
      </c>
      <c r="C49" s="514">
        <f>+E49-D49</f>
        <v>15561331</v>
      </c>
      <c r="D49" s="515">
        <v>64618</v>
      </c>
      <c r="E49" s="514">
        <f>+I49-F49</f>
        <v>15625949</v>
      </c>
      <c r="F49" s="514">
        <f>+H49+G49</f>
        <v>49491507</v>
      </c>
      <c r="G49" s="515">
        <v>251069</v>
      </c>
      <c r="H49" s="620">
        <v>49240438</v>
      </c>
      <c r="I49" s="604">
        <f t="shared" si="0"/>
        <v>65117456</v>
      </c>
      <c r="J49" s="621">
        <v>1305199</v>
      </c>
      <c r="K49" s="515">
        <v>63812257</v>
      </c>
      <c r="L49" s="928" t="s">
        <v>370</v>
      </c>
      <c r="M49" s="929"/>
    </row>
    <row r="50" spans="1:13" s="412" customFormat="1" ht="22.5" customHeight="1">
      <c r="A50" s="461" t="s">
        <v>387</v>
      </c>
      <c r="B50" s="624" t="s">
        <v>371</v>
      </c>
      <c r="C50" s="488">
        <f t="shared" si="1"/>
        <v>40874010</v>
      </c>
      <c r="D50" s="462">
        <v>2729102</v>
      </c>
      <c r="E50" s="488">
        <f t="shared" si="2"/>
        <v>43603112</v>
      </c>
      <c r="F50" s="488">
        <f t="shared" si="3"/>
        <v>21967857</v>
      </c>
      <c r="G50" s="462">
        <v>1320488</v>
      </c>
      <c r="H50" s="609">
        <v>20647369</v>
      </c>
      <c r="I50" s="363">
        <f t="shared" si="0"/>
        <v>65570969</v>
      </c>
      <c r="J50" s="610">
        <v>266315</v>
      </c>
      <c r="K50" s="462">
        <v>65304654</v>
      </c>
      <c r="L50" s="1100" t="s">
        <v>373</v>
      </c>
      <c r="M50" s="1101"/>
    </row>
    <row r="51" spans="1:13" ht="27.75" customHeight="1">
      <c r="A51" s="528" t="s">
        <v>583</v>
      </c>
      <c r="B51" s="574" t="s">
        <v>374</v>
      </c>
      <c r="C51" s="600">
        <f t="shared" si="1"/>
        <v>28946</v>
      </c>
      <c r="D51" s="527">
        <v>11486</v>
      </c>
      <c r="E51" s="600">
        <f t="shared" si="2"/>
        <v>40432</v>
      </c>
      <c r="F51" s="600">
        <f t="shared" si="3"/>
        <v>43778</v>
      </c>
      <c r="G51" s="527">
        <v>1980</v>
      </c>
      <c r="H51" s="601">
        <v>41798</v>
      </c>
      <c r="I51" s="601">
        <f t="shared" si="0"/>
        <v>84210</v>
      </c>
      <c r="J51" s="602">
        <v>4820</v>
      </c>
      <c r="K51" s="527">
        <v>79390</v>
      </c>
      <c r="L51" s="1064" t="s">
        <v>375</v>
      </c>
      <c r="M51" s="1065"/>
    </row>
    <row r="52" spans="1:13" s="412" customFormat="1" ht="27" customHeight="1">
      <c r="A52" s="315" t="s">
        <v>584</v>
      </c>
      <c r="B52" s="592" t="s">
        <v>376</v>
      </c>
      <c r="C52" s="345">
        <f t="shared" si="1"/>
        <v>28946</v>
      </c>
      <c r="D52" s="346">
        <v>11486</v>
      </c>
      <c r="E52" s="345">
        <f t="shared" si="2"/>
        <v>40432</v>
      </c>
      <c r="F52" s="345">
        <f t="shared" si="3"/>
        <v>43778</v>
      </c>
      <c r="G52" s="346">
        <v>1980</v>
      </c>
      <c r="H52" s="380">
        <v>41798</v>
      </c>
      <c r="I52" s="363">
        <f t="shared" si="0"/>
        <v>84210</v>
      </c>
      <c r="J52" s="384">
        <v>4820</v>
      </c>
      <c r="K52" s="346">
        <v>79390</v>
      </c>
      <c r="L52" s="1054" t="s">
        <v>377</v>
      </c>
      <c r="M52" s="1055"/>
    </row>
    <row r="53" spans="1:13">
      <c r="A53" s="528" t="s">
        <v>323</v>
      </c>
      <c r="B53" s="574" t="s">
        <v>378</v>
      </c>
      <c r="C53" s="600">
        <f t="shared" si="1"/>
        <v>747880</v>
      </c>
      <c r="D53" s="527">
        <v>142602</v>
      </c>
      <c r="E53" s="600">
        <f t="shared" si="2"/>
        <v>890482</v>
      </c>
      <c r="F53" s="600">
        <f t="shared" si="3"/>
        <v>1763452</v>
      </c>
      <c r="G53" s="527">
        <v>89433</v>
      </c>
      <c r="H53" s="601">
        <v>1674019</v>
      </c>
      <c r="I53" s="601">
        <f t="shared" si="0"/>
        <v>2653934</v>
      </c>
      <c r="J53" s="602">
        <v>116781</v>
      </c>
      <c r="K53" s="527">
        <v>2537153</v>
      </c>
      <c r="L53" s="1064" t="s">
        <v>379</v>
      </c>
      <c r="M53" s="1065"/>
    </row>
    <row r="54" spans="1:13" s="412" customFormat="1" ht="22.5" customHeight="1">
      <c r="A54" s="315" t="s">
        <v>585</v>
      </c>
      <c r="B54" s="592" t="s">
        <v>380</v>
      </c>
      <c r="C54" s="345">
        <f t="shared" si="1"/>
        <v>9056</v>
      </c>
      <c r="D54" s="346">
        <v>255</v>
      </c>
      <c r="E54" s="345">
        <f t="shared" si="2"/>
        <v>9311</v>
      </c>
      <c r="F54" s="345">
        <f t="shared" si="3"/>
        <v>4027</v>
      </c>
      <c r="G54" s="346">
        <v>2087</v>
      </c>
      <c r="H54" s="380">
        <v>1940</v>
      </c>
      <c r="I54" s="363">
        <f t="shared" si="0"/>
        <v>13338</v>
      </c>
      <c r="J54" s="384">
        <v>255</v>
      </c>
      <c r="K54" s="346">
        <v>13083</v>
      </c>
      <c r="L54" s="1054" t="s">
        <v>381</v>
      </c>
      <c r="M54" s="1055"/>
    </row>
    <row r="55" spans="1:13">
      <c r="A55" s="311" t="s">
        <v>586</v>
      </c>
      <c r="B55" s="312" t="s">
        <v>382</v>
      </c>
      <c r="C55" s="600">
        <f t="shared" si="1"/>
        <v>738824</v>
      </c>
      <c r="D55" s="527">
        <v>142347</v>
      </c>
      <c r="E55" s="600">
        <f t="shared" si="2"/>
        <v>881171</v>
      </c>
      <c r="F55" s="600">
        <f t="shared" si="3"/>
        <v>1759425</v>
      </c>
      <c r="G55" s="527">
        <v>87346</v>
      </c>
      <c r="H55" s="601">
        <v>1672079</v>
      </c>
      <c r="I55" s="601">
        <f t="shared" si="0"/>
        <v>2640596</v>
      </c>
      <c r="J55" s="602">
        <v>116526</v>
      </c>
      <c r="K55" s="527">
        <v>2524070</v>
      </c>
      <c r="L55" s="1066" t="s">
        <v>383</v>
      </c>
      <c r="M55" s="1067"/>
    </row>
    <row r="56" spans="1:13" s="412" customFormat="1">
      <c r="A56" s="307" t="s">
        <v>410</v>
      </c>
      <c r="B56" s="593" t="s">
        <v>384</v>
      </c>
      <c r="C56" s="345">
        <f t="shared" si="1"/>
        <v>3139560</v>
      </c>
      <c r="D56" s="346">
        <v>490312</v>
      </c>
      <c r="E56" s="345">
        <f t="shared" si="2"/>
        <v>3629872</v>
      </c>
      <c r="F56" s="345">
        <f t="shared" si="3"/>
        <v>5776696</v>
      </c>
      <c r="G56" s="346">
        <v>521127</v>
      </c>
      <c r="H56" s="380">
        <v>5255569</v>
      </c>
      <c r="I56" s="363">
        <f t="shared" si="0"/>
        <v>9406568</v>
      </c>
      <c r="J56" s="384">
        <v>314957</v>
      </c>
      <c r="K56" s="346">
        <v>9091611</v>
      </c>
      <c r="L56" s="1058" t="s">
        <v>385</v>
      </c>
      <c r="M56" s="1059"/>
    </row>
    <row r="57" spans="1:13">
      <c r="A57" s="311" t="s">
        <v>587</v>
      </c>
      <c r="B57" s="312" t="s">
        <v>386</v>
      </c>
      <c r="C57" s="600">
        <f t="shared" si="1"/>
        <v>131772</v>
      </c>
      <c r="D57" s="527">
        <v>18525</v>
      </c>
      <c r="E57" s="600">
        <f t="shared" si="2"/>
        <v>150297</v>
      </c>
      <c r="F57" s="600">
        <f t="shared" si="3"/>
        <v>224375</v>
      </c>
      <c r="G57" s="527">
        <v>26628</v>
      </c>
      <c r="H57" s="601">
        <v>197747</v>
      </c>
      <c r="I57" s="601">
        <f t="shared" si="0"/>
        <v>374672</v>
      </c>
      <c r="J57" s="602">
        <v>4623</v>
      </c>
      <c r="K57" s="527">
        <v>370049</v>
      </c>
      <c r="L57" s="1066" t="s">
        <v>388</v>
      </c>
      <c r="M57" s="1067"/>
    </row>
    <row r="58" spans="1:13" s="412" customFormat="1" ht="19.5" customHeight="1">
      <c r="A58" s="315" t="s">
        <v>588</v>
      </c>
      <c r="B58" s="592" t="s">
        <v>389</v>
      </c>
      <c r="C58" s="345">
        <f t="shared" si="1"/>
        <v>1233586</v>
      </c>
      <c r="D58" s="346">
        <v>175247</v>
      </c>
      <c r="E58" s="345">
        <f t="shared" si="2"/>
        <v>1408833</v>
      </c>
      <c r="F58" s="345">
        <f t="shared" si="3"/>
        <v>692483</v>
      </c>
      <c r="G58" s="346">
        <v>114125</v>
      </c>
      <c r="H58" s="380">
        <v>578358</v>
      </c>
      <c r="I58" s="363">
        <f t="shared" si="0"/>
        <v>2101316</v>
      </c>
      <c r="J58" s="384">
        <v>16372</v>
      </c>
      <c r="K58" s="346">
        <v>2084944</v>
      </c>
      <c r="L58" s="1054" t="s">
        <v>390</v>
      </c>
      <c r="M58" s="1055"/>
    </row>
    <row r="59" spans="1:13" ht="21" customHeight="1">
      <c r="A59" s="311" t="s">
        <v>589</v>
      </c>
      <c r="B59" s="312" t="s">
        <v>391</v>
      </c>
      <c r="C59" s="600">
        <f t="shared" si="1"/>
        <v>1601154</v>
      </c>
      <c r="D59" s="527">
        <v>278478</v>
      </c>
      <c r="E59" s="600">
        <f t="shared" si="2"/>
        <v>1879632</v>
      </c>
      <c r="F59" s="600">
        <f t="shared" si="3"/>
        <v>4268343</v>
      </c>
      <c r="G59" s="527">
        <v>318566</v>
      </c>
      <c r="H59" s="601">
        <v>3949777</v>
      </c>
      <c r="I59" s="601">
        <f t="shared" si="0"/>
        <v>6147975</v>
      </c>
      <c r="J59" s="602">
        <v>266285</v>
      </c>
      <c r="K59" s="527">
        <v>5881690</v>
      </c>
      <c r="L59" s="1066" t="s">
        <v>392</v>
      </c>
      <c r="M59" s="1067"/>
    </row>
    <row r="60" spans="1:13" s="412" customFormat="1">
      <c r="A60" s="315" t="s">
        <v>590</v>
      </c>
      <c r="B60" s="592" t="s">
        <v>393</v>
      </c>
      <c r="C60" s="345">
        <f t="shared" si="1"/>
        <v>100071</v>
      </c>
      <c r="D60" s="346">
        <v>10504</v>
      </c>
      <c r="E60" s="345">
        <f t="shared" si="2"/>
        <v>110575</v>
      </c>
      <c r="F60" s="345">
        <f t="shared" si="3"/>
        <v>77486</v>
      </c>
      <c r="G60" s="346">
        <v>13491</v>
      </c>
      <c r="H60" s="380">
        <v>63995</v>
      </c>
      <c r="I60" s="363">
        <f t="shared" si="0"/>
        <v>188061</v>
      </c>
      <c r="J60" s="384">
        <v>21370</v>
      </c>
      <c r="K60" s="346">
        <v>166691</v>
      </c>
      <c r="L60" s="1054" t="s">
        <v>394</v>
      </c>
      <c r="M60" s="1055"/>
    </row>
    <row r="61" spans="1:13">
      <c r="A61" s="311" t="s">
        <v>591</v>
      </c>
      <c r="B61" s="312" t="s">
        <v>395</v>
      </c>
      <c r="C61" s="600">
        <f t="shared" si="1"/>
        <v>72977</v>
      </c>
      <c r="D61" s="527">
        <v>7558</v>
      </c>
      <c r="E61" s="600">
        <f t="shared" si="2"/>
        <v>80535</v>
      </c>
      <c r="F61" s="600">
        <f t="shared" si="3"/>
        <v>514009</v>
      </c>
      <c r="G61" s="527">
        <v>48317</v>
      </c>
      <c r="H61" s="601">
        <v>465692</v>
      </c>
      <c r="I61" s="601">
        <f t="shared" si="0"/>
        <v>594544</v>
      </c>
      <c r="J61" s="602">
        <v>6307</v>
      </c>
      <c r="K61" s="527">
        <v>588237</v>
      </c>
      <c r="L61" s="1066" t="s">
        <v>396</v>
      </c>
      <c r="M61" s="1067"/>
    </row>
    <row r="62" spans="1:13" s="412" customFormat="1">
      <c r="A62" s="307" t="s">
        <v>362</v>
      </c>
      <c r="B62" s="593" t="s">
        <v>397</v>
      </c>
      <c r="C62" s="345">
        <f t="shared" si="1"/>
        <v>3056069</v>
      </c>
      <c r="D62" s="346">
        <v>1012217</v>
      </c>
      <c r="E62" s="345">
        <f t="shared" si="2"/>
        <v>4068286</v>
      </c>
      <c r="F62" s="345">
        <f t="shared" si="3"/>
        <v>13323234</v>
      </c>
      <c r="G62" s="346">
        <v>1128634</v>
      </c>
      <c r="H62" s="380">
        <v>12194600</v>
      </c>
      <c r="I62" s="363">
        <f t="shared" si="0"/>
        <v>17391520</v>
      </c>
      <c r="J62" s="384">
        <v>137212</v>
      </c>
      <c r="K62" s="346">
        <v>17254308</v>
      </c>
      <c r="L62" s="1058" t="s">
        <v>398</v>
      </c>
      <c r="M62" s="1059"/>
    </row>
    <row r="63" spans="1:13" ht="22.5" customHeight="1">
      <c r="A63" s="528" t="s">
        <v>320</v>
      </c>
      <c r="B63" s="574" t="s">
        <v>399</v>
      </c>
      <c r="C63" s="600">
        <f t="shared" si="1"/>
        <v>2190227</v>
      </c>
      <c r="D63" s="527">
        <v>185725</v>
      </c>
      <c r="E63" s="600">
        <f t="shared" si="2"/>
        <v>2375952</v>
      </c>
      <c r="F63" s="600">
        <f t="shared" si="3"/>
        <v>3517386</v>
      </c>
      <c r="G63" s="527">
        <v>363531</v>
      </c>
      <c r="H63" s="601">
        <v>3153855</v>
      </c>
      <c r="I63" s="448">
        <f t="shared" si="0"/>
        <v>5893338</v>
      </c>
      <c r="J63" s="602">
        <v>180437</v>
      </c>
      <c r="K63" s="527">
        <v>5712901</v>
      </c>
      <c r="L63" s="1064" t="s">
        <v>400</v>
      </c>
      <c r="M63" s="1065"/>
    </row>
    <row r="64" spans="1:13" s="412" customFormat="1">
      <c r="A64" s="315" t="s">
        <v>592</v>
      </c>
      <c r="B64" s="592" t="s">
        <v>401</v>
      </c>
      <c r="C64" s="345">
        <f t="shared" ref="C64:C102" si="4">+E64-D64</f>
        <v>2103374</v>
      </c>
      <c r="D64" s="346">
        <v>154361</v>
      </c>
      <c r="E64" s="345">
        <f t="shared" ref="E64:E102" si="5">+I64-F64</f>
        <v>2257735</v>
      </c>
      <c r="F64" s="345">
        <f t="shared" ref="F64:F102" si="6">+H64+G64</f>
        <v>3323457</v>
      </c>
      <c r="G64" s="346">
        <v>338395</v>
      </c>
      <c r="H64" s="380">
        <v>2985062</v>
      </c>
      <c r="I64" s="380">
        <f t="shared" si="0"/>
        <v>5581192</v>
      </c>
      <c r="J64" s="384">
        <v>169356</v>
      </c>
      <c r="K64" s="346">
        <v>5411836</v>
      </c>
      <c r="L64" s="1054" t="s">
        <v>402</v>
      </c>
      <c r="M64" s="1055"/>
    </row>
    <row r="65" spans="1:13" ht="22.5">
      <c r="A65" s="311" t="s">
        <v>593</v>
      </c>
      <c r="B65" s="312" t="s">
        <v>403</v>
      </c>
      <c r="C65" s="600">
        <f t="shared" si="4"/>
        <v>28738</v>
      </c>
      <c r="D65" s="527">
        <v>1318</v>
      </c>
      <c r="E65" s="600">
        <f t="shared" si="5"/>
        <v>30056</v>
      </c>
      <c r="F65" s="600">
        <f t="shared" si="6"/>
        <v>17437</v>
      </c>
      <c r="G65" s="527">
        <v>3450</v>
      </c>
      <c r="H65" s="601">
        <v>13987</v>
      </c>
      <c r="I65" s="448">
        <f t="shared" si="0"/>
        <v>47493</v>
      </c>
      <c r="J65" s="602">
        <v>249</v>
      </c>
      <c r="K65" s="527">
        <v>47244</v>
      </c>
      <c r="L65" s="1066" t="s">
        <v>404</v>
      </c>
      <c r="M65" s="1067"/>
    </row>
    <row r="66" spans="1:13" s="412" customFormat="1">
      <c r="A66" s="315" t="s">
        <v>595</v>
      </c>
      <c r="B66" s="592" t="s">
        <v>405</v>
      </c>
      <c r="C66" s="345">
        <f t="shared" si="4"/>
        <v>30691</v>
      </c>
      <c r="D66" s="346">
        <v>4120</v>
      </c>
      <c r="E66" s="345">
        <f t="shared" si="5"/>
        <v>34811</v>
      </c>
      <c r="F66" s="345">
        <f t="shared" si="6"/>
        <v>38530</v>
      </c>
      <c r="G66" s="346">
        <v>9377</v>
      </c>
      <c r="H66" s="380">
        <v>29153</v>
      </c>
      <c r="I66" s="380">
        <f t="shared" si="0"/>
        <v>73341</v>
      </c>
      <c r="J66" s="384">
        <v>10637</v>
      </c>
      <c r="K66" s="346">
        <v>62704</v>
      </c>
      <c r="L66" s="1054" t="s">
        <v>406</v>
      </c>
      <c r="M66" s="1055"/>
    </row>
    <row r="67" spans="1:13">
      <c r="A67" s="311" t="s">
        <v>596</v>
      </c>
      <c r="B67" s="312" t="s">
        <v>407</v>
      </c>
      <c r="C67" s="600">
        <f t="shared" si="4"/>
        <v>27424</v>
      </c>
      <c r="D67" s="527">
        <v>25926</v>
      </c>
      <c r="E67" s="600">
        <f t="shared" si="5"/>
        <v>53350</v>
      </c>
      <c r="F67" s="600">
        <f t="shared" si="6"/>
        <v>137962</v>
      </c>
      <c r="G67" s="527">
        <v>12309</v>
      </c>
      <c r="H67" s="601">
        <v>125653</v>
      </c>
      <c r="I67" s="448">
        <f t="shared" si="0"/>
        <v>191312</v>
      </c>
      <c r="J67" s="602">
        <v>195</v>
      </c>
      <c r="K67" s="527">
        <v>191117</v>
      </c>
      <c r="L67" s="1066" t="s">
        <v>408</v>
      </c>
      <c r="M67" s="1067"/>
    </row>
    <row r="68" spans="1:13" s="412" customFormat="1">
      <c r="A68" s="307" t="s">
        <v>287</v>
      </c>
      <c r="B68" s="593" t="s">
        <v>409</v>
      </c>
      <c r="C68" s="345">
        <f t="shared" si="4"/>
        <v>2521126</v>
      </c>
      <c r="D68" s="346">
        <v>38359</v>
      </c>
      <c r="E68" s="345">
        <f t="shared" si="5"/>
        <v>2559485</v>
      </c>
      <c r="F68" s="345">
        <f t="shared" si="6"/>
        <v>2251456</v>
      </c>
      <c r="G68" s="346">
        <v>36874</v>
      </c>
      <c r="H68" s="380">
        <v>2214582</v>
      </c>
      <c r="I68" s="380">
        <f t="shared" si="0"/>
        <v>4810941</v>
      </c>
      <c r="J68" s="384">
        <v>2474</v>
      </c>
      <c r="K68" s="346">
        <v>4808467</v>
      </c>
      <c r="L68" s="1058" t="s">
        <v>411</v>
      </c>
      <c r="M68" s="1059"/>
    </row>
    <row r="69" spans="1:13" ht="27.75" customHeight="1">
      <c r="A69" s="311" t="s">
        <v>597</v>
      </c>
      <c r="B69" s="312" t="s">
        <v>598</v>
      </c>
      <c r="C69" s="600">
        <f t="shared" si="4"/>
        <v>102789</v>
      </c>
      <c r="D69" s="527">
        <v>9258</v>
      </c>
      <c r="E69" s="600">
        <f t="shared" si="5"/>
        <v>112047</v>
      </c>
      <c r="F69" s="600">
        <f t="shared" si="6"/>
        <v>273862</v>
      </c>
      <c r="G69" s="527">
        <v>12431</v>
      </c>
      <c r="H69" s="601">
        <v>261431</v>
      </c>
      <c r="I69" s="448">
        <f t="shared" si="0"/>
        <v>385909</v>
      </c>
      <c r="J69" s="602">
        <v>934</v>
      </c>
      <c r="K69" s="527">
        <v>384975</v>
      </c>
      <c r="L69" s="1066" t="s">
        <v>412</v>
      </c>
      <c r="M69" s="1067"/>
    </row>
    <row r="70" spans="1:13" s="412" customFormat="1" ht="27" customHeight="1">
      <c r="A70" s="315" t="s">
        <v>599</v>
      </c>
      <c r="B70" s="592" t="s">
        <v>413</v>
      </c>
      <c r="C70" s="345">
        <f t="shared" si="4"/>
        <v>2323456</v>
      </c>
      <c r="D70" s="346">
        <v>19232</v>
      </c>
      <c r="E70" s="345">
        <f t="shared" si="5"/>
        <v>2342688</v>
      </c>
      <c r="F70" s="345">
        <f t="shared" si="6"/>
        <v>1829431</v>
      </c>
      <c r="G70" s="346">
        <v>11779</v>
      </c>
      <c r="H70" s="380">
        <v>1817652</v>
      </c>
      <c r="I70" s="380">
        <f t="shared" si="0"/>
        <v>4172119</v>
      </c>
      <c r="J70" s="384">
        <v>0</v>
      </c>
      <c r="K70" s="346">
        <v>4172119</v>
      </c>
      <c r="L70" s="1054" t="s">
        <v>414</v>
      </c>
      <c r="M70" s="1055"/>
    </row>
    <row r="71" spans="1:13">
      <c r="A71" s="311" t="s">
        <v>600</v>
      </c>
      <c r="B71" s="312" t="s">
        <v>415</v>
      </c>
      <c r="C71" s="600">
        <f t="shared" si="4"/>
        <v>13501</v>
      </c>
      <c r="D71" s="527">
        <v>2558</v>
      </c>
      <c r="E71" s="600">
        <f t="shared" si="5"/>
        <v>16059</v>
      </c>
      <c r="F71" s="600">
        <f t="shared" si="6"/>
        <v>17659</v>
      </c>
      <c r="G71" s="527">
        <v>375</v>
      </c>
      <c r="H71" s="601">
        <v>17284</v>
      </c>
      <c r="I71" s="448">
        <f t="shared" si="0"/>
        <v>33718</v>
      </c>
      <c r="J71" s="602">
        <v>0</v>
      </c>
      <c r="K71" s="527">
        <v>33718</v>
      </c>
      <c r="L71" s="1066" t="s">
        <v>416</v>
      </c>
      <c r="M71" s="1067"/>
    </row>
    <row r="72" spans="1:13" s="412" customFormat="1">
      <c r="A72" s="355" t="s">
        <v>601</v>
      </c>
      <c r="B72" s="608" t="s">
        <v>689</v>
      </c>
      <c r="C72" s="345">
        <f t="shared" si="4"/>
        <v>29989</v>
      </c>
      <c r="D72" s="346">
        <v>1809</v>
      </c>
      <c r="E72" s="345">
        <f t="shared" si="5"/>
        <v>31798</v>
      </c>
      <c r="F72" s="345">
        <f t="shared" si="6"/>
        <v>45154</v>
      </c>
      <c r="G72" s="346">
        <v>3902</v>
      </c>
      <c r="H72" s="380">
        <v>41252</v>
      </c>
      <c r="I72" s="380">
        <f t="shared" si="0"/>
        <v>76952</v>
      </c>
      <c r="J72" s="384">
        <v>0</v>
      </c>
      <c r="K72" s="346">
        <v>76952</v>
      </c>
      <c r="L72" s="1149" t="s">
        <v>722</v>
      </c>
      <c r="M72" s="1150"/>
    </row>
    <row r="73" spans="1:13">
      <c r="A73" s="351" t="s">
        <v>602</v>
      </c>
      <c r="B73" s="603" t="s">
        <v>417</v>
      </c>
      <c r="C73" s="600">
        <f t="shared" si="4"/>
        <v>51391</v>
      </c>
      <c r="D73" s="527">
        <v>5502</v>
      </c>
      <c r="E73" s="600">
        <f t="shared" si="5"/>
        <v>56893</v>
      </c>
      <c r="F73" s="600">
        <f t="shared" si="6"/>
        <v>85350</v>
      </c>
      <c r="G73" s="527">
        <v>8387</v>
      </c>
      <c r="H73" s="601">
        <v>76963</v>
      </c>
      <c r="I73" s="448">
        <f t="shared" si="0"/>
        <v>142243</v>
      </c>
      <c r="J73" s="602">
        <v>1540</v>
      </c>
      <c r="K73" s="527">
        <v>140703</v>
      </c>
      <c r="L73" s="1151" t="s">
        <v>418</v>
      </c>
      <c r="M73" s="1152"/>
    </row>
    <row r="74" spans="1:13" s="412" customFormat="1">
      <c r="A74" s="350" t="s">
        <v>446</v>
      </c>
      <c r="B74" s="625" t="s">
        <v>419</v>
      </c>
      <c r="C74" s="345">
        <f t="shared" si="4"/>
        <v>103905</v>
      </c>
      <c r="D74" s="346">
        <v>7155</v>
      </c>
      <c r="E74" s="345">
        <f t="shared" si="5"/>
        <v>111060</v>
      </c>
      <c r="F74" s="345">
        <f t="shared" si="6"/>
        <v>191236</v>
      </c>
      <c r="G74" s="346">
        <v>11643</v>
      </c>
      <c r="H74" s="380">
        <v>179593</v>
      </c>
      <c r="I74" s="380">
        <f t="shared" si="0"/>
        <v>302296</v>
      </c>
      <c r="J74" s="384">
        <v>0</v>
      </c>
      <c r="K74" s="346">
        <v>302296</v>
      </c>
      <c r="L74" s="1153" t="s">
        <v>420</v>
      </c>
      <c r="M74" s="1154"/>
    </row>
    <row r="75" spans="1:13" ht="52.5" customHeight="1">
      <c r="A75" s="351" t="s">
        <v>603</v>
      </c>
      <c r="B75" s="603" t="s">
        <v>421</v>
      </c>
      <c r="C75" s="600">
        <f t="shared" si="4"/>
        <v>103905</v>
      </c>
      <c r="D75" s="527">
        <v>7155</v>
      </c>
      <c r="E75" s="600">
        <f t="shared" si="5"/>
        <v>111060</v>
      </c>
      <c r="F75" s="600">
        <f t="shared" si="6"/>
        <v>191236</v>
      </c>
      <c r="G75" s="527">
        <v>11643</v>
      </c>
      <c r="H75" s="601">
        <v>179593</v>
      </c>
      <c r="I75" s="448">
        <f t="shared" si="0"/>
        <v>302296</v>
      </c>
      <c r="J75" s="602">
        <v>0</v>
      </c>
      <c r="K75" s="527">
        <v>302296</v>
      </c>
      <c r="L75" s="1151" t="s">
        <v>422</v>
      </c>
      <c r="M75" s="1152"/>
    </row>
    <row r="76" spans="1:13" s="412" customFormat="1" ht="22.5">
      <c r="A76" s="354" t="s">
        <v>604</v>
      </c>
      <c r="B76" s="626" t="s">
        <v>423</v>
      </c>
      <c r="C76" s="484">
        <f t="shared" si="4"/>
        <v>31735</v>
      </c>
      <c r="D76" s="483">
        <v>637</v>
      </c>
      <c r="E76" s="484">
        <f t="shared" si="5"/>
        <v>32372</v>
      </c>
      <c r="F76" s="484">
        <f t="shared" si="6"/>
        <v>16199</v>
      </c>
      <c r="G76" s="483">
        <v>1515</v>
      </c>
      <c r="H76" s="482">
        <v>14684</v>
      </c>
      <c r="I76" s="482">
        <f t="shared" si="0"/>
        <v>48571</v>
      </c>
      <c r="J76" s="481">
        <v>0</v>
      </c>
      <c r="K76" s="483">
        <v>48571</v>
      </c>
      <c r="L76" s="1155" t="s">
        <v>424</v>
      </c>
      <c r="M76" s="1156"/>
    </row>
    <row r="77" spans="1:13" ht="27.75" customHeight="1">
      <c r="A77" s="333" t="s">
        <v>606</v>
      </c>
      <c r="B77" s="579" t="s">
        <v>645</v>
      </c>
      <c r="C77" s="605">
        <f t="shared" si="4"/>
        <v>28601</v>
      </c>
      <c r="D77" s="537">
        <v>294</v>
      </c>
      <c r="E77" s="605">
        <f t="shared" si="5"/>
        <v>28895</v>
      </c>
      <c r="F77" s="605">
        <f t="shared" si="6"/>
        <v>14112</v>
      </c>
      <c r="G77" s="537">
        <v>911</v>
      </c>
      <c r="H77" s="606">
        <v>13201</v>
      </c>
      <c r="I77" s="448">
        <f t="shared" ref="I77:I102" si="7">+K77+J77</f>
        <v>43007</v>
      </c>
      <c r="J77" s="607">
        <v>0</v>
      </c>
      <c r="K77" s="537">
        <v>43007</v>
      </c>
      <c r="L77" s="1070" t="s">
        <v>426</v>
      </c>
      <c r="M77" s="1071"/>
    </row>
    <row r="78" spans="1:13" s="627" customFormat="1" ht="12.75">
      <c r="A78" s="315" t="s">
        <v>556</v>
      </c>
      <c r="B78" s="592" t="s">
        <v>427</v>
      </c>
      <c r="C78" s="345">
        <f t="shared" si="4"/>
        <v>3134</v>
      </c>
      <c r="D78" s="346">
        <v>343</v>
      </c>
      <c r="E78" s="345">
        <f t="shared" si="5"/>
        <v>3477</v>
      </c>
      <c r="F78" s="345">
        <f t="shared" si="6"/>
        <v>2087</v>
      </c>
      <c r="G78" s="346">
        <v>604</v>
      </c>
      <c r="H78" s="380">
        <v>1483</v>
      </c>
      <c r="I78" s="380">
        <f t="shared" si="7"/>
        <v>5564</v>
      </c>
      <c r="J78" s="384">
        <v>0</v>
      </c>
      <c r="K78" s="346">
        <v>5564</v>
      </c>
      <c r="L78" s="1054" t="s">
        <v>429</v>
      </c>
      <c r="M78" s="1055"/>
    </row>
    <row r="79" spans="1:13">
      <c r="A79" s="528" t="s">
        <v>607</v>
      </c>
      <c r="B79" s="574" t="s">
        <v>430</v>
      </c>
      <c r="C79" s="600">
        <f t="shared" si="4"/>
        <v>3065</v>
      </c>
      <c r="D79" s="527">
        <v>238</v>
      </c>
      <c r="E79" s="600">
        <f t="shared" si="5"/>
        <v>3303</v>
      </c>
      <c r="F79" s="600">
        <f t="shared" si="6"/>
        <v>5748</v>
      </c>
      <c r="G79" s="527">
        <v>227</v>
      </c>
      <c r="H79" s="601">
        <v>5521</v>
      </c>
      <c r="I79" s="448">
        <f t="shared" si="7"/>
        <v>9051</v>
      </c>
      <c r="J79" s="602">
        <v>0</v>
      </c>
      <c r="K79" s="527">
        <v>9051</v>
      </c>
      <c r="L79" s="1064" t="s">
        <v>431</v>
      </c>
      <c r="M79" s="1065"/>
    </row>
    <row r="80" spans="1:13" s="412" customFormat="1">
      <c r="A80" s="315" t="s">
        <v>608</v>
      </c>
      <c r="B80" s="592" t="s">
        <v>432</v>
      </c>
      <c r="C80" s="345">
        <f t="shared" si="4"/>
        <v>3065</v>
      </c>
      <c r="D80" s="346">
        <v>238</v>
      </c>
      <c r="E80" s="345">
        <f t="shared" si="5"/>
        <v>3303</v>
      </c>
      <c r="F80" s="345">
        <f t="shared" si="6"/>
        <v>5748</v>
      </c>
      <c r="G80" s="346">
        <v>227</v>
      </c>
      <c r="H80" s="380">
        <v>5521</v>
      </c>
      <c r="I80" s="363">
        <f t="shared" si="7"/>
        <v>9051</v>
      </c>
      <c r="J80" s="384">
        <v>0</v>
      </c>
      <c r="K80" s="346">
        <v>9051</v>
      </c>
      <c r="L80" s="1054" t="s">
        <v>433</v>
      </c>
      <c r="M80" s="1055"/>
    </row>
    <row r="81" spans="1:13">
      <c r="A81" s="528" t="s">
        <v>516</v>
      </c>
      <c r="B81" s="574" t="s">
        <v>434</v>
      </c>
      <c r="C81" s="600">
        <f t="shared" si="4"/>
        <v>521359</v>
      </c>
      <c r="D81" s="527">
        <v>34519</v>
      </c>
      <c r="E81" s="600">
        <f t="shared" si="5"/>
        <v>555878</v>
      </c>
      <c r="F81" s="600">
        <f t="shared" si="6"/>
        <v>525939</v>
      </c>
      <c r="G81" s="527">
        <v>213428</v>
      </c>
      <c r="H81" s="601">
        <v>312511</v>
      </c>
      <c r="I81" s="601">
        <f t="shared" si="7"/>
        <v>1081817</v>
      </c>
      <c r="J81" s="602">
        <v>190927</v>
      </c>
      <c r="K81" s="527">
        <v>890890</v>
      </c>
      <c r="L81" s="1064" t="s">
        <v>435</v>
      </c>
      <c r="M81" s="1065"/>
    </row>
    <row r="82" spans="1:13" s="412" customFormat="1" ht="15" customHeight="1">
      <c r="A82" s="315" t="s">
        <v>609</v>
      </c>
      <c r="B82" s="592" t="s">
        <v>434</v>
      </c>
      <c r="C82" s="345">
        <f t="shared" si="4"/>
        <v>521359</v>
      </c>
      <c r="D82" s="346">
        <v>34519</v>
      </c>
      <c r="E82" s="345">
        <f t="shared" si="5"/>
        <v>555878</v>
      </c>
      <c r="F82" s="345">
        <f t="shared" si="6"/>
        <v>525939</v>
      </c>
      <c r="G82" s="346">
        <v>213428</v>
      </c>
      <c r="H82" s="380">
        <v>312511</v>
      </c>
      <c r="I82" s="363">
        <f t="shared" si="7"/>
        <v>1081817</v>
      </c>
      <c r="J82" s="384">
        <v>190927</v>
      </c>
      <c r="K82" s="346">
        <v>890890</v>
      </c>
      <c r="L82" s="1054" t="s">
        <v>436</v>
      </c>
      <c r="M82" s="1055"/>
    </row>
    <row r="83" spans="1:13">
      <c r="A83" s="528" t="s">
        <v>338</v>
      </c>
      <c r="B83" s="574" t="s">
        <v>437</v>
      </c>
      <c r="C83" s="600">
        <f t="shared" si="4"/>
        <v>40761</v>
      </c>
      <c r="D83" s="527">
        <v>4695</v>
      </c>
      <c r="E83" s="600">
        <f t="shared" si="5"/>
        <v>45456</v>
      </c>
      <c r="F83" s="600">
        <f t="shared" si="6"/>
        <v>23257</v>
      </c>
      <c r="G83" s="527">
        <v>1798</v>
      </c>
      <c r="H83" s="601">
        <v>21459</v>
      </c>
      <c r="I83" s="601">
        <f t="shared" si="7"/>
        <v>68713</v>
      </c>
      <c r="J83" s="602">
        <v>2510</v>
      </c>
      <c r="K83" s="527">
        <v>66203</v>
      </c>
      <c r="L83" s="1064" t="s">
        <v>438</v>
      </c>
      <c r="M83" s="1065"/>
    </row>
    <row r="84" spans="1:13" s="412" customFormat="1">
      <c r="A84" s="315" t="s">
        <v>610</v>
      </c>
      <c r="B84" s="592" t="s">
        <v>439</v>
      </c>
      <c r="C84" s="345">
        <f t="shared" si="4"/>
        <v>23292</v>
      </c>
      <c r="D84" s="346">
        <v>4691</v>
      </c>
      <c r="E84" s="345">
        <f t="shared" si="5"/>
        <v>27983</v>
      </c>
      <c r="F84" s="345">
        <f t="shared" si="6"/>
        <v>17183</v>
      </c>
      <c r="G84" s="346">
        <v>711</v>
      </c>
      <c r="H84" s="380">
        <v>16472</v>
      </c>
      <c r="I84" s="363">
        <f t="shared" si="7"/>
        <v>45166</v>
      </c>
      <c r="J84" s="384">
        <v>2510</v>
      </c>
      <c r="K84" s="346">
        <v>42656</v>
      </c>
      <c r="L84" s="1054" t="s">
        <v>440</v>
      </c>
      <c r="M84" s="1055"/>
    </row>
    <row r="85" spans="1:13">
      <c r="A85" s="311" t="s">
        <v>611</v>
      </c>
      <c r="B85" s="312" t="s">
        <v>441</v>
      </c>
      <c r="C85" s="600">
        <f t="shared" si="4"/>
        <v>17469</v>
      </c>
      <c r="D85" s="527">
        <v>4</v>
      </c>
      <c r="E85" s="600">
        <f t="shared" si="5"/>
        <v>17473</v>
      </c>
      <c r="F85" s="600">
        <f t="shared" si="6"/>
        <v>6074</v>
      </c>
      <c r="G85" s="527">
        <v>1087</v>
      </c>
      <c r="H85" s="601">
        <v>4987</v>
      </c>
      <c r="I85" s="601">
        <f t="shared" si="7"/>
        <v>23547</v>
      </c>
      <c r="J85" s="602">
        <v>0</v>
      </c>
      <c r="K85" s="527">
        <v>23547</v>
      </c>
      <c r="L85" s="1066" t="s">
        <v>442</v>
      </c>
      <c r="M85" s="1067"/>
    </row>
    <row r="86" spans="1:13" s="412" customFormat="1">
      <c r="A86" s="307" t="s">
        <v>372</v>
      </c>
      <c r="B86" s="593" t="s">
        <v>443</v>
      </c>
      <c r="C86" s="345">
        <f t="shared" si="4"/>
        <v>1798451</v>
      </c>
      <c r="D86" s="346">
        <v>298677</v>
      </c>
      <c r="E86" s="345">
        <f t="shared" si="5"/>
        <v>2097128</v>
      </c>
      <c r="F86" s="345">
        <f t="shared" si="6"/>
        <v>716821</v>
      </c>
      <c r="G86" s="346">
        <v>317181</v>
      </c>
      <c r="H86" s="380">
        <v>399640</v>
      </c>
      <c r="I86" s="363">
        <f t="shared" si="7"/>
        <v>2813949</v>
      </c>
      <c r="J86" s="384">
        <v>110079</v>
      </c>
      <c r="K86" s="346">
        <v>2703870</v>
      </c>
      <c r="L86" s="1058" t="s">
        <v>444</v>
      </c>
      <c r="M86" s="1059"/>
    </row>
    <row r="87" spans="1:13">
      <c r="A87" s="311" t="s">
        <v>612</v>
      </c>
      <c r="B87" s="312" t="s">
        <v>445</v>
      </c>
      <c r="C87" s="600">
        <f t="shared" si="4"/>
        <v>5188</v>
      </c>
      <c r="D87" s="527">
        <v>14</v>
      </c>
      <c r="E87" s="600">
        <f t="shared" si="5"/>
        <v>5202</v>
      </c>
      <c r="F87" s="600">
        <f t="shared" si="6"/>
        <v>2573</v>
      </c>
      <c r="G87" s="527">
        <v>1229</v>
      </c>
      <c r="H87" s="601">
        <v>1344</v>
      </c>
      <c r="I87" s="601">
        <f t="shared" si="7"/>
        <v>7775</v>
      </c>
      <c r="J87" s="602">
        <v>0</v>
      </c>
      <c r="K87" s="527">
        <v>7775</v>
      </c>
      <c r="L87" s="1066" t="s">
        <v>447</v>
      </c>
      <c r="M87" s="1067"/>
    </row>
    <row r="88" spans="1:13" s="412" customFormat="1">
      <c r="A88" s="516" t="s">
        <v>774</v>
      </c>
      <c r="B88" s="599" t="s">
        <v>775</v>
      </c>
      <c r="C88" s="345">
        <f t="shared" si="4"/>
        <v>123009</v>
      </c>
      <c r="D88" s="517">
        <v>3711</v>
      </c>
      <c r="E88" s="345">
        <f t="shared" si="5"/>
        <v>126720</v>
      </c>
      <c r="F88" s="345">
        <f t="shared" si="6"/>
        <v>146835</v>
      </c>
      <c r="G88" s="517">
        <v>18269</v>
      </c>
      <c r="H88" s="568">
        <v>128566</v>
      </c>
      <c r="I88" s="380">
        <f t="shared" si="7"/>
        <v>273555</v>
      </c>
      <c r="J88" s="525">
        <v>7764</v>
      </c>
      <c r="K88" s="517">
        <v>265791</v>
      </c>
      <c r="L88" s="569" t="s">
        <v>776</v>
      </c>
      <c r="M88" s="570"/>
    </row>
    <row r="89" spans="1:13">
      <c r="A89" s="311" t="s">
        <v>721</v>
      </c>
      <c r="B89" s="312" t="s">
        <v>448</v>
      </c>
      <c r="C89" s="600">
        <f t="shared" si="4"/>
        <v>1356</v>
      </c>
      <c r="D89" s="527">
        <v>14</v>
      </c>
      <c r="E89" s="600">
        <f t="shared" si="5"/>
        <v>1370</v>
      </c>
      <c r="F89" s="600">
        <f t="shared" si="6"/>
        <v>1100</v>
      </c>
      <c r="G89" s="527">
        <v>798</v>
      </c>
      <c r="H89" s="601">
        <v>302</v>
      </c>
      <c r="I89" s="448">
        <f t="shared" si="7"/>
        <v>2470</v>
      </c>
      <c r="J89" s="602">
        <v>0</v>
      </c>
      <c r="K89" s="527">
        <v>2470</v>
      </c>
      <c r="L89" s="1066" t="s">
        <v>449</v>
      </c>
      <c r="M89" s="1067"/>
    </row>
    <row r="90" spans="1:13" s="412" customFormat="1">
      <c r="A90" s="315" t="s">
        <v>613</v>
      </c>
      <c r="B90" s="592" t="s">
        <v>450</v>
      </c>
      <c r="C90" s="346">
        <f t="shared" si="4"/>
        <v>1668898</v>
      </c>
      <c r="D90" s="346">
        <v>294938</v>
      </c>
      <c r="E90" s="346">
        <f t="shared" si="5"/>
        <v>1963836</v>
      </c>
      <c r="F90" s="346">
        <f t="shared" si="6"/>
        <v>566313</v>
      </c>
      <c r="G90" s="346">
        <v>296885</v>
      </c>
      <c r="H90" s="380">
        <v>269428</v>
      </c>
      <c r="I90" s="380">
        <f t="shared" si="7"/>
        <v>2530149</v>
      </c>
      <c r="J90" s="384">
        <v>102315</v>
      </c>
      <c r="K90" s="346">
        <v>2427834</v>
      </c>
      <c r="L90" s="1054" t="s">
        <v>451</v>
      </c>
      <c r="M90" s="1055"/>
    </row>
    <row r="91" spans="1:13" ht="15.75">
      <c r="A91" s="541" t="s">
        <v>452</v>
      </c>
      <c r="B91" s="320" t="s">
        <v>453</v>
      </c>
      <c r="C91" s="600">
        <f t="shared" si="4"/>
        <v>12270785</v>
      </c>
      <c r="D91" s="527">
        <v>524059</v>
      </c>
      <c r="E91" s="600">
        <f t="shared" si="5"/>
        <v>12794844</v>
      </c>
      <c r="F91" s="600">
        <f t="shared" si="6"/>
        <v>17323460</v>
      </c>
      <c r="G91" s="527">
        <v>705058</v>
      </c>
      <c r="H91" s="601">
        <v>16618402</v>
      </c>
      <c r="I91" s="448">
        <f t="shared" si="7"/>
        <v>30118304</v>
      </c>
      <c r="J91" s="602">
        <v>20187492</v>
      </c>
      <c r="K91" s="527">
        <v>9930812</v>
      </c>
      <c r="L91" s="1090" t="s">
        <v>454</v>
      </c>
      <c r="M91" s="1091"/>
    </row>
    <row r="92" spans="1:13" s="412" customFormat="1">
      <c r="A92" s="307" t="s">
        <v>614</v>
      </c>
      <c r="B92" s="593" t="s">
        <v>453</v>
      </c>
      <c r="C92" s="346">
        <f t="shared" si="4"/>
        <v>12270785</v>
      </c>
      <c r="D92" s="346">
        <v>524059</v>
      </c>
      <c r="E92" s="346">
        <f t="shared" si="5"/>
        <v>12794844</v>
      </c>
      <c r="F92" s="346">
        <f t="shared" si="6"/>
        <v>17323460</v>
      </c>
      <c r="G92" s="346">
        <v>705058</v>
      </c>
      <c r="H92" s="380">
        <v>16618402</v>
      </c>
      <c r="I92" s="380">
        <f t="shared" si="7"/>
        <v>30118304</v>
      </c>
      <c r="J92" s="384">
        <v>20187492</v>
      </c>
      <c r="K92" s="346">
        <v>9930812</v>
      </c>
      <c r="L92" s="1058" t="s">
        <v>455</v>
      </c>
      <c r="M92" s="1059"/>
    </row>
    <row r="93" spans="1:13" ht="24">
      <c r="A93" s="541" t="s">
        <v>456</v>
      </c>
      <c r="B93" s="320" t="s">
        <v>457</v>
      </c>
      <c r="C93" s="600">
        <f t="shared" si="4"/>
        <v>491386</v>
      </c>
      <c r="D93" s="527">
        <v>43607</v>
      </c>
      <c r="E93" s="600">
        <f t="shared" si="5"/>
        <v>534993</v>
      </c>
      <c r="F93" s="600">
        <f t="shared" si="6"/>
        <v>307839</v>
      </c>
      <c r="G93" s="527">
        <v>176701</v>
      </c>
      <c r="H93" s="601">
        <v>131138</v>
      </c>
      <c r="I93" s="448">
        <f t="shared" si="7"/>
        <v>842832</v>
      </c>
      <c r="J93" s="602">
        <v>12149</v>
      </c>
      <c r="K93" s="527">
        <v>830683</v>
      </c>
      <c r="L93" s="1090" t="s">
        <v>458</v>
      </c>
      <c r="M93" s="1091"/>
    </row>
    <row r="94" spans="1:13" s="412" customFormat="1">
      <c r="A94" s="307" t="s">
        <v>365</v>
      </c>
      <c r="B94" s="593" t="s">
        <v>459</v>
      </c>
      <c r="C94" s="346">
        <f t="shared" si="4"/>
        <v>47731</v>
      </c>
      <c r="D94" s="346">
        <v>9290</v>
      </c>
      <c r="E94" s="346">
        <f t="shared" si="5"/>
        <v>57021</v>
      </c>
      <c r="F94" s="346">
        <f t="shared" si="6"/>
        <v>47376</v>
      </c>
      <c r="G94" s="346">
        <v>34630</v>
      </c>
      <c r="H94" s="380">
        <v>12746</v>
      </c>
      <c r="I94" s="380">
        <f t="shared" si="7"/>
        <v>104397</v>
      </c>
      <c r="J94" s="384">
        <v>2413</v>
      </c>
      <c r="K94" s="346">
        <v>101984</v>
      </c>
      <c r="L94" s="1058" t="s">
        <v>460</v>
      </c>
      <c r="M94" s="1059"/>
    </row>
    <row r="95" spans="1:13">
      <c r="A95" s="311" t="s">
        <v>615</v>
      </c>
      <c r="B95" s="312" t="s">
        <v>459</v>
      </c>
      <c r="C95" s="600">
        <f t="shared" si="4"/>
        <v>47731</v>
      </c>
      <c r="D95" s="527">
        <v>9290</v>
      </c>
      <c r="E95" s="600">
        <f t="shared" si="5"/>
        <v>57021</v>
      </c>
      <c r="F95" s="600">
        <f t="shared" si="6"/>
        <v>47376</v>
      </c>
      <c r="G95" s="527">
        <v>34630</v>
      </c>
      <c r="H95" s="601">
        <v>12746</v>
      </c>
      <c r="I95" s="448">
        <f t="shared" si="7"/>
        <v>104397</v>
      </c>
      <c r="J95" s="602">
        <v>2413</v>
      </c>
      <c r="K95" s="527">
        <v>101984</v>
      </c>
      <c r="L95" s="1066" t="s">
        <v>460</v>
      </c>
      <c r="M95" s="1067"/>
    </row>
    <row r="96" spans="1:13" s="412" customFormat="1" ht="22.5">
      <c r="A96" s="307" t="s">
        <v>361</v>
      </c>
      <c r="B96" s="593" t="s">
        <v>461</v>
      </c>
      <c r="C96" s="346">
        <f t="shared" si="4"/>
        <v>415308</v>
      </c>
      <c r="D96" s="346">
        <v>30254</v>
      </c>
      <c r="E96" s="346">
        <f t="shared" si="5"/>
        <v>445562</v>
      </c>
      <c r="F96" s="346">
        <f t="shared" si="6"/>
        <v>250074</v>
      </c>
      <c r="G96" s="346">
        <v>138700</v>
      </c>
      <c r="H96" s="380">
        <v>111374</v>
      </c>
      <c r="I96" s="380">
        <f t="shared" si="7"/>
        <v>695636</v>
      </c>
      <c r="J96" s="384">
        <v>8499</v>
      </c>
      <c r="K96" s="346">
        <v>687137</v>
      </c>
      <c r="L96" s="1147" t="s">
        <v>462</v>
      </c>
      <c r="M96" s="1148"/>
    </row>
    <row r="97" spans="1:13">
      <c r="A97" s="311" t="s">
        <v>616</v>
      </c>
      <c r="B97" s="312" t="s">
        <v>617</v>
      </c>
      <c r="C97" s="600">
        <f t="shared" si="4"/>
        <v>85908</v>
      </c>
      <c r="D97" s="527">
        <v>3997</v>
      </c>
      <c r="E97" s="600">
        <f t="shared" si="5"/>
        <v>89905</v>
      </c>
      <c r="F97" s="600">
        <f t="shared" si="6"/>
        <v>15461</v>
      </c>
      <c r="G97" s="527">
        <v>9174</v>
      </c>
      <c r="H97" s="601">
        <v>6287</v>
      </c>
      <c r="I97" s="448">
        <f t="shared" si="7"/>
        <v>105366</v>
      </c>
      <c r="J97" s="602">
        <v>0</v>
      </c>
      <c r="K97" s="527">
        <v>105366</v>
      </c>
      <c r="L97" s="1066" t="s">
        <v>720</v>
      </c>
      <c r="M97" s="1067"/>
    </row>
    <row r="98" spans="1:13" s="412" customFormat="1">
      <c r="A98" s="315" t="s">
        <v>618</v>
      </c>
      <c r="B98" s="592" t="s">
        <v>463</v>
      </c>
      <c r="C98" s="380">
        <f t="shared" si="4"/>
        <v>257740</v>
      </c>
      <c r="D98" s="346">
        <v>7298</v>
      </c>
      <c r="E98" s="380">
        <f t="shared" si="5"/>
        <v>265038</v>
      </c>
      <c r="F98" s="380">
        <f t="shared" si="6"/>
        <v>129345</v>
      </c>
      <c r="G98" s="346">
        <v>101763</v>
      </c>
      <c r="H98" s="380">
        <v>27582</v>
      </c>
      <c r="I98" s="380">
        <f t="shared" si="7"/>
        <v>394383</v>
      </c>
      <c r="J98" s="384">
        <v>7885</v>
      </c>
      <c r="K98" s="346">
        <v>386498</v>
      </c>
      <c r="L98" s="1054" t="s">
        <v>464</v>
      </c>
      <c r="M98" s="1055"/>
    </row>
    <row r="99" spans="1:13">
      <c r="A99" s="311" t="s">
        <v>619</v>
      </c>
      <c r="B99" s="312" t="s">
        <v>465</v>
      </c>
      <c r="C99" s="600">
        <f t="shared" si="4"/>
        <v>34569</v>
      </c>
      <c r="D99" s="527">
        <v>5968</v>
      </c>
      <c r="E99" s="600">
        <f t="shared" si="5"/>
        <v>40537</v>
      </c>
      <c r="F99" s="600">
        <f t="shared" si="6"/>
        <v>19557</v>
      </c>
      <c r="G99" s="527">
        <v>14341</v>
      </c>
      <c r="H99" s="601">
        <v>5216</v>
      </c>
      <c r="I99" s="448">
        <f t="shared" si="7"/>
        <v>60094</v>
      </c>
      <c r="J99" s="602">
        <v>0</v>
      </c>
      <c r="K99" s="527">
        <v>60094</v>
      </c>
      <c r="L99" s="1066" t="s">
        <v>466</v>
      </c>
      <c r="M99" s="1067"/>
    </row>
    <row r="100" spans="1:13" s="412" customFormat="1">
      <c r="A100" s="315" t="s">
        <v>620</v>
      </c>
      <c r="B100" s="592" t="s">
        <v>467</v>
      </c>
      <c r="C100" s="380">
        <f t="shared" si="4"/>
        <v>37091</v>
      </c>
      <c r="D100" s="346">
        <v>12991</v>
      </c>
      <c r="E100" s="380">
        <f t="shared" si="5"/>
        <v>50082</v>
      </c>
      <c r="F100" s="380">
        <f t="shared" si="6"/>
        <v>85711</v>
      </c>
      <c r="G100" s="346">
        <v>13422</v>
      </c>
      <c r="H100" s="380">
        <v>72289</v>
      </c>
      <c r="I100" s="380">
        <f t="shared" si="7"/>
        <v>135793</v>
      </c>
      <c r="J100" s="384">
        <v>614</v>
      </c>
      <c r="K100" s="346">
        <v>135179</v>
      </c>
      <c r="L100" s="1054" t="s">
        <v>468</v>
      </c>
      <c r="M100" s="1055"/>
    </row>
    <row r="101" spans="1:13" ht="22.5">
      <c r="A101" s="528" t="s">
        <v>428</v>
      </c>
      <c r="B101" s="574" t="s">
        <v>469</v>
      </c>
      <c r="C101" s="600">
        <f t="shared" si="4"/>
        <v>28347</v>
      </c>
      <c r="D101" s="527">
        <v>4063</v>
      </c>
      <c r="E101" s="600">
        <f t="shared" si="5"/>
        <v>32410</v>
      </c>
      <c r="F101" s="600">
        <f t="shared" si="6"/>
        <v>10389</v>
      </c>
      <c r="G101" s="527">
        <v>3371</v>
      </c>
      <c r="H101" s="601">
        <v>7018</v>
      </c>
      <c r="I101" s="448">
        <f t="shared" si="7"/>
        <v>42799</v>
      </c>
      <c r="J101" s="602">
        <v>1237</v>
      </c>
      <c r="K101" s="527">
        <v>41562</v>
      </c>
      <c r="L101" s="1064" t="s">
        <v>470</v>
      </c>
      <c r="M101" s="1065"/>
    </row>
    <row r="102" spans="1:13" s="412" customFormat="1">
      <c r="A102" s="331" t="s">
        <v>621</v>
      </c>
      <c r="B102" s="628" t="s">
        <v>469</v>
      </c>
      <c r="C102" s="380">
        <f t="shared" si="4"/>
        <v>28347</v>
      </c>
      <c r="D102" s="335">
        <v>4063</v>
      </c>
      <c r="E102" s="380">
        <f t="shared" si="5"/>
        <v>32410</v>
      </c>
      <c r="F102" s="380">
        <f t="shared" si="6"/>
        <v>10389</v>
      </c>
      <c r="G102" s="335">
        <v>3371</v>
      </c>
      <c r="H102" s="382">
        <v>7018</v>
      </c>
      <c r="I102" s="380">
        <f t="shared" si="7"/>
        <v>42799</v>
      </c>
      <c r="J102" s="386">
        <v>1237</v>
      </c>
      <c r="K102" s="335">
        <v>41562</v>
      </c>
      <c r="L102" s="1084" t="s">
        <v>470</v>
      </c>
      <c r="M102" s="1085"/>
    </row>
    <row r="103" spans="1:13" ht="27" customHeight="1">
      <c r="A103" s="1086" t="s">
        <v>471</v>
      </c>
      <c r="B103" s="1109"/>
      <c r="C103" s="349">
        <f>+E103-D103</f>
        <v>450209958</v>
      </c>
      <c r="D103" s="332">
        <f>D11+D17+D91+D93</f>
        <v>27648594</v>
      </c>
      <c r="E103" s="332">
        <f>+I103-F103</f>
        <v>477858552</v>
      </c>
      <c r="F103" s="332">
        <f t="shared" ref="F103:H103" si="8">F11+F17+F91+F93</f>
        <v>159978771</v>
      </c>
      <c r="G103" s="332">
        <f t="shared" si="8"/>
        <v>27395179</v>
      </c>
      <c r="H103" s="332">
        <f t="shared" si="8"/>
        <v>132583592</v>
      </c>
      <c r="I103" s="332">
        <f t="shared" ref="I103:J103" si="9">I11+I17+I91+I93</f>
        <v>637837323</v>
      </c>
      <c r="J103" s="332">
        <f t="shared" si="9"/>
        <v>81216827</v>
      </c>
      <c r="K103" s="332">
        <f>K11+K17+K91+K93</f>
        <v>556620496</v>
      </c>
      <c r="L103" s="1088" t="s">
        <v>472</v>
      </c>
      <c r="M103" s="1089"/>
    </row>
  </sheetData>
  <mergeCells count="111">
    <mergeCell ref="L11:M11"/>
    <mergeCell ref="L13:M13"/>
    <mergeCell ref="L14:M14"/>
    <mergeCell ref="L15:M15"/>
    <mergeCell ref="A2:M2"/>
    <mergeCell ref="A3:M3"/>
    <mergeCell ref="A4:M4"/>
    <mergeCell ref="A5:M5"/>
    <mergeCell ref="A6:B6"/>
    <mergeCell ref="C6:K6"/>
    <mergeCell ref="F7:H7"/>
    <mergeCell ref="I7:K7"/>
    <mergeCell ref="L6:M6"/>
    <mergeCell ref="A7:A10"/>
    <mergeCell ref="B7:B10"/>
    <mergeCell ref="C7:C8"/>
    <mergeCell ref="C9:C10"/>
    <mergeCell ref="D7:D8"/>
    <mergeCell ref="D9:D10"/>
    <mergeCell ref="E7:E8"/>
    <mergeCell ref="E9:E10"/>
    <mergeCell ref="L7:M10"/>
    <mergeCell ref="F8:H8"/>
    <mergeCell ref="I8:K8"/>
    <mergeCell ref="L16:M16"/>
    <mergeCell ref="L17:M17"/>
    <mergeCell ref="L18:M18"/>
    <mergeCell ref="L19:M19"/>
    <mergeCell ref="L20:M20"/>
    <mergeCell ref="L21:M21"/>
    <mergeCell ref="L23:M23"/>
    <mergeCell ref="L24:M24"/>
    <mergeCell ref="L25:M25"/>
    <mergeCell ref="L26:M26"/>
    <mergeCell ref="L27:M27"/>
    <mergeCell ref="L28:M28"/>
    <mergeCell ref="L29:M29"/>
    <mergeCell ref="L30:M30"/>
    <mergeCell ref="L31:M31"/>
    <mergeCell ref="L32:M32"/>
    <mergeCell ref="L33:M33"/>
    <mergeCell ref="L34:M34"/>
    <mergeCell ref="L36:M36"/>
    <mergeCell ref="L37:M37"/>
    <mergeCell ref="L38:M38"/>
    <mergeCell ref="L39:M39"/>
    <mergeCell ref="L40:M40"/>
    <mergeCell ref="L41:M41"/>
    <mergeCell ref="L42:M42"/>
    <mergeCell ref="L43:M43"/>
    <mergeCell ref="L44:M44"/>
    <mergeCell ref="L58:M58"/>
    <mergeCell ref="L59:M59"/>
    <mergeCell ref="L60:M60"/>
    <mergeCell ref="L62:M62"/>
    <mergeCell ref="L51:M51"/>
    <mergeCell ref="L52:M52"/>
    <mergeCell ref="L53:M53"/>
    <mergeCell ref="L54:M54"/>
    <mergeCell ref="L45:M45"/>
    <mergeCell ref="L46:M46"/>
    <mergeCell ref="L47:M47"/>
    <mergeCell ref="L48:M48"/>
    <mergeCell ref="L49:M49"/>
    <mergeCell ref="L50:M50"/>
    <mergeCell ref="L35:M35"/>
    <mergeCell ref="L61:M61"/>
    <mergeCell ref="L83:M83"/>
    <mergeCell ref="L91:M91"/>
    <mergeCell ref="L92:M92"/>
    <mergeCell ref="L70:M70"/>
    <mergeCell ref="L71:M71"/>
    <mergeCell ref="L72:M72"/>
    <mergeCell ref="L73:M73"/>
    <mergeCell ref="L74:M74"/>
    <mergeCell ref="L75:M75"/>
    <mergeCell ref="L76:M76"/>
    <mergeCell ref="L77:M77"/>
    <mergeCell ref="L78:M78"/>
    <mergeCell ref="L63:M63"/>
    <mergeCell ref="L64:M64"/>
    <mergeCell ref="L65:M65"/>
    <mergeCell ref="L66:M66"/>
    <mergeCell ref="L67:M67"/>
    <mergeCell ref="L68:M68"/>
    <mergeCell ref="L69:M69"/>
    <mergeCell ref="L55:M55"/>
    <mergeCell ref="L56:M56"/>
    <mergeCell ref="L57:M57"/>
    <mergeCell ref="L93:M93"/>
    <mergeCell ref="L94:M94"/>
    <mergeCell ref="L89:M89"/>
    <mergeCell ref="L90:M90"/>
    <mergeCell ref="L79:M79"/>
    <mergeCell ref="L80:M80"/>
    <mergeCell ref="L81:M81"/>
    <mergeCell ref="L82:M82"/>
    <mergeCell ref="L84:M84"/>
    <mergeCell ref="L85:M85"/>
    <mergeCell ref="L86:M86"/>
    <mergeCell ref="L87:M87"/>
    <mergeCell ref="A103:B103"/>
    <mergeCell ref="L95:M95"/>
    <mergeCell ref="L96:M96"/>
    <mergeCell ref="L97:M97"/>
    <mergeCell ref="L98:M98"/>
    <mergeCell ref="L99:M99"/>
    <mergeCell ref="L100:M100"/>
    <mergeCell ref="L101:M101"/>
    <mergeCell ref="L102:M102"/>
    <mergeCell ref="L103:M103"/>
  </mergeCells>
  <printOptions horizontalCentered="1"/>
  <pageMargins left="0" right="0" top="0.19685039370078741" bottom="0" header="0.51181102362204722" footer="0.51181102362204722"/>
  <pageSetup paperSize="9" scale="70" orientation="landscape" r:id="rId1"/>
  <headerFooter alignWithMargins="0"/>
  <rowBreaks count="2" manualBreakCount="2">
    <brk id="49" max="12" man="1"/>
    <brk id="76" max="12" man="1"/>
  </rowBreaks>
  <ignoredErrors>
    <ignoredError sqref="A12:B12 A103:B103 A102:B102 A101:B101 A100:B100 A91:B91 A90:B90 A92:B92 A93:B93 A95:B95 A94:B94 A97:B97 A96:B96 A99:B99 A98:B98 A13:C16 A50:C50 A51:C62 A63:C65 A11:B11 A23:C48 A17:B17 A49:B49 A67:C79 A66:C66 E13:F16 E50:F50 E51:F62 E63:F65 E23:F48 E67:F79 E66:F66 E18:F21 A18:C21 A89:C89 E89:F89 E80:F87 A80:C87"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M104"/>
  <sheetViews>
    <sheetView view="pageBreakPreview" topLeftCell="A91" zoomScaleNormal="100" zoomScaleSheetLayoutView="100" workbookViewId="0">
      <selection activeCell="F7" sqref="G7"/>
    </sheetView>
  </sheetViews>
  <sheetFormatPr defaultColWidth="9" defaultRowHeight="15"/>
  <cols>
    <col min="1" max="1" width="6.77734375" style="259" customWidth="1"/>
    <col min="2" max="2" width="50.6640625" style="253" customWidth="1"/>
    <col min="3" max="5" width="9.6640625" style="253" customWidth="1"/>
    <col min="6" max="7" width="9.6640625" style="4" customWidth="1"/>
    <col min="8" max="8" width="9.6640625" style="260" customWidth="1"/>
    <col min="9" max="9" width="9.6640625" style="253" customWidth="1"/>
    <col min="10" max="10" width="37.88671875" style="253" customWidth="1"/>
    <col min="11" max="11" width="6.77734375" style="253" customWidth="1"/>
    <col min="12" max="16384" width="9" style="253"/>
  </cols>
  <sheetData>
    <row r="1" spans="1:11" s="251" customFormat="1" ht="37.5" customHeight="1">
      <c r="A1" s="1165"/>
      <c r="B1" s="1165"/>
      <c r="C1" s="1165"/>
      <c r="D1" s="1165"/>
      <c r="E1" s="1165"/>
      <c r="F1" s="1165"/>
      <c r="G1" s="1165"/>
      <c r="H1" s="1165"/>
      <c r="I1" s="1165"/>
      <c r="J1" s="1165"/>
      <c r="K1" s="1165"/>
    </row>
    <row r="2" spans="1:11" s="251" customFormat="1" ht="20.25" customHeight="1">
      <c r="A2" s="985" t="s">
        <v>534</v>
      </c>
      <c r="B2" s="985"/>
      <c r="C2" s="985"/>
      <c r="D2" s="985"/>
      <c r="E2" s="985"/>
      <c r="F2" s="985"/>
      <c r="G2" s="985"/>
      <c r="H2" s="985"/>
      <c r="I2" s="985"/>
      <c r="J2" s="985"/>
      <c r="K2" s="985"/>
    </row>
    <row r="3" spans="1:11" s="251" customFormat="1" ht="20.25">
      <c r="A3" s="985" t="s">
        <v>269</v>
      </c>
      <c r="B3" s="985"/>
      <c r="C3" s="985"/>
      <c r="D3" s="985"/>
      <c r="E3" s="985"/>
      <c r="F3" s="985"/>
      <c r="G3" s="985"/>
      <c r="H3" s="985"/>
      <c r="I3" s="985"/>
      <c r="J3" s="985"/>
      <c r="K3" s="985"/>
    </row>
    <row r="4" spans="1:11" s="251" customFormat="1" ht="15.75" customHeight="1">
      <c r="A4" s="987" t="s">
        <v>535</v>
      </c>
      <c r="B4" s="987"/>
      <c r="C4" s="987"/>
      <c r="D4" s="987"/>
      <c r="E4" s="987"/>
      <c r="F4" s="987"/>
      <c r="G4" s="987"/>
      <c r="H4" s="987"/>
      <c r="I4" s="987"/>
      <c r="J4" s="987"/>
      <c r="K4" s="987"/>
    </row>
    <row r="5" spans="1:11" s="251" customFormat="1" ht="15.75" customHeight="1">
      <c r="A5" s="987" t="s">
        <v>271</v>
      </c>
      <c r="B5" s="987"/>
      <c r="C5" s="987"/>
      <c r="D5" s="987"/>
      <c r="E5" s="987"/>
      <c r="F5" s="987"/>
      <c r="G5" s="987"/>
      <c r="H5" s="987"/>
      <c r="I5" s="987"/>
      <c r="J5" s="987"/>
      <c r="K5" s="987"/>
    </row>
    <row r="6" spans="1:11" s="251" customFormat="1" ht="15.75">
      <c r="A6" s="1038" t="s">
        <v>687</v>
      </c>
      <c r="B6" s="1038"/>
      <c r="C6" s="988" t="s">
        <v>777</v>
      </c>
      <c r="D6" s="988"/>
      <c r="E6" s="988"/>
      <c r="F6" s="988"/>
      <c r="G6" s="988"/>
      <c r="H6" s="988"/>
      <c r="I6" s="988"/>
      <c r="K6" s="20" t="s">
        <v>688</v>
      </c>
    </row>
    <row r="7" spans="1:11" s="251" customFormat="1" ht="29.25" customHeight="1">
      <c r="A7" s="1045" t="s">
        <v>539</v>
      </c>
      <c r="B7" s="1047" t="s">
        <v>275</v>
      </c>
      <c r="C7" s="1050" t="s">
        <v>540</v>
      </c>
      <c r="D7" s="1051"/>
      <c r="E7" s="1030" t="s">
        <v>541</v>
      </c>
      <c r="F7" s="1170" t="s">
        <v>542</v>
      </c>
      <c r="G7" s="1170" t="s">
        <v>543</v>
      </c>
      <c r="H7" s="1172" t="s">
        <v>544</v>
      </c>
      <c r="I7" s="1030" t="s">
        <v>545</v>
      </c>
      <c r="J7" s="1032" t="s">
        <v>482</v>
      </c>
      <c r="K7" s="1033"/>
    </row>
    <row r="8" spans="1:11" s="251" customFormat="1" ht="29.25" customHeight="1">
      <c r="A8" s="1046"/>
      <c r="B8" s="1048"/>
      <c r="C8" s="1039" t="s">
        <v>546</v>
      </c>
      <c r="D8" s="1040"/>
      <c r="E8" s="1031"/>
      <c r="F8" s="1171"/>
      <c r="G8" s="1171"/>
      <c r="H8" s="1173"/>
      <c r="I8" s="1031"/>
      <c r="J8" s="1034"/>
      <c r="K8" s="1035"/>
    </row>
    <row r="9" spans="1:11" s="251" customFormat="1" ht="29.25" customHeight="1">
      <c r="A9" s="1041" t="s">
        <v>547</v>
      </c>
      <c r="B9" s="1048"/>
      <c r="C9" s="6" t="s">
        <v>548</v>
      </c>
      <c r="D9" s="393" t="s">
        <v>480</v>
      </c>
      <c r="E9" s="1043" t="s">
        <v>549</v>
      </c>
      <c r="F9" s="1166" t="s">
        <v>550</v>
      </c>
      <c r="G9" s="1166" t="s">
        <v>551</v>
      </c>
      <c r="H9" s="1168" t="s">
        <v>552</v>
      </c>
      <c r="I9" s="1043" t="s">
        <v>553</v>
      </c>
      <c r="J9" s="1034"/>
      <c r="K9" s="1035"/>
    </row>
    <row r="10" spans="1:11" s="251" customFormat="1" ht="29.25" customHeight="1">
      <c r="A10" s="1042"/>
      <c r="B10" s="1049"/>
      <c r="C10" s="203" t="s">
        <v>554</v>
      </c>
      <c r="D10" s="203" t="s">
        <v>555</v>
      </c>
      <c r="E10" s="1044"/>
      <c r="F10" s="1167"/>
      <c r="G10" s="1167"/>
      <c r="H10" s="1169"/>
      <c r="I10" s="1044"/>
      <c r="J10" s="1036"/>
      <c r="K10" s="1037"/>
    </row>
    <row r="11" spans="1:11">
      <c r="A11" s="324" t="s">
        <v>285</v>
      </c>
      <c r="B11" s="325" t="s">
        <v>286</v>
      </c>
      <c r="C11" s="252">
        <v>350599444</v>
      </c>
      <c r="D11" s="252">
        <v>12657469</v>
      </c>
      <c r="E11" s="252">
        <v>11349058</v>
      </c>
      <c r="F11" s="252">
        <v>12461669</v>
      </c>
      <c r="G11" s="7">
        <v>4.9800000000000004</v>
      </c>
      <c r="H11" s="7">
        <v>3.95</v>
      </c>
      <c r="I11" s="252">
        <v>373454</v>
      </c>
      <c r="J11" s="1107" t="s">
        <v>288</v>
      </c>
      <c r="K11" s="1108"/>
    </row>
    <row r="12" spans="1:11">
      <c r="A12" s="307" t="s">
        <v>289</v>
      </c>
      <c r="B12" s="308" t="s">
        <v>290</v>
      </c>
      <c r="C12" s="254">
        <v>345619363</v>
      </c>
      <c r="D12" s="254">
        <v>10205860</v>
      </c>
      <c r="E12" s="254">
        <v>24377202</v>
      </c>
      <c r="F12" s="254">
        <v>26597770</v>
      </c>
      <c r="G12" s="10">
        <v>4.67</v>
      </c>
      <c r="H12" s="10">
        <v>3.68</v>
      </c>
      <c r="I12" s="254">
        <v>660959</v>
      </c>
      <c r="J12" s="1058" t="s">
        <v>291</v>
      </c>
      <c r="K12" s="1059"/>
    </row>
    <row r="13" spans="1:11">
      <c r="A13" s="317" t="s">
        <v>292</v>
      </c>
      <c r="B13" s="318" t="s">
        <v>293</v>
      </c>
      <c r="C13" s="256">
        <v>1187953</v>
      </c>
      <c r="D13" s="256">
        <v>139554</v>
      </c>
      <c r="E13" s="256">
        <v>784697</v>
      </c>
      <c r="F13" s="256">
        <v>1038890</v>
      </c>
      <c r="G13" s="15">
        <v>4.99</v>
      </c>
      <c r="H13" s="15">
        <v>19.48</v>
      </c>
      <c r="I13" s="256">
        <v>75927</v>
      </c>
      <c r="J13" s="1052" t="s">
        <v>294</v>
      </c>
      <c r="K13" s="1053"/>
    </row>
    <row r="14" spans="1:11">
      <c r="A14" s="315" t="s">
        <v>295</v>
      </c>
      <c r="B14" s="316" t="s">
        <v>296</v>
      </c>
      <c r="C14" s="257">
        <v>1187953</v>
      </c>
      <c r="D14" s="257">
        <v>139554</v>
      </c>
      <c r="E14" s="257">
        <v>784697</v>
      </c>
      <c r="F14" s="257">
        <v>1038890</v>
      </c>
      <c r="G14" s="17">
        <v>4.99</v>
      </c>
      <c r="H14" s="17">
        <v>19.48</v>
      </c>
      <c r="I14" s="257">
        <v>75927</v>
      </c>
      <c r="J14" s="1054" t="s">
        <v>297</v>
      </c>
      <c r="K14" s="1055"/>
    </row>
    <row r="15" spans="1:11">
      <c r="A15" s="317" t="s">
        <v>298</v>
      </c>
      <c r="B15" s="318" t="s">
        <v>299</v>
      </c>
      <c r="C15" s="255">
        <v>3792128</v>
      </c>
      <c r="D15" s="255">
        <v>2312055</v>
      </c>
      <c r="E15" s="255">
        <v>420501</v>
      </c>
      <c r="F15" s="255">
        <v>599270</v>
      </c>
      <c r="G15" s="11">
        <v>17.670000000000002</v>
      </c>
      <c r="H15" s="11">
        <v>12.16</v>
      </c>
      <c r="I15" s="255">
        <v>139163</v>
      </c>
      <c r="J15" s="1052" t="s">
        <v>300</v>
      </c>
      <c r="K15" s="1053"/>
    </row>
    <row r="16" spans="1:11">
      <c r="A16" s="315" t="s">
        <v>301</v>
      </c>
      <c r="B16" s="316" t="s">
        <v>302</v>
      </c>
      <c r="C16" s="254">
        <v>3792128</v>
      </c>
      <c r="D16" s="254">
        <v>2312055</v>
      </c>
      <c r="E16" s="254">
        <v>420501</v>
      </c>
      <c r="F16" s="254">
        <v>599270</v>
      </c>
      <c r="G16" s="10">
        <v>17.670000000000002</v>
      </c>
      <c r="H16" s="10">
        <v>12.16</v>
      </c>
      <c r="I16" s="254">
        <v>139163</v>
      </c>
      <c r="J16" s="1054" t="s">
        <v>303</v>
      </c>
      <c r="K16" s="1055"/>
    </row>
    <row r="17" spans="1:11">
      <c r="A17" s="330" t="s">
        <v>304</v>
      </c>
      <c r="B17" s="320" t="s">
        <v>305</v>
      </c>
      <c r="C17" s="255">
        <v>65861760</v>
      </c>
      <c r="D17" s="255">
        <v>8329116</v>
      </c>
      <c r="E17" s="255">
        <v>685745</v>
      </c>
      <c r="F17" s="255">
        <v>1586094</v>
      </c>
      <c r="G17" s="11">
        <v>2.97</v>
      </c>
      <c r="H17" s="11">
        <v>53.79</v>
      </c>
      <c r="I17" s="255">
        <v>71818</v>
      </c>
      <c r="J17" s="1056" t="s">
        <v>306</v>
      </c>
      <c r="K17" s="1057"/>
    </row>
    <row r="18" spans="1:11">
      <c r="A18" s="307" t="s">
        <v>32</v>
      </c>
      <c r="B18" s="308" t="s">
        <v>307</v>
      </c>
      <c r="C18" s="254">
        <v>545059</v>
      </c>
      <c r="D18" s="254">
        <v>536976</v>
      </c>
      <c r="E18" s="254">
        <v>101109</v>
      </c>
      <c r="F18" s="254">
        <v>300948</v>
      </c>
      <c r="G18" s="10">
        <v>13.79</v>
      </c>
      <c r="H18" s="10">
        <v>52.61</v>
      </c>
      <c r="I18" s="254">
        <v>40517</v>
      </c>
      <c r="J18" s="1058" t="s">
        <v>308</v>
      </c>
      <c r="K18" s="1059"/>
    </row>
    <row r="19" spans="1:11">
      <c r="A19" s="311" t="s">
        <v>561</v>
      </c>
      <c r="B19" s="312" t="s">
        <v>309</v>
      </c>
      <c r="C19" s="255">
        <v>11933</v>
      </c>
      <c r="D19" s="255">
        <v>59843</v>
      </c>
      <c r="E19" s="255">
        <v>92733</v>
      </c>
      <c r="F19" s="255">
        <v>201293</v>
      </c>
      <c r="G19" s="11">
        <v>23.93</v>
      </c>
      <c r="H19" s="11">
        <v>30</v>
      </c>
      <c r="I19" s="255">
        <v>77316</v>
      </c>
      <c r="J19" s="1060" t="s">
        <v>310</v>
      </c>
      <c r="K19" s="1061"/>
    </row>
    <row r="20" spans="1:11">
      <c r="A20" s="315" t="s">
        <v>726</v>
      </c>
      <c r="B20" s="316" t="s">
        <v>725</v>
      </c>
      <c r="C20" s="254">
        <v>3877</v>
      </c>
      <c r="D20" s="254">
        <v>2016</v>
      </c>
      <c r="E20" s="254">
        <v>148557</v>
      </c>
      <c r="F20" s="254">
        <v>525099</v>
      </c>
      <c r="G20" s="10">
        <v>2.3199999999999998</v>
      </c>
      <c r="H20" s="10">
        <v>69.39</v>
      </c>
      <c r="I20" s="254">
        <v>41152</v>
      </c>
      <c r="J20" s="1054" t="s">
        <v>724</v>
      </c>
      <c r="K20" s="1055"/>
    </row>
    <row r="21" spans="1:11">
      <c r="A21" s="311" t="s">
        <v>562</v>
      </c>
      <c r="B21" s="312" t="s">
        <v>311</v>
      </c>
      <c r="C21" s="255">
        <v>29819</v>
      </c>
      <c r="D21" s="255">
        <v>21654</v>
      </c>
      <c r="E21" s="255">
        <v>95021</v>
      </c>
      <c r="F21" s="255">
        <v>165360</v>
      </c>
      <c r="G21" s="11">
        <v>4.37</v>
      </c>
      <c r="H21" s="11">
        <v>38.17</v>
      </c>
      <c r="I21" s="255">
        <v>31519</v>
      </c>
      <c r="J21" s="1060" t="s">
        <v>312</v>
      </c>
      <c r="K21" s="1061"/>
    </row>
    <row r="22" spans="1:11" s="591" customFormat="1">
      <c r="A22" s="542" t="s">
        <v>727</v>
      </c>
      <c r="B22" s="589" t="s">
        <v>772</v>
      </c>
      <c r="C22" s="254">
        <v>16577</v>
      </c>
      <c r="D22" s="254">
        <v>1885</v>
      </c>
      <c r="E22" s="254">
        <v>301223</v>
      </c>
      <c r="F22" s="254">
        <v>1325252</v>
      </c>
      <c r="G22" s="10">
        <v>1.23</v>
      </c>
      <c r="H22" s="10">
        <v>76.040000000000006</v>
      </c>
      <c r="I22" s="254">
        <v>27312</v>
      </c>
      <c r="J22" s="1054" t="s">
        <v>773</v>
      </c>
      <c r="K22" s="1055"/>
    </row>
    <row r="23" spans="1:11">
      <c r="A23" s="311" t="s">
        <v>563</v>
      </c>
      <c r="B23" s="312" t="s">
        <v>313</v>
      </c>
      <c r="C23" s="646">
        <v>156616</v>
      </c>
      <c r="D23" s="646">
        <v>190998</v>
      </c>
      <c r="E23" s="646">
        <v>154364</v>
      </c>
      <c r="F23" s="646">
        <v>516929</v>
      </c>
      <c r="G23" s="647">
        <v>18.170000000000002</v>
      </c>
      <c r="H23" s="647">
        <v>51.97</v>
      </c>
      <c r="I23" s="646">
        <v>55717</v>
      </c>
      <c r="J23" s="1066" t="s">
        <v>314</v>
      </c>
      <c r="K23" s="1067"/>
    </row>
    <row r="24" spans="1:11" s="591" customFormat="1">
      <c r="A24" s="315" t="s">
        <v>564</v>
      </c>
      <c r="B24" s="592" t="s">
        <v>315</v>
      </c>
      <c r="C24" s="254">
        <v>93542</v>
      </c>
      <c r="D24" s="254">
        <v>85307</v>
      </c>
      <c r="E24" s="254">
        <v>89247</v>
      </c>
      <c r="F24" s="254">
        <v>392006</v>
      </c>
      <c r="G24" s="10">
        <v>7.99</v>
      </c>
      <c r="H24" s="10">
        <v>69.239999999999995</v>
      </c>
      <c r="I24" s="254">
        <v>36786</v>
      </c>
      <c r="J24" s="1054" t="s">
        <v>316</v>
      </c>
      <c r="K24" s="1055"/>
    </row>
    <row r="25" spans="1:11" ht="15" customHeight="1">
      <c r="A25" s="311" t="s">
        <v>533</v>
      </c>
      <c r="B25" s="312" t="s">
        <v>317</v>
      </c>
      <c r="C25" s="648">
        <v>178977</v>
      </c>
      <c r="D25" s="648">
        <v>137923</v>
      </c>
      <c r="E25" s="648">
        <v>67502</v>
      </c>
      <c r="F25" s="648">
        <v>141228</v>
      </c>
      <c r="G25" s="649">
        <v>11.17</v>
      </c>
      <c r="H25" s="649">
        <v>41.03</v>
      </c>
      <c r="I25" s="648">
        <v>27393</v>
      </c>
      <c r="J25" s="1066" t="s">
        <v>318</v>
      </c>
      <c r="K25" s="1067"/>
    </row>
    <row r="26" spans="1:11" s="591" customFormat="1">
      <c r="A26" s="315" t="s">
        <v>565</v>
      </c>
      <c r="B26" s="592" t="s">
        <v>319</v>
      </c>
      <c r="C26" s="258">
        <v>23554</v>
      </c>
      <c r="D26" s="258">
        <v>21191</v>
      </c>
      <c r="E26" s="258">
        <v>101309</v>
      </c>
      <c r="F26" s="258">
        <v>235830</v>
      </c>
      <c r="G26" s="19">
        <v>12.09</v>
      </c>
      <c r="H26" s="19">
        <v>44.95</v>
      </c>
      <c r="I26" s="258">
        <v>46369</v>
      </c>
      <c r="J26" s="1054" t="s">
        <v>321</v>
      </c>
      <c r="K26" s="1055"/>
    </row>
    <row r="27" spans="1:11">
      <c r="A27" s="311" t="s">
        <v>566</v>
      </c>
      <c r="B27" s="312" t="s">
        <v>322</v>
      </c>
      <c r="C27" s="646">
        <v>14088</v>
      </c>
      <c r="D27" s="646">
        <v>12287</v>
      </c>
      <c r="E27" s="646">
        <v>92156</v>
      </c>
      <c r="F27" s="646">
        <v>197634</v>
      </c>
      <c r="G27" s="647">
        <v>25.17</v>
      </c>
      <c r="H27" s="647">
        <v>28.2</v>
      </c>
      <c r="I27" s="646">
        <v>35823</v>
      </c>
      <c r="J27" s="1066" t="s">
        <v>324</v>
      </c>
      <c r="K27" s="1067"/>
    </row>
    <row r="28" spans="1:11" s="591" customFormat="1">
      <c r="A28" s="315" t="s">
        <v>567</v>
      </c>
      <c r="B28" s="592" t="s">
        <v>325</v>
      </c>
      <c r="C28" s="254">
        <v>16076</v>
      </c>
      <c r="D28" s="254">
        <v>3872</v>
      </c>
      <c r="E28" s="254">
        <v>230989</v>
      </c>
      <c r="F28" s="254">
        <v>384225</v>
      </c>
      <c r="G28" s="10">
        <v>6.55</v>
      </c>
      <c r="H28" s="10">
        <v>33.33</v>
      </c>
      <c r="I28" s="254">
        <v>42083</v>
      </c>
      <c r="J28" s="1054" t="s">
        <v>326</v>
      </c>
      <c r="K28" s="1055"/>
    </row>
    <row r="29" spans="1:11">
      <c r="A29" s="528" t="s">
        <v>33</v>
      </c>
      <c r="B29" s="574" t="s">
        <v>327</v>
      </c>
      <c r="C29" s="646">
        <v>287139</v>
      </c>
      <c r="D29" s="646">
        <v>191303</v>
      </c>
      <c r="E29" s="646">
        <v>133673</v>
      </c>
      <c r="F29" s="646">
        <v>270108</v>
      </c>
      <c r="G29" s="647">
        <v>10.39</v>
      </c>
      <c r="H29" s="647">
        <v>40.119999999999997</v>
      </c>
      <c r="I29" s="646">
        <v>46934</v>
      </c>
      <c r="J29" s="1064" t="s">
        <v>328</v>
      </c>
      <c r="K29" s="1065"/>
    </row>
    <row r="30" spans="1:11" s="591" customFormat="1">
      <c r="A30" s="315" t="s">
        <v>568</v>
      </c>
      <c r="B30" s="592" t="s">
        <v>329</v>
      </c>
      <c r="C30" s="254">
        <v>185337</v>
      </c>
      <c r="D30" s="254">
        <v>56908</v>
      </c>
      <c r="E30" s="254">
        <v>412470</v>
      </c>
      <c r="F30" s="254">
        <v>894918</v>
      </c>
      <c r="G30" s="10">
        <v>11.86</v>
      </c>
      <c r="H30" s="10">
        <v>42.05</v>
      </c>
      <c r="I30" s="254">
        <v>90618</v>
      </c>
      <c r="J30" s="1054" t="s">
        <v>330</v>
      </c>
      <c r="K30" s="1055"/>
    </row>
    <row r="31" spans="1:11">
      <c r="A31" s="311" t="s">
        <v>569</v>
      </c>
      <c r="B31" s="312" t="s">
        <v>331</v>
      </c>
      <c r="C31" s="646">
        <v>101802</v>
      </c>
      <c r="D31" s="646">
        <v>134395</v>
      </c>
      <c r="E31" s="646">
        <v>83012</v>
      </c>
      <c r="F31" s="646">
        <v>156572</v>
      </c>
      <c r="G31" s="647">
        <v>8.8699999999999992</v>
      </c>
      <c r="H31" s="647">
        <v>38.11</v>
      </c>
      <c r="I31" s="646">
        <v>38978</v>
      </c>
      <c r="J31" s="1066" t="s">
        <v>332</v>
      </c>
      <c r="K31" s="1067"/>
    </row>
    <row r="32" spans="1:11" s="591" customFormat="1" ht="15" customHeight="1">
      <c r="A32" s="307" t="s">
        <v>37</v>
      </c>
      <c r="B32" s="593" t="s">
        <v>333</v>
      </c>
      <c r="C32" s="254">
        <v>30425</v>
      </c>
      <c r="D32" s="254">
        <v>19604</v>
      </c>
      <c r="E32" s="254">
        <v>95057</v>
      </c>
      <c r="F32" s="254">
        <v>169726</v>
      </c>
      <c r="G32" s="10">
        <v>9.3699999999999992</v>
      </c>
      <c r="H32" s="10">
        <v>34.630000000000003</v>
      </c>
      <c r="I32" s="254">
        <v>33455</v>
      </c>
      <c r="J32" s="1058" t="s">
        <v>334</v>
      </c>
      <c r="K32" s="1059"/>
    </row>
    <row r="33" spans="1:11">
      <c r="A33" s="311" t="s">
        <v>570</v>
      </c>
      <c r="B33" s="312" t="s">
        <v>335</v>
      </c>
      <c r="C33" s="646">
        <v>29458</v>
      </c>
      <c r="D33" s="646">
        <v>17800</v>
      </c>
      <c r="E33" s="646">
        <v>97580</v>
      </c>
      <c r="F33" s="646">
        <v>173715</v>
      </c>
      <c r="G33" s="647">
        <v>9.5500000000000007</v>
      </c>
      <c r="H33" s="647">
        <v>34.28</v>
      </c>
      <c r="I33" s="646">
        <v>32842</v>
      </c>
      <c r="J33" s="1066" t="s">
        <v>336</v>
      </c>
      <c r="K33" s="1067"/>
    </row>
    <row r="34" spans="1:11" s="591" customFormat="1">
      <c r="A34" s="315" t="s">
        <v>571</v>
      </c>
      <c r="B34" s="592" t="s">
        <v>337</v>
      </c>
      <c r="C34" s="254">
        <v>967</v>
      </c>
      <c r="D34" s="254">
        <v>1804</v>
      </c>
      <c r="E34" s="254">
        <v>65270</v>
      </c>
      <c r="F34" s="254">
        <v>122641</v>
      </c>
      <c r="G34" s="10">
        <v>6.32</v>
      </c>
      <c r="H34" s="10">
        <v>40.46</v>
      </c>
      <c r="I34" s="254">
        <v>41008</v>
      </c>
      <c r="J34" s="1054" t="s">
        <v>339</v>
      </c>
      <c r="K34" s="1055"/>
    </row>
    <row r="35" spans="1:11" ht="18.75" customHeight="1">
      <c r="A35" s="528" t="s">
        <v>38</v>
      </c>
      <c r="B35" s="574" t="s">
        <v>340</v>
      </c>
      <c r="C35" s="646">
        <v>661367</v>
      </c>
      <c r="D35" s="646">
        <v>340088</v>
      </c>
      <c r="E35" s="646">
        <v>84556</v>
      </c>
      <c r="F35" s="646">
        <v>151106</v>
      </c>
      <c r="G35" s="647">
        <v>21.7</v>
      </c>
      <c r="H35" s="647">
        <v>22.34</v>
      </c>
      <c r="I35" s="646">
        <v>28286</v>
      </c>
      <c r="J35" s="1064" t="s">
        <v>341</v>
      </c>
      <c r="K35" s="1065"/>
    </row>
    <row r="36" spans="1:11" s="591" customFormat="1">
      <c r="A36" s="315" t="s">
        <v>572</v>
      </c>
      <c r="B36" s="592" t="s">
        <v>342</v>
      </c>
      <c r="C36" s="254">
        <v>10015</v>
      </c>
      <c r="D36" s="254">
        <v>10049</v>
      </c>
      <c r="E36" s="254">
        <v>59881</v>
      </c>
      <c r="F36" s="254">
        <v>114183</v>
      </c>
      <c r="G36" s="10">
        <v>9.17</v>
      </c>
      <c r="H36" s="10">
        <v>38.380000000000003</v>
      </c>
      <c r="I36" s="254">
        <v>29042</v>
      </c>
      <c r="J36" s="1054" t="s">
        <v>343</v>
      </c>
      <c r="K36" s="1055"/>
    </row>
    <row r="37" spans="1:11" ht="15.6" customHeight="1">
      <c r="A37" s="311" t="s">
        <v>573</v>
      </c>
      <c r="B37" s="312" t="s">
        <v>344</v>
      </c>
      <c r="C37" s="646">
        <v>651319</v>
      </c>
      <c r="D37" s="646">
        <v>329795</v>
      </c>
      <c r="E37" s="646">
        <v>85330</v>
      </c>
      <c r="F37" s="646">
        <v>152264</v>
      </c>
      <c r="G37" s="647">
        <v>21.98</v>
      </c>
      <c r="H37" s="647">
        <v>21.98</v>
      </c>
      <c r="I37" s="646">
        <v>28265</v>
      </c>
      <c r="J37" s="1066" t="s">
        <v>574</v>
      </c>
      <c r="K37" s="1067"/>
    </row>
    <row r="38" spans="1:11" s="591" customFormat="1">
      <c r="A38" s="315" t="s">
        <v>575</v>
      </c>
      <c r="B38" s="592" t="s">
        <v>714</v>
      </c>
      <c r="C38" s="254">
        <v>33</v>
      </c>
      <c r="D38" s="254">
        <v>244</v>
      </c>
      <c r="E38" s="254">
        <v>46947</v>
      </c>
      <c r="F38" s="254">
        <v>94875</v>
      </c>
      <c r="G38" s="10">
        <v>29.05</v>
      </c>
      <c r="H38" s="10">
        <v>21.46</v>
      </c>
      <c r="I38" s="254">
        <v>27151</v>
      </c>
      <c r="J38" s="1054" t="s">
        <v>723</v>
      </c>
      <c r="K38" s="1055"/>
    </row>
    <row r="39" spans="1:11">
      <c r="A39" s="528" t="s">
        <v>39</v>
      </c>
      <c r="B39" s="574" t="s">
        <v>346</v>
      </c>
      <c r="C39" s="646">
        <v>3898</v>
      </c>
      <c r="D39" s="646">
        <v>1326</v>
      </c>
      <c r="E39" s="646">
        <v>91433</v>
      </c>
      <c r="F39" s="646">
        <v>171786</v>
      </c>
      <c r="G39" s="647">
        <v>10.41</v>
      </c>
      <c r="H39" s="647">
        <v>36.369999999999997</v>
      </c>
      <c r="I39" s="646">
        <v>23259</v>
      </c>
      <c r="J39" s="1064" t="s">
        <v>347</v>
      </c>
      <c r="K39" s="1065"/>
    </row>
    <row r="40" spans="1:11" s="591" customFormat="1" ht="15" customHeight="1">
      <c r="A40" s="315" t="s">
        <v>576</v>
      </c>
      <c r="B40" s="592" t="s">
        <v>348</v>
      </c>
      <c r="C40" s="254">
        <v>3898</v>
      </c>
      <c r="D40" s="254">
        <v>1326</v>
      </c>
      <c r="E40" s="254">
        <v>91433</v>
      </c>
      <c r="F40" s="254">
        <v>171786</v>
      </c>
      <c r="G40" s="10">
        <v>10.41</v>
      </c>
      <c r="H40" s="10">
        <v>36.369999999999997</v>
      </c>
      <c r="I40" s="254">
        <v>23259</v>
      </c>
      <c r="J40" s="1054" t="s">
        <v>349</v>
      </c>
      <c r="K40" s="1055"/>
    </row>
    <row r="41" spans="1:11" ht="24.75" customHeight="1">
      <c r="A41" s="528" t="s">
        <v>40</v>
      </c>
      <c r="B41" s="574" t="s">
        <v>350</v>
      </c>
      <c r="C41" s="646">
        <v>79773</v>
      </c>
      <c r="D41" s="646">
        <v>242551</v>
      </c>
      <c r="E41" s="646">
        <v>58264</v>
      </c>
      <c r="F41" s="646">
        <v>117086</v>
      </c>
      <c r="G41" s="647">
        <v>7.92</v>
      </c>
      <c r="H41" s="647">
        <v>42.32</v>
      </c>
      <c r="I41" s="646">
        <v>41062</v>
      </c>
      <c r="J41" s="1064" t="s">
        <v>351</v>
      </c>
      <c r="K41" s="1065"/>
    </row>
    <row r="42" spans="1:11" s="591" customFormat="1">
      <c r="A42" s="315" t="s">
        <v>577</v>
      </c>
      <c r="B42" s="592" t="s">
        <v>352</v>
      </c>
      <c r="C42" s="254">
        <v>79773</v>
      </c>
      <c r="D42" s="254">
        <v>242551</v>
      </c>
      <c r="E42" s="254">
        <v>58264</v>
      </c>
      <c r="F42" s="254">
        <v>117086</v>
      </c>
      <c r="G42" s="10">
        <v>7.92</v>
      </c>
      <c r="H42" s="10">
        <v>42.32</v>
      </c>
      <c r="I42" s="254">
        <v>41062</v>
      </c>
      <c r="J42" s="1054" t="s">
        <v>353</v>
      </c>
      <c r="K42" s="1055"/>
    </row>
    <row r="43" spans="1:11">
      <c r="A43" s="528" t="s">
        <v>41</v>
      </c>
      <c r="B43" s="574" t="s">
        <v>354</v>
      </c>
      <c r="C43" s="646">
        <v>89302</v>
      </c>
      <c r="D43" s="646">
        <v>78423</v>
      </c>
      <c r="E43" s="646">
        <v>88556</v>
      </c>
      <c r="F43" s="646">
        <v>194339</v>
      </c>
      <c r="G43" s="647">
        <v>2.21</v>
      </c>
      <c r="H43" s="647">
        <v>52.22</v>
      </c>
      <c r="I43" s="646">
        <v>35712</v>
      </c>
      <c r="J43" s="1064" t="s">
        <v>355</v>
      </c>
      <c r="K43" s="1065"/>
    </row>
    <row r="44" spans="1:11" s="591" customFormat="1" ht="22.5">
      <c r="A44" s="315" t="s">
        <v>578</v>
      </c>
      <c r="B44" s="592" t="s">
        <v>356</v>
      </c>
      <c r="C44" s="254">
        <v>14907</v>
      </c>
      <c r="D44" s="254">
        <v>55293</v>
      </c>
      <c r="E44" s="254">
        <v>58353</v>
      </c>
      <c r="F44" s="254">
        <v>151343</v>
      </c>
      <c r="G44" s="10">
        <v>2.98</v>
      </c>
      <c r="H44" s="10">
        <v>58.46</v>
      </c>
      <c r="I44" s="254">
        <v>37794</v>
      </c>
      <c r="J44" s="1054" t="s">
        <v>357</v>
      </c>
      <c r="K44" s="1055"/>
    </row>
    <row r="45" spans="1:11">
      <c r="A45" s="311" t="s">
        <v>579</v>
      </c>
      <c r="B45" s="312" t="s">
        <v>358</v>
      </c>
      <c r="C45" s="646">
        <v>74395</v>
      </c>
      <c r="D45" s="646">
        <v>23130</v>
      </c>
      <c r="E45" s="646">
        <v>148758</v>
      </c>
      <c r="F45" s="646">
        <v>280040</v>
      </c>
      <c r="G45" s="647">
        <v>1.38</v>
      </c>
      <c r="H45" s="647">
        <v>45.5</v>
      </c>
      <c r="I45" s="646">
        <v>31555</v>
      </c>
      <c r="J45" s="1066" t="s">
        <v>359</v>
      </c>
      <c r="K45" s="1067"/>
    </row>
    <row r="46" spans="1:11" s="591" customFormat="1">
      <c r="A46" s="307" t="s">
        <v>42</v>
      </c>
      <c r="B46" s="593" t="s">
        <v>360</v>
      </c>
      <c r="C46" s="254">
        <v>172612</v>
      </c>
      <c r="D46" s="254">
        <v>292602</v>
      </c>
      <c r="E46" s="254">
        <v>136335</v>
      </c>
      <c r="F46" s="254">
        <v>228732</v>
      </c>
      <c r="G46" s="10">
        <v>9.1</v>
      </c>
      <c r="H46" s="10">
        <v>31.3</v>
      </c>
      <c r="I46" s="254">
        <v>74815</v>
      </c>
      <c r="J46" s="1058" t="s">
        <v>363</v>
      </c>
      <c r="K46" s="1059"/>
    </row>
    <row r="47" spans="1:11">
      <c r="A47" s="464" t="s">
        <v>580</v>
      </c>
      <c r="B47" s="650" t="s">
        <v>364</v>
      </c>
      <c r="C47" s="651">
        <v>165733</v>
      </c>
      <c r="D47" s="651">
        <v>289987</v>
      </c>
      <c r="E47" s="651">
        <v>134945</v>
      </c>
      <c r="F47" s="651">
        <v>226406</v>
      </c>
      <c r="G47" s="652">
        <v>9.19</v>
      </c>
      <c r="H47" s="652">
        <v>31.21</v>
      </c>
      <c r="I47" s="651">
        <v>74855</v>
      </c>
      <c r="J47" s="1102" t="s">
        <v>366</v>
      </c>
      <c r="K47" s="1103"/>
    </row>
    <row r="48" spans="1:11" s="591" customFormat="1">
      <c r="A48" s="94" t="s">
        <v>581</v>
      </c>
      <c r="B48" s="413" t="s">
        <v>367</v>
      </c>
      <c r="C48" s="254">
        <v>6879</v>
      </c>
      <c r="D48" s="254">
        <v>2615</v>
      </c>
      <c r="E48" s="254">
        <v>282305</v>
      </c>
      <c r="F48" s="254">
        <v>472987</v>
      </c>
      <c r="G48" s="10">
        <v>4.7</v>
      </c>
      <c r="H48" s="10">
        <v>35.619999999999997</v>
      </c>
      <c r="I48" s="254">
        <v>70677</v>
      </c>
      <c r="J48" s="908" t="s">
        <v>368</v>
      </c>
      <c r="K48" s="909"/>
    </row>
    <row r="49" spans="1:11">
      <c r="A49" s="390" t="s">
        <v>582</v>
      </c>
      <c r="B49" s="391" t="s">
        <v>369</v>
      </c>
      <c r="C49" s="646">
        <v>15127462</v>
      </c>
      <c r="D49" s="646">
        <v>433870</v>
      </c>
      <c r="E49" s="646">
        <v>17517882</v>
      </c>
      <c r="F49" s="646">
        <v>73001632</v>
      </c>
      <c r="G49" s="647">
        <v>0.39</v>
      </c>
      <c r="H49" s="647">
        <v>75.62</v>
      </c>
      <c r="I49" s="646">
        <v>486947</v>
      </c>
      <c r="J49" s="923" t="s">
        <v>370</v>
      </c>
      <c r="K49" s="924"/>
    </row>
    <row r="50" spans="1:11" s="591" customFormat="1">
      <c r="A50" s="461" t="s">
        <v>387</v>
      </c>
      <c r="B50" s="624" t="s">
        <v>371</v>
      </c>
      <c r="C50" s="254">
        <v>38215831</v>
      </c>
      <c r="D50" s="254">
        <v>2658179</v>
      </c>
      <c r="E50" s="254">
        <v>5144910</v>
      </c>
      <c r="F50" s="254">
        <v>7736987</v>
      </c>
      <c r="G50" s="10">
        <v>2.0099999999999998</v>
      </c>
      <c r="H50" s="10">
        <v>31.49</v>
      </c>
      <c r="I50" s="254">
        <v>314169</v>
      </c>
      <c r="J50" s="1100" t="s">
        <v>373</v>
      </c>
      <c r="K50" s="1101"/>
    </row>
    <row r="51" spans="1:11" ht="29.25" customHeight="1">
      <c r="A51" s="528" t="s">
        <v>583</v>
      </c>
      <c r="B51" s="574" t="s">
        <v>374</v>
      </c>
      <c r="C51" s="646">
        <v>20205</v>
      </c>
      <c r="D51" s="646">
        <v>8741</v>
      </c>
      <c r="E51" s="646">
        <v>143376</v>
      </c>
      <c r="F51" s="646">
        <v>298615</v>
      </c>
      <c r="G51" s="647">
        <v>2.35</v>
      </c>
      <c r="H51" s="647">
        <v>49.64</v>
      </c>
      <c r="I51" s="646">
        <v>31217</v>
      </c>
      <c r="J51" s="1064" t="s">
        <v>375</v>
      </c>
      <c r="K51" s="1065"/>
    </row>
    <row r="52" spans="1:11" s="591" customFormat="1" ht="18.75" customHeight="1">
      <c r="A52" s="315" t="s">
        <v>584</v>
      </c>
      <c r="B52" s="592" t="s">
        <v>376</v>
      </c>
      <c r="C52" s="254">
        <v>20205</v>
      </c>
      <c r="D52" s="254">
        <v>8741</v>
      </c>
      <c r="E52" s="254">
        <v>143376</v>
      </c>
      <c r="F52" s="254">
        <v>298615</v>
      </c>
      <c r="G52" s="10">
        <v>2.35</v>
      </c>
      <c r="H52" s="10">
        <v>49.64</v>
      </c>
      <c r="I52" s="254">
        <v>31217</v>
      </c>
      <c r="J52" s="1054" t="s">
        <v>377</v>
      </c>
      <c r="K52" s="1055"/>
    </row>
    <row r="53" spans="1:11">
      <c r="A53" s="528" t="s">
        <v>323</v>
      </c>
      <c r="B53" s="574" t="s">
        <v>378</v>
      </c>
      <c r="C53" s="646">
        <v>408187</v>
      </c>
      <c r="D53" s="646">
        <v>339694</v>
      </c>
      <c r="E53" s="646">
        <v>124369</v>
      </c>
      <c r="F53" s="646">
        <v>370661</v>
      </c>
      <c r="G53" s="647">
        <v>3.37</v>
      </c>
      <c r="H53" s="647">
        <v>63.08</v>
      </c>
      <c r="I53" s="646">
        <v>47496</v>
      </c>
      <c r="J53" s="1064" t="s">
        <v>379</v>
      </c>
      <c r="K53" s="1065"/>
    </row>
    <row r="54" spans="1:11" s="591" customFormat="1" ht="18.75" customHeight="1">
      <c r="A54" s="315" t="s">
        <v>585</v>
      </c>
      <c r="B54" s="592" t="s">
        <v>380</v>
      </c>
      <c r="C54" s="254">
        <v>5930</v>
      </c>
      <c r="D54" s="254">
        <v>3126</v>
      </c>
      <c r="E54" s="254">
        <v>206912</v>
      </c>
      <c r="F54" s="254">
        <v>296395</v>
      </c>
      <c r="G54" s="10">
        <v>15.65</v>
      </c>
      <c r="H54" s="10">
        <v>14.54</v>
      </c>
      <c r="I54" s="254">
        <v>69469</v>
      </c>
      <c r="J54" s="1054" t="s">
        <v>381</v>
      </c>
      <c r="K54" s="1055"/>
    </row>
    <row r="55" spans="1:11">
      <c r="A55" s="311" t="s">
        <v>586</v>
      </c>
      <c r="B55" s="312" t="s">
        <v>382</v>
      </c>
      <c r="C55" s="646">
        <v>402257</v>
      </c>
      <c r="D55" s="646">
        <v>336568</v>
      </c>
      <c r="E55" s="646">
        <v>123847</v>
      </c>
      <c r="F55" s="646">
        <v>371131</v>
      </c>
      <c r="G55" s="647">
        <v>3.31</v>
      </c>
      <c r="H55" s="647">
        <v>63.32</v>
      </c>
      <c r="I55" s="646">
        <v>47357</v>
      </c>
      <c r="J55" s="1066" t="s">
        <v>383</v>
      </c>
      <c r="K55" s="1067"/>
    </row>
    <row r="56" spans="1:11" s="591" customFormat="1">
      <c r="A56" s="307" t="s">
        <v>410</v>
      </c>
      <c r="B56" s="593" t="s">
        <v>384</v>
      </c>
      <c r="C56" s="254">
        <v>2348058</v>
      </c>
      <c r="D56" s="254">
        <v>791502</v>
      </c>
      <c r="E56" s="254">
        <v>174287</v>
      </c>
      <c r="F56" s="254">
        <v>451653</v>
      </c>
      <c r="G56" s="10">
        <v>5.54</v>
      </c>
      <c r="H56" s="10">
        <v>55.87</v>
      </c>
      <c r="I56" s="254">
        <v>38058</v>
      </c>
      <c r="J56" s="1058" t="s">
        <v>385</v>
      </c>
      <c r="K56" s="1059"/>
    </row>
    <row r="57" spans="1:11">
      <c r="A57" s="311" t="s">
        <v>587</v>
      </c>
      <c r="B57" s="312" t="s">
        <v>386</v>
      </c>
      <c r="C57" s="646">
        <v>73876</v>
      </c>
      <c r="D57" s="646">
        <v>57895</v>
      </c>
      <c r="E57" s="646">
        <v>100399</v>
      </c>
      <c r="F57" s="646">
        <v>250282</v>
      </c>
      <c r="G57" s="647">
        <v>7.11</v>
      </c>
      <c r="H57" s="647">
        <v>52.78</v>
      </c>
      <c r="I57" s="646">
        <v>38726</v>
      </c>
      <c r="J57" s="1066" t="s">
        <v>388</v>
      </c>
      <c r="K57" s="1067"/>
    </row>
    <row r="58" spans="1:11" s="591" customFormat="1">
      <c r="A58" s="315" t="s">
        <v>588</v>
      </c>
      <c r="B58" s="592" t="s">
        <v>389</v>
      </c>
      <c r="C58" s="254">
        <v>1158899</v>
      </c>
      <c r="D58" s="254">
        <v>74687</v>
      </c>
      <c r="E58" s="254">
        <v>1546469</v>
      </c>
      <c r="F58" s="254">
        <v>2306604</v>
      </c>
      <c r="G58" s="10">
        <v>5.43</v>
      </c>
      <c r="H58" s="10">
        <v>27.52</v>
      </c>
      <c r="I58" s="254">
        <v>81984</v>
      </c>
      <c r="J58" s="1054" t="s">
        <v>390</v>
      </c>
      <c r="K58" s="1055"/>
    </row>
    <row r="59" spans="1:11" ht="15.6" customHeight="1" thickBot="1">
      <c r="A59" s="311" t="s">
        <v>589</v>
      </c>
      <c r="B59" s="312" t="s">
        <v>391</v>
      </c>
      <c r="C59" s="653">
        <v>1005033</v>
      </c>
      <c r="D59" s="653">
        <v>596122</v>
      </c>
      <c r="E59" s="653">
        <v>111650</v>
      </c>
      <c r="F59" s="653">
        <v>365190</v>
      </c>
      <c r="G59" s="654">
        <v>5.18</v>
      </c>
      <c r="H59" s="654">
        <v>64.25</v>
      </c>
      <c r="I59" s="653">
        <v>35424</v>
      </c>
      <c r="J59" s="1066" t="s">
        <v>392</v>
      </c>
      <c r="K59" s="1067"/>
    </row>
    <row r="60" spans="1:11" s="591" customFormat="1" ht="15.75" thickTop="1">
      <c r="A60" s="315" t="s">
        <v>590</v>
      </c>
      <c r="B60" s="592" t="s">
        <v>393</v>
      </c>
      <c r="C60" s="657">
        <v>59559</v>
      </c>
      <c r="D60" s="657">
        <v>40512</v>
      </c>
      <c r="E60" s="657">
        <v>103148</v>
      </c>
      <c r="F60" s="657">
        <v>175430</v>
      </c>
      <c r="G60" s="658">
        <v>7.17</v>
      </c>
      <c r="H60" s="658">
        <v>34.03</v>
      </c>
      <c r="I60" s="657">
        <v>38473</v>
      </c>
      <c r="J60" s="1054" t="s">
        <v>394</v>
      </c>
      <c r="K60" s="1055"/>
    </row>
    <row r="61" spans="1:11">
      <c r="A61" s="311" t="s">
        <v>591</v>
      </c>
      <c r="B61" s="312" t="s">
        <v>395</v>
      </c>
      <c r="C61" s="646">
        <v>50691</v>
      </c>
      <c r="D61" s="646">
        <v>22286</v>
      </c>
      <c r="E61" s="646">
        <v>157295</v>
      </c>
      <c r="F61" s="646">
        <v>1161219</v>
      </c>
      <c r="G61" s="647">
        <v>8.1300000000000008</v>
      </c>
      <c r="H61" s="647">
        <v>78.33</v>
      </c>
      <c r="I61" s="646">
        <v>43698</v>
      </c>
      <c r="J61" s="1066" t="s">
        <v>396</v>
      </c>
      <c r="K61" s="1067"/>
    </row>
    <row r="62" spans="1:11" s="591" customFormat="1">
      <c r="A62" s="307" t="s">
        <v>362</v>
      </c>
      <c r="B62" s="593" t="s">
        <v>397</v>
      </c>
      <c r="C62" s="254">
        <v>2143965</v>
      </c>
      <c r="D62" s="254">
        <v>912107</v>
      </c>
      <c r="E62" s="254">
        <v>1410641</v>
      </c>
      <c r="F62" s="254">
        <v>6030347</v>
      </c>
      <c r="G62" s="10">
        <v>6.49</v>
      </c>
      <c r="H62" s="10">
        <v>70.12</v>
      </c>
      <c r="I62" s="254">
        <v>316264</v>
      </c>
      <c r="J62" s="1058" t="s">
        <v>398</v>
      </c>
      <c r="K62" s="1059"/>
    </row>
    <row r="63" spans="1:11" ht="15" customHeight="1">
      <c r="A63" s="528" t="s">
        <v>320</v>
      </c>
      <c r="B63" s="574" t="s">
        <v>399</v>
      </c>
      <c r="C63" s="646">
        <v>1317128</v>
      </c>
      <c r="D63" s="646">
        <v>873098</v>
      </c>
      <c r="E63" s="646">
        <v>113054</v>
      </c>
      <c r="F63" s="646">
        <v>280422</v>
      </c>
      <c r="G63" s="647">
        <v>6.17</v>
      </c>
      <c r="H63" s="647">
        <v>53.52</v>
      </c>
      <c r="I63" s="646">
        <v>41618</v>
      </c>
      <c r="J63" s="1064" t="s">
        <v>400</v>
      </c>
      <c r="K63" s="1065"/>
    </row>
    <row r="64" spans="1:11" s="591" customFormat="1">
      <c r="A64" s="315" t="s">
        <v>592</v>
      </c>
      <c r="B64" s="592" t="s">
        <v>401</v>
      </c>
      <c r="C64" s="254">
        <v>1280000</v>
      </c>
      <c r="D64" s="254">
        <v>823374</v>
      </c>
      <c r="E64" s="254">
        <v>114833</v>
      </c>
      <c r="F64" s="254">
        <v>283871</v>
      </c>
      <c r="G64" s="10">
        <v>6.06</v>
      </c>
      <c r="H64" s="10">
        <v>53.48</v>
      </c>
      <c r="I64" s="254">
        <v>41953</v>
      </c>
      <c r="J64" s="1054" t="s">
        <v>402</v>
      </c>
      <c r="K64" s="1055"/>
    </row>
    <row r="65" spans="1:13">
      <c r="A65" s="311" t="s">
        <v>593</v>
      </c>
      <c r="B65" s="312" t="s">
        <v>403</v>
      </c>
      <c r="C65" s="646">
        <v>14616</v>
      </c>
      <c r="D65" s="646">
        <v>14121</v>
      </c>
      <c r="E65" s="646">
        <v>96641</v>
      </c>
      <c r="F65" s="646">
        <v>152709</v>
      </c>
      <c r="G65" s="647">
        <v>7.26</v>
      </c>
      <c r="H65" s="647">
        <v>29.45</v>
      </c>
      <c r="I65" s="646">
        <v>45552</v>
      </c>
      <c r="J65" s="1066" t="s">
        <v>404</v>
      </c>
      <c r="K65" s="1067"/>
    </row>
    <row r="66" spans="1:13" s="659" customFormat="1" ht="12.75">
      <c r="A66" s="315" t="s">
        <v>595</v>
      </c>
      <c r="B66" s="592" t="s">
        <v>405</v>
      </c>
      <c r="C66" s="254">
        <v>12900</v>
      </c>
      <c r="D66" s="254">
        <v>17791</v>
      </c>
      <c r="E66" s="254">
        <v>67462</v>
      </c>
      <c r="F66" s="254">
        <v>142134</v>
      </c>
      <c r="G66" s="10">
        <v>12.79</v>
      </c>
      <c r="H66" s="10">
        <v>39.75</v>
      </c>
      <c r="I66" s="254">
        <v>34545</v>
      </c>
      <c r="J66" s="1054" t="s">
        <v>406</v>
      </c>
      <c r="K66" s="1055"/>
    </row>
    <row r="67" spans="1:13">
      <c r="A67" s="311" t="s">
        <v>596</v>
      </c>
      <c r="B67" s="312" t="s">
        <v>407</v>
      </c>
      <c r="C67" s="646">
        <v>9612</v>
      </c>
      <c r="D67" s="646">
        <v>17812</v>
      </c>
      <c r="E67" s="646">
        <v>101044</v>
      </c>
      <c r="F67" s="646">
        <v>362334</v>
      </c>
      <c r="G67" s="647">
        <v>6.43</v>
      </c>
      <c r="H67" s="647">
        <v>65.680000000000007</v>
      </c>
      <c r="I67" s="646">
        <v>33735</v>
      </c>
      <c r="J67" s="1066" t="s">
        <v>408</v>
      </c>
      <c r="K67" s="1067"/>
    </row>
    <row r="68" spans="1:13" s="659" customFormat="1" ht="12.75">
      <c r="A68" s="307" t="s">
        <v>287</v>
      </c>
      <c r="B68" s="593" t="s">
        <v>409</v>
      </c>
      <c r="C68" s="254">
        <v>2401203</v>
      </c>
      <c r="D68" s="254">
        <v>119922</v>
      </c>
      <c r="E68" s="254">
        <v>1139067</v>
      </c>
      <c r="F68" s="254">
        <v>2141051</v>
      </c>
      <c r="G68" s="10">
        <v>0.77</v>
      </c>
      <c r="H68" s="10">
        <v>46.03</v>
      </c>
      <c r="I68" s="254">
        <v>53560</v>
      </c>
      <c r="J68" s="1058" t="s">
        <v>411</v>
      </c>
      <c r="K68" s="1059"/>
    </row>
    <row r="69" spans="1:13" ht="22.5">
      <c r="A69" s="311" t="s">
        <v>597</v>
      </c>
      <c r="B69" s="312" t="s">
        <v>598</v>
      </c>
      <c r="C69" s="646">
        <v>61969</v>
      </c>
      <c r="D69" s="646">
        <v>40820</v>
      </c>
      <c r="E69" s="646">
        <v>148211</v>
      </c>
      <c r="F69" s="646">
        <v>510463</v>
      </c>
      <c r="G69" s="647">
        <v>3.22</v>
      </c>
      <c r="H69" s="647">
        <v>67.739999999999995</v>
      </c>
      <c r="I69" s="646">
        <v>54282</v>
      </c>
      <c r="J69" s="1066" t="s">
        <v>412</v>
      </c>
      <c r="K69" s="1067"/>
    </row>
    <row r="70" spans="1:13" s="591" customFormat="1" ht="27" customHeight="1">
      <c r="A70" s="315" t="s">
        <v>599</v>
      </c>
      <c r="B70" s="592" t="s">
        <v>413</v>
      </c>
      <c r="C70" s="254">
        <v>2279381</v>
      </c>
      <c r="D70" s="254">
        <v>44075</v>
      </c>
      <c r="E70" s="254">
        <v>2867428</v>
      </c>
      <c r="F70" s="254">
        <v>5106633</v>
      </c>
      <c r="G70" s="10">
        <v>0.28000000000000003</v>
      </c>
      <c r="H70" s="10">
        <v>43.57</v>
      </c>
      <c r="I70" s="254">
        <v>54013</v>
      </c>
      <c r="J70" s="1054" t="s">
        <v>414</v>
      </c>
      <c r="K70" s="1055"/>
    </row>
    <row r="71" spans="1:13">
      <c r="A71" s="311" t="s">
        <v>600</v>
      </c>
      <c r="B71" s="312" t="s">
        <v>415</v>
      </c>
      <c r="C71" s="646">
        <v>7133</v>
      </c>
      <c r="D71" s="646">
        <v>6367</v>
      </c>
      <c r="E71" s="646">
        <v>198249</v>
      </c>
      <c r="F71" s="646">
        <v>416266</v>
      </c>
      <c r="G71" s="647">
        <v>1.1100000000000001</v>
      </c>
      <c r="H71" s="647">
        <v>51.26</v>
      </c>
      <c r="I71" s="646">
        <v>78611</v>
      </c>
      <c r="J71" s="1066" t="s">
        <v>416</v>
      </c>
      <c r="K71" s="1067"/>
    </row>
    <row r="72" spans="1:13" s="591" customFormat="1">
      <c r="A72" s="355" t="s">
        <v>601</v>
      </c>
      <c r="B72" s="608" t="s">
        <v>689</v>
      </c>
      <c r="C72" s="254">
        <v>19330</v>
      </c>
      <c r="D72" s="254">
        <v>10659</v>
      </c>
      <c r="E72" s="254">
        <v>143879</v>
      </c>
      <c r="F72" s="254">
        <v>348200</v>
      </c>
      <c r="G72" s="10">
        <v>5.07</v>
      </c>
      <c r="H72" s="10">
        <v>53.61</v>
      </c>
      <c r="I72" s="254">
        <v>48448</v>
      </c>
      <c r="J72" s="1149" t="s">
        <v>722</v>
      </c>
      <c r="K72" s="1150"/>
    </row>
    <row r="73" spans="1:13">
      <c r="A73" s="351" t="s">
        <v>602</v>
      </c>
      <c r="B73" s="603" t="s">
        <v>417</v>
      </c>
      <c r="C73" s="646">
        <v>33390</v>
      </c>
      <c r="D73" s="646">
        <v>18001</v>
      </c>
      <c r="E73" s="646">
        <v>152939</v>
      </c>
      <c r="F73" s="646">
        <v>382374</v>
      </c>
      <c r="G73" s="647">
        <v>5.9</v>
      </c>
      <c r="H73" s="647">
        <v>54.11</v>
      </c>
      <c r="I73" s="646">
        <v>48650</v>
      </c>
      <c r="J73" s="1151" t="s">
        <v>418</v>
      </c>
      <c r="K73" s="1152"/>
    </row>
    <row r="74" spans="1:13" s="591" customFormat="1">
      <c r="A74" s="350" t="s">
        <v>446</v>
      </c>
      <c r="B74" s="625" t="s">
        <v>419</v>
      </c>
      <c r="C74" s="254">
        <v>34745</v>
      </c>
      <c r="D74" s="254">
        <v>69160</v>
      </c>
      <c r="E74" s="254">
        <v>74337</v>
      </c>
      <c r="F74" s="254">
        <v>202340</v>
      </c>
      <c r="G74" s="10">
        <v>3.85</v>
      </c>
      <c r="H74" s="10">
        <v>59.41</v>
      </c>
      <c r="I74" s="254">
        <v>46292</v>
      </c>
      <c r="J74" s="1153" t="s">
        <v>420</v>
      </c>
      <c r="K74" s="1154"/>
    </row>
    <row r="75" spans="1:13" ht="33.75">
      <c r="A75" s="351" t="s">
        <v>603</v>
      </c>
      <c r="B75" s="603" t="s">
        <v>421</v>
      </c>
      <c r="C75" s="646">
        <v>34745</v>
      </c>
      <c r="D75" s="646">
        <v>69160</v>
      </c>
      <c r="E75" s="646">
        <v>74337</v>
      </c>
      <c r="F75" s="646">
        <v>202340</v>
      </c>
      <c r="G75" s="647">
        <v>3.85</v>
      </c>
      <c r="H75" s="647">
        <v>59.41</v>
      </c>
      <c r="I75" s="646">
        <v>46292</v>
      </c>
      <c r="J75" s="1151" t="s">
        <v>422</v>
      </c>
      <c r="K75" s="1152"/>
    </row>
    <row r="76" spans="1:13" s="661" customFormat="1" ht="15.75">
      <c r="A76" s="358" t="s">
        <v>604</v>
      </c>
      <c r="B76" s="660" t="s">
        <v>423</v>
      </c>
      <c r="C76" s="254">
        <v>23877</v>
      </c>
      <c r="D76" s="254">
        <v>7857</v>
      </c>
      <c r="E76" s="254">
        <v>112011</v>
      </c>
      <c r="F76" s="254">
        <v>168064</v>
      </c>
      <c r="G76" s="10">
        <v>3.12</v>
      </c>
      <c r="H76" s="10">
        <v>30.23</v>
      </c>
      <c r="I76" s="254">
        <v>27377</v>
      </c>
      <c r="J76" s="1174" t="s">
        <v>424</v>
      </c>
      <c r="K76" s="1175"/>
      <c r="L76" s="25"/>
      <c r="M76" s="204"/>
    </row>
    <row r="77" spans="1:13" ht="22.5">
      <c r="A77" s="351" t="s">
        <v>606</v>
      </c>
      <c r="B77" s="603" t="s">
        <v>645</v>
      </c>
      <c r="C77" s="655">
        <v>22783</v>
      </c>
      <c r="D77" s="655">
        <v>5817</v>
      </c>
      <c r="E77" s="655">
        <v>113312</v>
      </c>
      <c r="F77" s="655">
        <v>168653</v>
      </c>
      <c r="G77" s="656">
        <v>2.12</v>
      </c>
      <c r="H77" s="656">
        <v>30.7</v>
      </c>
      <c r="I77" s="655">
        <v>22993</v>
      </c>
      <c r="J77" s="1151" t="s">
        <v>426</v>
      </c>
      <c r="K77" s="1152"/>
    </row>
    <row r="78" spans="1:13" s="591" customFormat="1">
      <c r="A78" s="334" t="s">
        <v>556</v>
      </c>
      <c r="B78" s="662" t="s">
        <v>427</v>
      </c>
      <c r="C78" s="359">
        <v>1094</v>
      </c>
      <c r="D78" s="359">
        <v>2040</v>
      </c>
      <c r="E78" s="359">
        <v>102249</v>
      </c>
      <c r="F78" s="359">
        <v>163644</v>
      </c>
      <c r="G78" s="360">
        <v>10.85</v>
      </c>
      <c r="H78" s="360">
        <v>26.66</v>
      </c>
      <c r="I78" s="359">
        <v>59999</v>
      </c>
      <c r="J78" s="1112" t="s">
        <v>429</v>
      </c>
      <c r="K78" s="1113"/>
    </row>
    <row r="79" spans="1:13">
      <c r="A79" s="586" t="s">
        <v>607</v>
      </c>
      <c r="B79" s="587" t="s">
        <v>430</v>
      </c>
      <c r="C79" s="646">
        <v>1339</v>
      </c>
      <c r="D79" s="646">
        <v>1727</v>
      </c>
      <c r="E79" s="646">
        <v>76838</v>
      </c>
      <c r="F79" s="646">
        <v>210499</v>
      </c>
      <c r="G79" s="647">
        <v>2.5</v>
      </c>
      <c r="H79" s="647">
        <v>60.99</v>
      </c>
      <c r="I79" s="646">
        <v>40152</v>
      </c>
      <c r="J79" s="1082" t="s">
        <v>431</v>
      </c>
      <c r="K79" s="1083"/>
    </row>
    <row r="80" spans="1:13" s="591" customFormat="1">
      <c r="A80" s="315" t="s">
        <v>608</v>
      </c>
      <c r="B80" s="592" t="s">
        <v>432</v>
      </c>
      <c r="C80" s="254">
        <v>1339</v>
      </c>
      <c r="D80" s="254">
        <v>1727</v>
      </c>
      <c r="E80" s="254">
        <v>76838</v>
      </c>
      <c r="F80" s="254">
        <v>210499</v>
      </c>
      <c r="G80" s="10">
        <v>2.5</v>
      </c>
      <c r="H80" s="10">
        <v>60.99</v>
      </c>
      <c r="I80" s="254">
        <v>40152</v>
      </c>
      <c r="J80" s="1054" t="s">
        <v>433</v>
      </c>
      <c r="K80" s="1055"/>
    </row>
    <row r="81" spans="1:11">
      <c r="A81" s="528" t="s">
        <v>516</v>
      </c>
      <c r="B81" s="574" t="s">
        <v>434</v>
      </c>
      <c r="C81" s="646">
        <v>341934</v>
      </c>
      <c r="D81" s="646">
        <v>179425</v>
      </c>
      <c r="E81" s="646">
        <v>121849</v>
      </c>
      <c r="F81" s="646">
        <v>237136</v>
      </c>
      <c r="G81" s="647">
        <v>19.73</v>
      </c>
      <c r="H81" s="647">
        <v>28.89</v>
      </c>
      <c r="I81" s="646">
        <v>39469</v>
      </c>
      <c r="J81" s="1064" t="s">
        <v>435</v>
      </c>
      <c r="K81" s="1065"/>
    </row>
    <row r="82" spans="1:11" s="591" customFormat="1">
      <c r="A82" s="315" t="s">
        <v>609</v>
      </c>
      <c r="B82" s="592" t="s">
        <v>434</v>
      </c>
      <c r="C82" s="254">
        <v>341934</v>
      </c>
      <c r="D82" s="254">
        <v>179425</v>
      </c>
      <c r="E82" s="254">
        <v>121849</v>
      </c>
      <c r="F82" s="254">
        <v>237136</v>
      </c>
      <c r="G82" s="10">
        <v>19.73</v>
      </c>
      <c r="H82" s="10">
        <v>28.89</v>
      </c>
      <c r="I82" s="254">
        <v>39469</v>
      </c>
      <c r="J82" s="1054" t="s">
        <v>436</v>
      </c>
      <c r="K82" s="1055"/>
    </row>
    <row r="83" spans="1:11">
      <c r="A83" s="528" t="s">
        <v>338</v>
      </c>
      <c r="B83" s="574" t="s">
        <v>437</v>
      </c>
      <c r="C83" s="646">
        <v>31258</v>
      </c>
      <c r="D83" s="646">
        <v>9502</v>
      </c>
      <c r="E83" s="646">
        <v>253945</v>
      </c>
      <c r="F83" s="646">
        <v>383868</v>
      </c>
      <c r="G83" s="647">
        <v>2.62</v>
      </c>
      <c r="H83" s="647">
        <v>31.23</v>
      </c>
      <c r="I83" s="646">
        <v>53085</v>
      </c>
      <c r="J83" s="1064" t="s">
        <v>438</v>
      </c>
      <c r="K83" s="1065"/>
    </row>
    <row r="84" spans="1:11" s="591" customFormat="1">
      <c r="A84" s="315" t="s">
        <v>610</v>
      </c>
      <c r="B84" s="592" t="s">
        <v>439</v>
      </c>
      <c r="C84" s="254">
        <v>18070</v>
      </c>
      <c r="D84" s="254">
        <v>5221</v>
      </c>
      <c r="E84" s="254">
        <v>321640</v>
      </c>
      <c r="F84" s="254">
        <v>519146</v>
      </c>
      <c r="G84" s="10">
        <v>1.57</v>
      </c>
      <c r="H84" s="10">
        <v>36.47</v>
      </c>
      <c r="I84" s="254">
        <v>60012</v>
      </c>
      <c r="J84" s="1054" t="s">
        <v>440</v>
      </c>
      <c r="K84" s="1055"/>
    </row>
    <row r="85" spans="1:11">
      <c r="A85" s="311" t="s">
        <v>611</v>
      </c>
      <c r="B85" s="312" t="s">
        <v>441</v>
      </c>
      <c r="C85" s="646">
        <v>13188</v>
      </c>
      <c r="D85" s="646">
        <v>4281</v>
      </c>
      <c r="E85" s="646">
        <v>189929</v>
      </c>
      <c r="F85" s="646">
        <v>255941</v>
      </c>
      <c r="G85" s="647">
        <v>4.6100000000000003</v>
      </c>
      <c r="H85" s="647">
        <v>21.18</v>
      </c>
      <c r="I85" s="646">
        <v>46534</v>
      </c>
      <c r="J85" s="1066" t="s">
        <v>442</v>
      </c>
      <c r="K85" s="1067"/>
    </row>
    <row r="86" spans="1:11" s="591" customFormat="1">
      <c r="A86" s="307" t="s">
        <v>372</v>
      </c>
      <c r="B86" s="593" t="s">
        <v>443</v>
      </c>
      <c r="C86" s="254">
        <v>1576993</v>
      </c>
      <c r="D86" s="254">
        <v>221459</v>
      </c>
      <c r="E86" s="254">
        <v>559831</v>
      </c>
      <c r="F86" s="254">
        <v>751187</v>
      </c>
      <c r="G86" s="10">
        <v>11.27</v>
      </c>
      <c r="H86" s="10">
        <v>14.2</v>
      </c>
      <c r="I86" s="254">
        <v>59293</v>
      </c>
      <c r="J86" s="1058" t="s">
        <v>444</v>
      </c>
      <c r="K86" s="1059"/>
    </row>
    <row r="87" spans="1:11">
      <c r="A87" s="311" t="s">
        <v>612</v>
      </c>
      <c r="B87" s="312" t="s">
        <v>445</v>
      </c>
      <c r="C87" s="646">
        <v>2327</v>
      </c>
      <c r="D87" s="646">
        <v>2862</v>
      </c>
      <c r="E87" s="646">
        <v>49553</v>
      </c>
      <c r="F87" s="646">
        <v>74051</v>
      </c>
      <c r="G87" s="647">
        <v>15.8</v>
      </c>
      <c r="H87" s="647">
        <v>17.28</v>
      </c>
      <c r="I87" s="646">
        <v>27259</v>
      </c>
      <c r="J87" s="1066" t="s">
        <v>447</v>
      </c>
      <c r="K87" s="1067"/>
    </row>
    <row r="88" spans="1:11" s="591" customFormat="1">
      <c r="A88" s="516" t="s">
        <v>774</v>
      </c>
      <c r="B88" s="599" t="s">
        <v>775</v>
      </c>
      <c r="C88" s="254">
        <v>91941</v>
      </c>
      <c r="D88" s="254">
        <v>31068</v>
      </c>
      <c r="E88" s="254">
        <v>195555</v>
      </c>
      <c r="F88" s="254">
        <v>422153</v>
      </c>
      <c r="G88" s="10">
        <v>6.68</v>
      </c>
      <c r="H88" s="10">
        <v>47</v>
      </c>
      <c r="I88" s="254">
        <v>47945</v>
      </c>
      <c r="J88" s="1054" t="s">
        <v>776</v>
      </c>
      <c r="K88" s="1055"/>
    </row>
    <row r="89" spans="1:11">
      <c r="A89" s="311" t="s">
        <v>721</v>
      </c>
      <c r="B89" s="312" t="s">
        <v>448</v>
      </c>
      <c r="C89" s="646">
        <v>532</v>
      </c>
      <c r="D89" s="646">
        <v>823</v>
      </c>
      <c r="E89" s="646">
        <v>48900</v>
      </c>
      <c r="F89" s="646">
        <v>88200</v>
      </c>
      <c r="G89" s="647">
        <v>32.31</v>
      </c>
      <c r="H89" s="647">
        <v>12.24</v>
      </c>
      <c r="I89" s="646">
        <v>39200</v>
      </c>
      <c r="J89" s="1066" t="s">
        <v>449</v>
      </c>
      <c r="K89" s="1067"/>
    </row>
    <row r="90" spans="1:11" s="591" customFormat="1">
      <c r="A90" s="315" t="s">
        <v>613</v>
      </c>
      <c r="B90" s="592" t="s">
        <v>450</v>
      </c>
      <c r="C90" s="254">
        <v>1482193</v>
      </c>
      <c r="D90" s="254">
        <v>186706</v>
      </c>
      <c r="E90" s="254">
        <v>662339</v>
      </c>
      <c r="F90" s="254">
        <v>853338</v>
      </c>
      <c r="G90" s="10">
        <v>11.73</v>
      </c>
      <c r="H90" s="10">
        <v>10.65</v>
      </c>
      <c r="I90" s="254">
        <v>63055</v>
      </c>
      <c r="J90" s="1054" t="s">
        <v>451</v>
      </c>
      <c r="K90" s="1055"/>
    </row>
    <row r="91" spans="1:11" ht="15.75">
      <c r="A91" s="541" t="s">
        <v>452</v>
      </c>
      <c r="B91" s="320" t="s">
        <v>453</v>
      </c>
      <c r="C91" s="646">
        <v>10935429</v>
      </c>
      <c r="D91" s="646">
        <v>1335356</v>
      </c>
      <c r="E91" s="646">
        <v>3250722</v>
      </c>
      <c r="F91" s="646">
        <v>7652008</v>
      </c>
      <c r="G91" s="647">
        <v>2.34</v>
      </c>
      <c r="H91" s="647">
        <v>55.18</v>
      </c>
      <c r="I91" s="646">
        <v>339267</v>
      </c>
      <c r="J91" s="1090" t="s">
        <v>454</v>
      </c>
      <c r="K91" s="1091"/>
    </row>
    <row r="92" spans="1:11" s="591" customFormat="1">
      <c r="A92" s="307" t="s">
        <v>614</v>
      </c>
      <c r="B92" s="593" t="s">
        <v>453</v>
      </c>
      <c r="C92" s="254">
        <v>10935429</v>
      </c>
      <c r="D92" s="254">
        <v>1335356</v>
      </c>
      <c r="E92" s="254">
        <v>3250722</v>
      </c>
      <c r="F92" s="254">
        <v>7652008</v>
      </c>
      <c r="G92" s="10">
        <v>2.34</v>
      </c>
      <c r="H92" s="10">
        <v>55.18</v>
      </c>
      <c r="I92" s="254">
        <v>339267</v>
      </c>
      <c r="J92" s="1058" t="s">
        <v>455</v>
      </c>
      <c r="K92" s="1059"/>
    </row>
    <row r="93" spans="1:11" ht="15.75">
      <c r="A93" s="541" t="s">
        <v>456</v>
      </c>
      <c r="B93" s="320" t="s">
        <v>457</v>
      </c>
      <c r="C93" s="646">
        <v>312453</v>
      </c>
      <c r="D93" s="646">
        <v>178929</v>
      </c>
      <c r="E93" s="646">
        <v>146895</v>
      </c>
      <c r="F93" s="646">
        <v>231420</v>
      </c>
      <c r="G93" s="647">
        <v>20.97</v>
      </c>
      <c r="H93" s="647">
        <v>15.56</v>
      </c>
      <c r="I93" s="646">
        <v>49265</v>
      </c>
      <c r="J93" s="1090" t="s">
        <v>458</v>
      </c>
      <c r="K93" s="1091"/>
    </row>
    <row r="94" spans="1:11" s="591" customFormat="1">
      <c r="A94" s="307" t="s">
        <v>365</v>
      </c>
      <c r="B94" s="593" t="s">
        <v>459</v>
      </c>
      <c r="C94" s="254">
        <v>13373</v>
      </c>
      <c r="D94" s="254">
        <v>34357</v>
      </c>
      <c r="E94" s="254">
        <v>74929</v>
      </c>
      <c r="F94" s="254">
        <v>137184</v>
      </c>
      <c r="G94" s="10">
        <v>33.17</v>
      </c>
      <c r="H94" s="10">
        <v>12.21</v>
      </c>
      <c r="I94" s="254">
        <v>45446</v>
      </c>
      <c r="J94" s="1058" t="s">
        <v>460</v>
      </c>
      <c r="K94" s="1059"/>
    </row>
    <row r="95" spans="1:11">
      <c r="A95" s="311" t="s">
        <v>615</v>
      </c>
      <c r="B95" s="312" t="s">
        <v>459</v>
      </c>
      <c r="C95" s="646">
        <v>13373</v>
      </c>
      <c r="D95" s="646">
        <v>34357</v>
      </c>
      <c r="E95" s="646">
        <v>74929</v>
      </c>
      <c r="F95" s="646">
        <v>137184</v>
      </c>
      <c r="G95" s="647">
        <v>33.17</v>
      </c>
      <c r="H95" s="647">
        <v>12.21</v>
      </c>
      <c r="I95" s="646">
        <v>45446</v>
      </c>
      <c r="J95" s="1066" t="s">
        <v>460</v>
      </c>
      <c r="K95" s="1067"/>
    </row>
    <row r="96" spans="1:11" s="591" customFormat="1">
      <c r="A96" s="307" t="s">
        <v>361</v>
      </c>
      <c r="B96" s="593" t="s">
        <v>461</v>
      </c>
      <c r="C96" s="254">
        <v>281362</v>
      </c>
      <c r="D96" s="254">
        <v>133945</v>
      </c>
      <c r="E96" s="254">
        <v>166940</v>
      </c>
      <c r="F96" s="254">
        <v>260635</v>
      </c>
      <c r="G96" s="10">
        <v>19.940000000000001</v>
      </c>
      <c r="H96" s="10">
        <v>16.010000000000002</v>
      </c>
      <c r="I96" s="254">
        <v>50280</v>
      </c>
      <c r="J96" s="1058" t="s">
        <v>462</v>
      </c>
      <c r="K96" s="1059"/>
    </row>
    <row r="97" spans="1:11">
      <c r="A97" s="311" t="s">
        <v>616</v>
      </c>
      <c r="B97" s="312" t="s">
        <v>617</v>
      </c>
      <c r="C97" s="646">
        <v>21833</v>
      </c>
      <c r="D97" s="646">
        <v>64076</v>
      </c>
      <c r="E97" s="646">
        <v>46367</v>
      </c>
      <c r="F97" s="646">
        <v>54340</v>
      </c>
      <c r="G97" s="647">
        <v>8.7100000000000009</v>
      </c>
      <c r="H97" s="647">
        <v>5.97</v>
      </c>
      <c r="I97" s="646">
        <v>33063</v>
      </c>
      <c r="J97" s="1066" t="s">
        <v>720</v>
      </c>
      <c r="K97" s="1067"/>
    </row>
    <row r="98" spans="1:11" s="591" customFormat="1">
      <c r="A98" s="315" t="s">
        <v>618</v>
      </c>
      <c r="B98" s="592" t="s">
        <v>463</v>
      </c>
      <c r="C98" s="254">
        <v>211510</v>
      </c>
      <c r="D98" s="254">
        <v>46229</v>
      </c>
      <c r="E98" s="254">
        <v>683088</v>
      </c>
      <c r="F98" s="254">
        <v>1016450</v>
      </c>
      <c r="G98" s="10">
        <v>25.8</v>
      </c>
      <c r="H98" s="10">
        <v>6.99</v>
      </c>
      <c r="I98" s="254">
        <v>120389</v>
      </c>
      <c r="J98" s="1054" t="s">
        <v>464</v>
      </c>
      <c r="K98" s="1055"/>
    </row>
    <row r="99" spans="1:11">
      <c r="A99" s="311" t="s">
        <v>619</v>
      </c>
      <c r="B99" s="312" t="s">
        <v>465</v>
      </c>
      <c r="C99" s="646">
        <v>22165</v>
      </c>
      <c r="D99" s="646">
        <v>12404</v>
      </c>
      <c r="E99" s="646">
        <v>237060</v>
      </c>
      <c r="F99" s="646">
        <v>351429</v>
      </c>
      <c r="G99" s="647">
        <v>23.86</v>
      </c>
      <c r="H99" s="647">
        <v>8.68</v>
      </c>
      <c r="I99" s="646">
        <v>72538</v>
      </c>
      <c r="J99" s="1066" t="s">
        <v>466</v>
      </c>
      <c r="K99" s="1067"/>
    </row>
    <row r="100" spans="1:11" s="591" customFormat="1">
      <c r="A100" s="315" t="s">
        <v>620</v>
      </c>
      <c r="B100" s="592" t="s">
        <v>467</v>
      </c>
      <c r="C100" s="254">
        <v>25854</v>
      </c>
      <c r="D100" s="254">
        <v>11236</v>
      </c>
      <c r="E100" s="254">
        <v>292873</v>
      </c>
      <c r="F100" s="254">
        <v>794110</v>
      </c>
      <c r="G100" s="10">
        <v>9.8800000000000008</v>
      </c>
      <c r="H100" s="10">
        <v>53.23</v>
      </c>
      <c r="I100" s="254">
        <v>65710</v>
      </c>
      <c r="J100" s="1054" t="s">
        <v>468</v>
      </c>
      <c r="K100" s="1055"/>
    </row>
    <row r="101" spans="1:11">
      <c r="A101" s="528" t="s">
        <v>428</v>
      </c>
      <c r="B101" s="574" t="s">
        <v>469</v>
      </c>
      <c r="C101" s="646">
        <v>17718</v>
      </c>
      <c r="D101" s="646">
        <v>10627</v>
      </c>
      <c r="E101" s="646">
        <v>152873</v>
      </c>
      <c r="F101" s="646">
        <v>201881</v>
      </c>
      <c r="G101" s="647">
        <v>7.88</v>
      </c>
      <c r="H101" s="647">
        <v>16.399999999999999</v>
      </c>
      <c r="I101" s="646">
        <v>50131</v>
      </c>
      <c r="J101" s="1064" t="s">
        <v>470</v>
      </c>
      <c r="K101" s="1065"/>
    </row>
    <row r="102" spans="1:11" s="591" customFormat="1">
      <c r="A102" s="331" t="s">
        <v>621</v>
      </c>
      <c r="B102" s="628" t="s">
        <v>469</v>
      </c>
      <c r="C102" s="254">
        <v>17718</v>
      </c>
      <c r="D102" s="254">
        <v>10627</v>
      </c>
      <c r="E102" s="254">
        <v>152873</v>
      </c>
      <c r="F102" s="254">
        <v>201881</v>
      </c>
      <c r="G102" s="10">
        <v>7.88</v>
      </c>
      <c r="H102" s="10">
        <v>16.399999999999999</v>
      </c>
      <c r="I102" s="254">
        <v>50131</v>
      </c>
      <c r="J102" s="1084" t="s">
        <v>470</v>
      </c>
      <c r="K102" s="1085"/>
    </row>
    <row r="103" spans="1:11" ht="27" customHeight="1">
      <c r="A103" s="1086" t="s">
        <v>471</v>
      </c>
      <c r="B103" s="1109"/>
      <c r="C103" s="356">
        <f>C11+C17+C91+C93</f>
        <v>427709086</v>
      </c>
      <c r="D103" s="356">
        <f>D11+D17+D91+D93</f>
        <v>22500870</v>
      </c>
      <c r="E103" s="356">
        <v>3030444</v>
      </c>
      <c r="F103" s="356">
        <v>4044984</v>
      </c>
      <c r="G103" s="357">
        <v>4.3</v>
      </c>
      <c r="H103" s="357">
        <v>20.79</v>
      </c>
      <c r="I103" s="356">
        <v>142920</v>
      </c>
      <c r="J103" s="1088" t="s">
        <v>472</v>
      </c>
      <c r="K103" s="1089"/>
    </row>
    <row r="104" spans="1:11" ht="15.6" customHeight="1">
      <c r="A104" s="1176" t="s">
        <v>770</v>
      </c>
      <c r="B104" s="1176"/>
      <c r="C104" s="1176"/>
      <c r="D104" s="1176"/>
      <c r="E104" s="1176"/>
      <c r="F104" s="1177" t="s">
        <v>771</v>
      </c>
      <c r="G104" s="1177"/>
      <c r="H104" s="1177"/>
      <c r="I104" s="1177"/>
      <c r="J104" s="1177"/>
    </row>
  </sheetData>
  <mergeCells count="119">
    <mergeCell ref="A104:E104"/>
    <mergeCell ref="F104:J104"/>
    <mergeCell ref="A103:B103"/>
    <mergeCell ref="J91:K91"/>
    <mergeCell ref="J92:K92"/>
    <mergeCell ref="J93:K93"/>
    <mergeCell ref="J94:K94"/>
    <mergeCell ref="J95:K95"/>
    <mergeCell ref="J96:K96"/>
    <mergeCell ref="J97:K97"/>
    <mergeCell ref="J98:K98"/>
    <mergeCell ref="J99:K99"/>
    <mergeCell ref="J100:K100"/>
    <mergeCell ref="J101:K101"/>
    <mergeCell ref="J102:K102"/>
    <mergeCell ref="J103:K103"/>
    <mergeCell ref="J85:K85"/>
    <mergeCell ref="J86:K86"/>
    <mergeCell ref="J87:K87"/>
    <mergeCell ref="J89:K89"/>
    <mergeCell ref="J90:K90"/>
    <mergeCell ref="J79:K79"/>
    <mergeCell ref="J80:K80"/>
    <mergeCell ref="J81:K81"/>
    <mergeCell ref="J82:K82"/>
    <mergeCell ref="J84:K84"/>
    <mergeCell ref="J83:K83"/>
    <mergeCell ref="J88:K88"/>
    <mergeCell ref="J75:K75"/>
    <mergeCell ref="J76:K76"/>
    <mergeCell ref="J77:K77"/>
    <mergeCell ref="J78:K78"/>
    <mergeCell ref="J67:K67"/>
    <mergeCell ref="J68:K68"/>
    <mergeCell ref="J69:K69"/>
    <mergeCell ref="J70:K70"/>
    <mergeCell ref="J71:K71"/>
    <mergeCell ref="J72:K72"/>
    <mergeCell ref="J66:K66"/>
    <mergeCell ref="J57:K57"/>
    <mergeCell ref="J58:K58"/>
    <mergeCell ref="J59:K59"/>
    <mergeCell ref="J60:K60"/>
    <mergeCell ref="J62:K62"/>
    <mergeCell ref="J61:K61"/>
    <mergeCell ref="J73:K73"/>
    <mergeCell ref="J74:K74"/>
    <mergeCell ref="J51:K51"/>
    <mergeCell ref="J52:K52"/>
    <mergeCell ref="J53:K53"/>
    <mergeCell ref="J54:K54"/>
    <mergeCell ref="J55:K55"/>
    <mergeCell ref="J56:K56"/>
    <mergeCell ref="J63:K63"/>
    <mergeCell ref="J64:K64"/>
    <mergeCell ref="J65:K65"/>
    <mergeCell ref="J47:K47"/>
    <mergeCell ref="J48:K48"/>
    <mergeCell ref="J49:K49"/>
    <mergeCell ref="J50:K50"/>
    <mergeCell ref="J41:K41"/>
    <mergeCell ref="J42:K42"/>
    <mergeCell ref="J43:K43"/>
    <mergeCell ref="J44:K44"/>
    <mergeCell ref="J45:K45"/>
    <mergeCell ref="J46:K46"/>
    <mergeCell ref="J34:K34"/>
    <mergeCell ref="J36:K36"/>
    <mergeCell ref="J37:K37"/>
    <mergeCell ref="J38:K38"/>
    <mergeCell ref="J39:K39"/>
    <mergeCell ref="J40:K40"/>
    <mergeCell ref="J35:K35"/>
    <mergeCell ref="J28:K28"/>
    <mergeCell ref="J29:K29"/>
    <mergeCell ref="J30:K30"/>
    <mergeCell ref="J31:K31"/>
    <mergeCell ref="J32:K32"/>
    <mergeCell ref="J33:K33"/>
    <mergeCell ref="J24:K24"/>
    <mergeCell ref="J25:K25"/>
    <mergeCell ref="J26:K26"/>
    <mergeCell ref="J27:K27"/>
    <mergeCell ref="J15:K15"/>
    <mergeCell ref="J16:K16"/>
    <mergeCell ref="J17:K17"/>
    <mergeCell ref="J18:K18"/>
    <mergeCell ref="J19:K19"/>
    <mergeCell ref="J20:K20"/>
    <mergeCell ref="J11:K11"/>
    <mergeCell ref="J12:K12"/>
    <mergeCell ref="J13:K13"/>
    <mergeCell ref="J14:K14"/>
    <mergeCell ref="H7:H8"/>
    <mergeCell ref="I7:I8"/>
    <mergeCell ref="J7:K10"/>
    <mergeCell ref="J21:K21"/>
    <mergeCell ref="J23:K23"/>
    <mergeCell ref="J22:K22"/>
    <mergeCell ref="A1:K1"/>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s>
  <printOptions horizontalCentered="1"/>
  <pageMargins left="0" right="0" top="0.19685039370078741" bottom="0" header="0.31496062992125984" footer="0.31496062992125984"/>
  <pageSetup paperSize="9" scale="70" orientation="landscape" r:id="rId1"/>
  <rowBreaks count="2" manualBreakCount="2">
    <brk id="47" max="10" man="1"/>
    <brk id="78" max="10" man="1"/>
  </rowBreaks>
  <ignoredErrors>
    <ignoredError sqref="A12:A21 A89:A102 A23:A8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لإحصاءات الطاقة والصناعة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429BEA2-185F-4FDF-949E-2E1EB3DAE0F2}"/>
</file>

<file path=customXml/itemProps2.xml><?xml version="1.0" encoding="utf-8"?>
<ds:datastoreItem xmlns:ds="http://schemas.openxmlformats.org/officeDocument/2006/customXml" ds:itemID="{16FE3AB6-3E66-484C-BD13-A25B83E570C0}">
  <ds:schemaRefs>
    <ds:schemaRef ds:uri="http://schemas.microsoft.com/sharepoint/v3/contenttype/forms"/>
  </ds:schemaRefs>
</ds:datastoreItem>
</file>

<file path=customXml/itemProps3.xml><?xml version="1.0" encoding="utf-8"?>
<ds:datastoreItem xmlns:ds="http://schemas.openxmlformats.org/officeDocument/2006/customXml" ds:itemID="{EF1C8E8E-D2A5-4778-BDB0-B0B06223EE5B}">
  <ds:schemaRefs>
    <ds:schemaRef ds:uri="http://schemas.microsoft.com/office/2006/metadata/properties"/>
    <ds:schemaRef ds:uri="b1657202-86a7-46c3-ba71-02bb0da5a392"/>
    <ds:schemaRef ds:uri="http://purl.org/dc/elements/1.1/"/>
    <ds:schemaRef ds:uri="http://schemas.microsoft.com/sharepoint/v3"/>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www.w3.org/XML/1998/namespace"/>
    <ds:schemaRef ds:uri="423524d6-f9d7-4b47-aadf-7b8f6888b7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48</vt:i4>
      </vt:variant>
    </vt:vector>
  </HeadingPairs>
  <TitlesOfParts>
    <vt:vector size="76" baseType="lpstr">
      <vt:lpstr>First </vt:lpstr>
      <vt:lpstr>Preface </vt:lpstr>
      <vt:lpstr>Index</vt:lpstr>
      <vt:lpstr>Introduction</vt:lpstr>
      <vt:lpstr>Data </vt:lpstr>
      <vt:lpstr>Concepts  </vt:lpstr>
      <vt:lpstr>CH1</vt:lpstr>
      <vt:lpstr>1</vt:lpstr>
      <vt:lpstr>CH2</vt:lpstr>
      <vt:lpstr>2 </vt:lpstr>
      <vt:lpstr>3 </vt:lpstr>
      <vt:lpstr>4 </vt:lpstr>
      <vt:lpstr>5 </vt:lpstr>
      <vt:lpstr>6</vt:lpstr>
      <vt:lpstr>CH3</vt:lpstr>
      <vt:lpstr>7</vt:lpstr>
      <vt:lpstr>8</vt:lpstr>
      <vt:lpstr>9</vt:lpstr>
      <vt:lpstr>10</vt:lpstr>
      <vt:lpstr>11 </vt:lpstr>
      <vt:lpstr>CH4</vt:lpstr>
      <vt:lpstr>12</vt:lpstr>
      <vt:lpstr>13</vt:lpstr>
      <vt:lpstr>14</vt:lpstr>
      <vt:lpstr>15</vt:lpstr>
      <vt:lpstr>16</vt:lpstr>
      <vt:lpstr>17</vt:lpstr>
      <vt:lpstr>18 </vt:lpstr>
      <vt:lpstr>'1'!Print_Area</vt:lpstr>
      <vt:lpstr>'10'!Print_Area</vt:lpstr>
      <vt:lpstr>'11 '!Print_Area</vt:lpstr>
      <vt:lpstr>'12'!Print_Area</vt:lpstr>
      <vt:lpstr>'13'!Print_Area</vt:lpstr>
      <vt:lpstr>'15'!Print_Area</vt:lpstr>
      <vt:lpstr>'16'!Print_Area</vt:lpstr>
      <vt:lpstr>'17'!Print_Area</vt:lpstr>
      <vt:lpstr>'18 '!Print_Area</vt:lpstr>
      <vt:lpstr>'2 '!Print_Area</vt:lpstr>
      <vt:lpstr>'3 '!Print_Area</vt:lpstr>
      <vt:lpstr>'4 '!Print_Area</vt:lpstr>
      <vt:lpstr>'5 '!Print_Area</vt:lpstr>
      <vt:lpstr>'6'!Print_Area</vt:lpstr>
      <vt:lpstr>'7'!Print_Area</vt:lpstr>
      <vt:lpstr>'8'!Print_Area</vt:lpstr>
      <vt:lpstr>'9'!Print_Area</vt:lpstr>
      <vt:lpstr>'CH1'!Print_Area</vt:lpstr>
      <vt:lpstr>'CH2'!Print_Area</vt:lpstr>
      <vt:lpstr>'CH3'!Print_Area</vt:lpstr>
      <vt:lpstr>'CH4'!Print_Area</vt:lpstr>
      <vt:lpstr>'Concepts  '!Print_Area</vt:lpstr>
      <vt:lpstr>'Data '!Print_Area</vt:lpstr>
      <vt:lpstr>'First '!Print_Area</vt:lpstr>
      <vt:lpstr>Index!Print_Area</vt:lpstr>
      <vt:lpstr>Introduction!Print_Area</vt:lpstr>
      <vt:lpstr>'Preface '!Print_Area</vt:lpstr>
      <vt:lpstr>'1'!Print_Titles</vt:lpstr>
      <vt:lpstr>'10'!Print_Titles</vt:lpstr>
      <vt:lpstr>'11 '!Print_Titles</vt:lpstr>
      <vt:lpstr>'12'!Print_Titles</vt:lpstr>
      <vt:lpstr>'13'!Print_Titles</vt:lpstr>
      <vt:lpstr>'15'!Print_Titles</vt:lpstr>
      <vt:lpstr>'16'!Print_Titles</vt:lpstr>
      <vt:lpstr>'17'!Print_Titles</vt:lpstr>
      <vt:lpstr>'18 '!Print_Titles</vt:lpstr>
      <vt:lpstr>'2 '!Print_Titles</vt:lpstr>
      <vt:lpstr>'3 '!Print_Titles</vt:lpstr>
      <vt:lpstr>'4 '!Print_Titles</vt:lpstr>
      <vt:lpstr>'5 '!Print_Titles</vt:lpstr>
      <vt:lpstr>'6'!Print_Titles</vt:lpstr>
      <vt:lpstr>'7'!Print_Titles</vt:lpstr>
      <vt:lpstr>'8'!Print_Titles</vt:lpstr>
      <vt:lpstr>'9'!Print_Titles</vt:lpstr>
      <vt:lpstr>'Concepts  '!Print_Titles</vt:lpstr>
      <vt:lpstr>'Data '!Print_Titles</vt:lpstr>
      <vt:lpstr>Index!Print_Titles</vt:lpstr>
      <vt:lpstr>Introduction!Print_Titles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Industry &amp; Energy Statistics 2022</dc:title>
  <dc:subject>39;#</dc:subject>
  <dc:creator>saber</dc:creator>
  <cp:keywords>npc; nationalplanningcouncil; Economic; Doha; Qatar</cp:keywords>
  <cp:lastModifiedBy>Fatma Khalaf Ali Alboainian</cp:lastModifiedBy>
  <cp:lastPrinted>2024-06-11T05:28:36Z</cp:lastPrinted>
  <dcterms:created xsi:type="dcterms:W3CDTF">2008-02-05T08:44:00Z</dcterms:created>
  <dcterms:modified xsi:type="dcterms:W3CDTF">2024-06-11T05:29:19Z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1033-10.2.0.5824</vt:lpwstr>
  </property>
  <property fmtid="{D5CDD505-2E9C-101B-9397-08002B2CF9AE}" pid="3" name="ContentTypeId">
    <vt:lpwstr>0x010100BD9DE1A3DC318A46B4CF2BB482F1F764</vt:lpwstr>
  </property>
  <property fmtid="{D5CDD505-2E9C-101B-9397-08002B2CF9AE}" pid="4" name="TaxKeyword">
    <vt:lpwstr>732;#Economic|6085dc75-eb92-49a2-825d-d93bad98022e;#817;#npc|baadbb0a-6f85-4fee-a296-e6f33f21002e;#816;#nationalplanningcouncil|0b33cc92-e332-4af0-855b-411823ed4acf;#733;#Qatar|7dd625fb-5e26-4a0d-87ed-82285b0d7c4a;#755;#Doha|27987deb-6a8a-40ba-8503-1069d602c9f7</vt:lpwstr>
  </property>
  <property fmtid="{D5CDD505-2E9C-101B-9397-08002B2CF9AE}" pid="5" name="CategoryDescription">
    <vt:lpwstr>The Annual Bulletin of Industry &amp; Energy Statistics 2020</vt:lpwstr>
  </property>
  <property fmtid="{D5CDD505-2E9C-101B-9397-08002B2CF9AE}" pid="6" name="Hashtags">
    <vt:lpwstr>35;#EnergyandIndustry|3ea74a02-32b7-4905-ae48-017a116fc118</vt:lpwstr>
  </property>
</Properties>
</file>