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4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heets/sheet3.xml" ContentType="application/vnd.openxmlformats-officedocument.spreadsheetml.chart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heets/sheet4.xml" ContentType="application/vnd.openxmlformats-officedocument.spreadsheetml.chart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chartsheets/sheet5.xml" ContentType="application/vnd.openxmlformats-officedocument.spreadsheetml.chartsheet+xml"/>
  <Override PartName="/xl/worksheets/sheet24.xml" ContentType="application/vnd.openxmlformats-officedocument.spreadsheetml.worksheet+xml"/>
  <Override PartName="/xl/chartsheets/sheet6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7.xml" ContentType="application/vnd.openxmlformats-officedocument.spreadsheetml.chart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8.xml" ContentType="application/vnd.openxmlformats-officedocument.spreadsheetml.chart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9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chartsheets/sheet14.xml" ContentType="application/vnd.openxmlformats-officedocument.spreadsheetml.chart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نشرات\المواليد والوفيات\2022\"/>
    </mc:Choice>
  </mc:AlternateContent>
  <xr:revisionPtr revIDLastSave="0" documentId="13_ncr:1_{13B02B58-77E4-4A94-927E-04477EDDF7CB}" xr6:coauthVersionLast="47" xr6:coauthVersionMax="47" xr10:uidLastSave="{00000000-0000-0000-0000-000000000000}"/>
  <bookViews>
    <workbookView xWindow="-120" yWindow="-120" windowWidth="29040" windowHeight="15840" tabRatio="889" activeTab="2" xr2:uid="{00000000-000D-0000-FFFF-FFFF00000000}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-1" sheetId="30" r:id="rId10"/>
    <sheet name="6" sheetId="31" r:id="rId11"/>
    <sheet name="chapter2" sheetId="33" r:id="rId12"/>
    <sheet name="Map Births" sheetId="145" r:id="rId13"/>
    <sheet name="B1" sheetId="35" r:id="rId14"/>
    <sheet name="Chart-2" sheetId="241" r:id="rId15"/>
    <sheet name="B2" sheetId="37" r:id="rId16"/>
    <sheet name="B3" sheetId="38" r:id="rId17"/>
    <sheet name="B4" sheetId="39" r:id="rId18"/>
    <sheet name="B5" sheetId="146" r:id="rId19"/>
    <sheet name="Chart-3" sheetId="216" r:id="rId20"/>
    <sheet name="B6-1" sheetId="213" r:id="rId21"/>
    <sheet name="B6-2" sheetId="214" r:id="rId22"/>
    <sheet name="B6-3" sheetId="215" r:id="rId23"/>
    <sheet name="Chart-4" sheetId="217" r:id="rId24"/>
    <sheet name="B7" sheetId="46" r:id="rId25"/>
    <sheet name="B8" sheetId="47" r:id="rId26"/>
    <sheet name="B9" sheetId="48" r:id="rId27"/>
    <sheet name="Chart-5" sheetId="49" r:id="rId28"/>
    <sheet name="B10" sheetId="210" r:id="rId29"/>
    <sheet name="Chart-6" sheetId="51" r:id="rId30"/>
    <sheet name="B11" sheetId="52" r:id="rId31"/>
    <sheet name="Chart-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-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42" state="hidden" r:id="rId54"/>
    <sheet name="F1" sheetId="243" state="hidden" r:id="rId55"/>
    <sheet name="F2" sheetId="244" state="hidden" r:id="rId56"/>
    <sheet name="F3" sheetId="253" state="hidden" r:id="rId57"/>
    <sheet name="F4" sheetId="254" state="hidden" r:id="rId58"/>
    <sheet name="F5" sheetId="255" state="hidden" r:id="rId59"/>
    <sheet name="F6" sheetId="256" state="hidden" r:id="rId60"/>
    <sheet name="F7" sheetId="249" state="hidden" r:id="rId61"/>
    <sheet name="F8-1 " sheetId="250" state="hidden" r:id="rId62"/>
    <sheet name="F8-2" sheetId="257" state="hidden" r:id="rId63"/>
    <sheet name="F8-3" sheetId="258" state="hidden" r:id="rId64"/>
    <sheet name="chapter-3" sheetId="207" r:id="rId65"/>
    <sheet name="Map Deaths" sheetId="231" r:id="rId66"/>
    <sheet name="D-1" sheetId="79" r:id="rId67"/>
    <sheet name="D-2" sheetId="80" r:id="rId68"/>
    <sheet name="D-3" sheetId="81" r:id="rId69"/>
    <sheet name="Chart-9" sheetId="82" r:id="rId70"/>
    <sheet name="D-4" sheetId="83" r:id="rId71"/>
    <sheet name="Chart-10" sheetId="149" r:id="rId72"/>
    <sheet name="D-5" sheetId="85" r:id="rId73"/>
    <sheet name="D-6" sheetId="86" r:id="rId74"/>
    <sheet name="Chart-11" sheetId="87" r:id="rId75"/>
    <sheet name="D-7" sheetId="89" r:id="rId76"/>
    <sheet name="D-8-1" sheetId="90" r:id="rId77"/>
    <sheet name="D-8-2" sheetId="91" r:id="rId78"/>
    <sheet name="D-8-3" sheetId="92" r:id="rId79"/>
    <sheet name="D-9" sheetId="93" r:id="rId80"/>
    <sheet name="Chart-12" sheetId="94" r:id="rId81"/>
    <sheet name="D-10-1" sheetId="158" r:id="rId82"/>
    <sheet name="D-10-2" sheetId="263" r:id="rId83"/>
    <sheet name="D-10-3" sheetId="159" r:id="rId84"/>
    <sheet name="D-11" sheetId="235" r:id="rId85"/>
    <sheet name="D-12-1" sheetId="236" r:id="rId86"/>
    <sheet name="D-12-2" sheetId="261" r:id="rId87"/>
    <sheet name="D-12-3" sheetId="262" r:id="rId88"/>
    <sheet name="chapter4" sheetId="208" r:id="rId89"/>
    <sheet name="Map Infant Deaths" sheetId="232" r:id="rId90"/>
    <sheet name="ID-1" sheetId="112" r:id="rId91"/>
    <sheet name="Chart-13" sheetId="113" r:id="rId92"/>
    <sheet name="ID-2" sheetId="114" r:id="rId93"/>
    <sheet name="ID-3" sheetId="259" r:id="rId94"/>
    <sheet name="ID-4" sheetId="116" r:id="rId95"/>
    <sheet name="ID-5-1" sheetId="117" r:id="rId96"/>
    <sheet name="ID5-2" sheetId="118" r:id="rId97"/>
    <sheet name="ID5-3" sheetId="119" r:id="rId98"/>
    <sheet name="ID-6" sheetId="120" r:id="rId99"/>
    <sheet name="Chart-14" sheetId="121" r:id="rId100"/>
    <sheet name="ID-7" sheetId="239" r:id="rId101"/>
    <sheet name="chapter5" sheetId="209" r:id="rId102"/>
    <sheet name="DP-1" sheetId="234" r:id="rId103"/>
    <sheet name="DP-2" sheetId="260" r:id="rId104"/>
    <sheet name="DP-3" sheetId="230" r:id="rId105"/>
    <sheet name="Births Formuals" sheetId="226" r:id="rId106"/>
    <sheet name="Deaths Formuals" sheetId="229" r:id="rId107"/>
  </sheets>
  <externalReferences>
    <externalReference r:id="rId108"/>
  </externalReference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'B10'!$A$1:$K$16</definedName>
    <definedName name="_xlnm.Print_Area" localSheetId="30">'B11'!$A$1:$K$16</definedName>
    <definedName name="_xlnm.Print_Area" localSheetId="37">'B13-3'!$A$1:$L$19</definedName>
    <definedName name="_xlnm.Print_Area" localSheetId="44">'B15-2'!$A$1:$L$17</definedName>
    <definedName name="_xlnm.Print_Area" localSheetId="50">'B17'!$A$1:$K$22</definedName>
    <definedName name="_xlnm.Print_Area" localSheetId="51">'B18'!$A$1:$N$46</definedName>
    <definedName name="_xlnm.Print_Area" localSheetId="52">'B19'!$A$1:$N$46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20">'B6-1'!$A$1:$Q$36</definedName>
    <definedName name="_xlnm.Print_Area" localSheetId="21">'B6-2'!$A$1:$Q$36</definedName>
    <definedName name="_xlnm.Print_Area" localSheetId="22">'B6-3'!$A$1:$Q$36</definedName>
    <definedName name="_xlnm.Print_Area" localSheetId="25">'B8'!$A$1:$M$36</definedName>
    <definedName name="_xlnm.Print_Area" localSheetId="26">'B9'!$A$1:$Q$13</definedName>
    <definedName name="_xlnm.Print_Area" localSheetId="3">chapter1!$A$1:$A$1</definedName>
    <definedName name="_xlnm.Print_Area" localSheetId="11">chapter2!$A$1:$A$2</definedName>
    <definedName name="_xlnm.Print_Area" localSheetId="53">chapter3!$A$1:$A$2</definedName>
    <definedName name="_xlnm.Print_Area" localSheetId="64">'chapter-3'!$A$1:$A$2</definedName>
    <definedName name="_xlnm.Print_Area" localSheetId="88">chapter4!$A$1:$A$2</definedName>
    <definedName name="_xlnm.Print_Area" localSheetId="101">chapter5!$A$1:$A$2</definedName>
    <definedName name="_xlnm.Print_Area" localSheetId="2">'Con-GR'!$A$1:$D$24</definedName>
    <definedName name="_xlnm.Print_Area" localSheetId="1">Cont!$A$1:$D$99</definedName>
    <definedName name="_xlnm.Print_Area" localSheetId="66">'D-1'!$A$1:$P$16</definedName>
    <definedName name="_xlnm.Print_Area" localSheetId="81">'D-10-1'!$A$1:$N$47</definedName>
    <definedName name="_xlnm.Print_Area" localSheetId="82">'D-10-2'!$A$1:$N$47</definedName>
    <definedName name="_xlnm.Print_Area" localSheetId="83">'D-10-3'!$A$1:$N$47</definedName>
    <definedName name="_xlnm.Print_Area" localSheetId="84">'D-11'!$A$1:$P$24</definedName>
    <definedName name="_xlnm.Print_Area" localSheetId="85">'D-12-1'!$A$1:$X$218</definedName>
    <definedName name="_xlnm.Print_Area" localSheetId="86">'D-12-2'!$A$1:$X$229</definedName>
    <definedName name="_xlnm.Print_Area" localSheetId="87">'D-12-3'!$A$1:$X$235</definedName>
    <definedName name="_xlnm.Print_Area" localSheetId="67">'D-2'!$A$1:$R$16</definedName>
    <definedName name="_xlnm.Print_Area" localSheetId="68">'D-3'!$A$1:$N$19</definedName>
    <definedName name="_xlnm.Print_Area" localSheetId="70">'D-4'!$A$1:$N$33</definedName>
    <definedName name="_xlnm.Print_Area" localSheetId="73">'D-6'!$A$1:$E$12</definedName>
    <definedName name="_xlnm.Print_Area" localSheetId="75">'D-7'!$A$1:$N$104</definedName>
    <definedName name="_xlnm.Print_Area" localSheetId="79">'D-9'!$A$1:$R$13</definedName>
    <definedName name="_xlnm.Print_Area" localSheetId="104">'DP-3'!$A$1:$K$24</definedName>
    <definedName name="_xlnm.Print_Area" localSheetId="54">'F1'!$A$1:$N$16</definedName>
    <definedName name="_xlnm.Print_Area" localSheetId="55">'F2'!$A$1:$R$16</definedName>
    <definedName name="_xlnm.Print_Area" localSheetId="56">'F3'!$A$1:$R$19</definedName>
    <definedName name="_xlnm.Print_Area" localSheetId="57">'F4'!$A$1:$R$15</definedName>
    <definedName name="_xlnm.Print_Area" localSheetId="58">'F5'!$A$1:$R$21</definedName>
    <definedName name="_xlnm.Print_Area" localSheetId="59">'F6'!$A$1:$R$14</definedName>
    <definedName name="_xlnm.Print_Area" localSheetId="90">'ID-1'!$A$1:$N$16</definedName>
    <definedName name="_xlnm.Print_Area" localSheetId="98">'ID-6'!$A$1:$F$12</definedName>
    <definedName name="_xlnm.Print_Area" localSheetId="100">'ID-7'!$A$1:$O$38</definedName>
    <definedName name="_xlnm.Print_Area" localSheetId="12">'Map Births'!$A$1:$K$57</definedName>
    <definedName name="_xlnm.Print_Area" localSheetId="65">'Map Deaths'!$A$1:$K$57</definedName>
    <definedName name="_xlnm.Print_Area" localSheetId="89">'Map Infant Deaths'!$A$1:$K$57</definedName>
    <definedName name="_xlnm.Print_Area" localSheetId="0">المحتويات!$A$1:$A$1</definedName>
    <definedName name="_xlnm.Print_Titles" localSheetId="1">Cont!$1:$2</definedName>
    <definedName name="_xlnm.Print_Titles" localSheetId="85">'D-12-1'!$1:$6</definedName>
    <definedName name="_xlnm.Print_Titles" localSheetId="86">'D-12-2'!$1:$6</definedName>
    <definedName name="_xlnm.Print_Titles" localSheetId="87">'D-12-3'!$1:$6</definedName>
    <definedName name="_xlnm.Print_Titles" localSheetId="75">'D-7'!$1:$6</definedName>
    <definedName name="_xlnm.Print_Titles" localSheetId="76">'D-8-1'!$1:$8</definedName>
    <definedName name="_xlnm.Print_Titles" localSheetId="77">'D-8-2'!$1:$8</definedName>
    <definedName name="_xlnm.Print_Titles" localSheetId="78">'D-8-3'!$1:$8</definedName>
    <definedName name="_xlnm.Print_Titles" localSheetId="55">'F2'!$1:$4</definedName>
    <definedName name="_xlnm.Print_Titles" localSheetId="56">'F3'!$1:$4</definedName>
    <definedName name="_xlnm.Print_Titles" localSheetId="57">'F4'!$1:$4</definedName>
    <definedName name="_xlnm.Print_Titles" localSheetId="58">'F5'!$1:$4</definedName>
    <definedName name="_xlnm.Print_Titles" localSheetId="59">'F6'!$1:$4</definedName>
    <definedName name="_xlnm.Print_Titles" localSheetId="60">'F7'!$1:$4</definedName>
    <definedName name="_xlnm.Print_Titles" localSheetId="61">'F8-1 '!$1:$5</definedName>
    <definedName name="_xlnm.Print_Titles" localSheetId="62">'F8-2'!$1:$5</definedName>
    <definedName name="_xlnm.Print_Titles" localSheetId="63">'F8-3'!$1:$5</definedName>
    <definedName name="_xlnm.Print_Titles" localSheetId="100">'ID-7'!$1:$6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3" i="262" l="1"/>
  <c r="D227" i="261"/>
  <c r="C24" i="81"/>
  <c r="B24" i="81"/>
  <c r="C21" i="67"/>
  <c r="C28" i="67"/>
  <c r="C26" i="67"/>
  <c r="C25" i="67"/>
  <c r="C24" i="67"/>
  <c r="C23" i="67"/>
  <c r="C22" i="67"/>
  <c r="B22" i="67"/>
  <c r="B21" i="67"/>
  <c r="C27" i="210"/>
  <c r="C28" i="210"/>
  <c r="B28" i="210"/>
  <c r="C26" i="210"/>
  <c r="I54" i="215"/>
  <c r="I53" i="215"/>
  <c r="C51" i="215"/>
  <c r="B51" i="215"/>
  <c r="B52" i="215" s="1"/>
  <c r="C50" i="215"/>
  <c r="B49" i="215"/>
  <c r="C8" i="75"/>
  <c r="C9" i="75"/>
  <c r="C10" i="75"/>
  <c r="C11" i="75"/>
  <c r="C12" i="75"/>
  <c r="C13" i="75"/>
  <c r="C14" i="75"/>
  <c r="C15" i="75"/>
  <c r="C16" i="75"/>
  <c r="C17" i="75"/>
  <c r="C18" i="75"/>
  <c r="C19" i="75"/>
  <c r="C20" i="75"/>
  <c r="C21" i="75"/>
  <c r="C22" i="75"/>
  <c r="C23" i="75"/>
  <c r="C24" i="75"/>
  <c r="C25" i="75"/>
  <c r="C26" i="75"/>
  <c r="C27" i="75"/>
  <c r="C28" i="75"/>
  <c r="C29" i="75"/>
  <c r="C30" i="75"/>
  <c r="C31" i="75"/>
  <c r="C32" i="75"/>
  <c r="C33" i="75"/>
  <c r="C34" i="75"/>
  <c r="C35" i="75"/>
  <c r="C36" i="75"/>
  <c r="C37" i="75"/>
  <c r="C38" i="75"/>
  <c r="C39" i="75"/>
  <c r="C40" i="75"/>
  <c r="C41" i="75"/>
  <c r="C42" i="75"/>
  <c r="C43" i="75"/>
  <c r="C44" i="75"/>
  <c r="C45" i="75"/>
  <c r="C7" i="75"/>
  <c r="D45" i="75"/>
  <c r="D44" i="75"/>
  <c r="D43" i="75"/>
  <c r="D42" i="75"/>
  <c r="D39" i="75"/>
  <c r="D38" i="75"/>
  <c r="D37" i="75"/>
  <c r="D36" i="75"/>
  <c r="D12" i="75"/>
  <c r="D45" i="74"/>
  <c r="D44" i="74"/>
  <c r="D43" i="74"/>
  <c r="E43" i="74"/>
  <c r="C42" i="74"/>
  <c r="D42" i="74"/>
  <c r="D39" i="74"/>
  <c r="D38" i="74"/>
  <c r="D37" i="74"/>
  <c r="E37" i="74"/>
  <c r="C8" i="74"/>
  <c r="C9" i="74"/>
  <c r="C10" i="74"/>
  <c r="C11" i="74"/>
  <c r="C12" i="74"/>
  <c r="C13" i="74"/>
  <c r="C14" i="74"/>
  <c r="C15" i="74"/>
  <c r="C16" i="74"/>
  <c r="C17" i="74"/>
  <c r="C18" i="74"/>
  <c r="C19" i="74"/>
  <c r="C20" i="74"/>
  <c r="C21" i="74"/>
  <c r="C22" i="74"/>
  <c r="C23" i="74"/>
  <c r="C24" i="74"/>
  <c r="C25" i="74"/>
  <c r="C26" i="74"/>
  <c r="C27" i="74"/>
  <c r="C28" i="74"/>
  <c r="C29" i="74"/>
  <c r="C30" i="74"/>
  <c r="C31" i="74"/>
  <c r="C32" i="74"/>
  <c r="C33" i="74"/>
  <c r="C34" i="74"/>
  <c r="C35" i="74"/>
  <c r="C36" i="74"/>
  <c r="C37" i="74"/>
  <c r="C38" i="74"/>
  <c r="C39" i="74"/>
  <c r="C40" i="74"/>
  <c r="C41" i="74"/>
  <c r="C43" i="74"/>
  <c r="C7" i="74"/>
  <c r="B9" i="72"/>
  <c r="B10" i="72"/>
  <c r="B11" i="72"/>
  <c r="B12" i="72"/>
  <c r="B13" i="72"/>
  <c r="B14" i="72"/>
  <c r="B15" i="72"/>
  <c r="B8" i="72"/>
  <c r="B9" i="71"/>
  <c r="B10" i="71"/>
  <c r="B11" i="71"/>
  <c r="B12" i="71"/>
  <c r="B13" i="71"/>
  <c r="B14" i="71"/>
  <c r="B15" i="71"/>
  <c r="B8" i="71"/>
  <c r="L43" i="263" l="1"/>
  <c r="K43" i="263"/>
  <c r="J43" i="263"/>
  <c r="I43" i="263"/>
  <c r="H43" i="263"/>
  <c r="G43" i="263"/>
  <c r="F43" i="263"/>
  <c r="E43" i="263"/>
  <c r="D43" i="263"/>
  <c r="C42" i="263"/>
  <c r="C41" i="263"/>
  <c r="L39" i="263"/>
  <c r="L45" i="263" s="1"/>
  <c r="K39" i="263"/>
  <c r="K45" i="263" s="1"/>
  <c r="J39" i="263"/>
  <c r="J45" i="263" s="1"/>
  <c r="I39" i="263"/>
  <c r="I45" i="263" s="1"/>
  <c r="H39" i="263"/>
  <c r="H45" i="263" s="1"/>
  <c r="G39" i="263"/>
  <c r="C39" i="263" s="1"/>
  <c r="C45" i="263" s="1"/>
  <c r="F39" i="263"/>
  <c r="F45" i="263" s="1"/>
  <c r="E39" i="263"/>
  <c r="E45" i="263" s="1"/>
  <c r="D39" i="263"/>
  <c r="D45" i="263" s="1"/>
  <c r="L38" i="263"/>
  <c r="K38" i="263"/>
  <c r="J38" i="263"/>
  <c r="I38" i="263"/>
  <c r="H38" i="263"/>
  <c r="G38" i="263"/>
  <c r="G44" i="263" s="1"/>
  <c r="F38" i="263"/>
  <c r="F44" i="263" s="1"/>
  <c r="E38" i="263"/>
  <c r="D38" i="263"/>
  <c r="D44" i="263" s="1"/>
  <c r="L37" i="263"/>
  <c r="K37" i="263"/>
  <c r="J37" i="263"/>
  <c r="I37" i="263"/>
  <c r="H37" i="263"/>
  <c r="G37" i="263"/>
  <c r="F37" i="263"/>
  <c r="E37" i="263"/>
  <c r="D37" i="263"/>
  <c r="C37" i="263" s="1"/>
  <c r="C36" i="263"/>
  <c r="C35" i="263"/>
  <c r="L34" i="263"/>
  <c r="K34" i="263"/>
  <c r="J34" i="263"/>
  <c r="I34" i="263"/>
  <c r="H34" i="263"/>
  <c r="G34" i="263"/>
  <c r="F34" i="263"/>
  <c r="E34" i="263"/>
  <c r="D34" i="263"/>
  <c r="C33" i="263"/>
  <c r="C32" i="263"/>
  <c r="L31" i="263"/>
  <c r="K31" i="263"/>
  <c r="J31" i="263"/>
  <c r="I31" i="263"/>
  <c r="H31" i="263"/>
  <c r="G31" i="263"/>
  <c r="F31" i="263"/>
  <c r="E31" i="263"/>
  <c r="D31" i="263"/>
  <c r="C31" i="263" s="1"/>
  <c r="C30" i="263"/>
  <c r="C29" i="263"/>
  <c r="L28" i="263"/>
  <c r="K28" i="263"/>
  <c r="J28" i="263"/>
  <c r="I28" i="263"/>
  <c r="H28" i="263"/>
  <c r="G28" i="263"/>
  <c r="F28" i="263"/>
  <c r="E28" i="263"/>
  <c r="D28" i="263"/>
  <c r="C27" i="263"/>
  <c r="C26" i="263"/>
  <c r="L25" i="263"/>
  <c r="K25" i="263"/>
  <c r="J25" i="263"/>
  <c r="I25" i="263"/>
  <c r="H25" i="263"/>
  <c r="G25" i="263"/>
  <c r="F25" i="263"/>
  <c r="E25" i="263"/>
  <c r="D25" i="263"/>
  <c r="C24" i="263"/>
  <c r="C23" i="263"/>
  <c r="L22" i="263"/>
  <c r="K22" i="263"/>
  <c r="J22" i="263"/>
  <c r="I22" i="263"/>
  <c r="H22" i="263"/>
  <c r="G22" i="263"/>
  <c r="F22" i="263"/>
  <c r="E22" i="263"/>
  <c r="D22" i="263"/>
  <c r="C21" i="263"/>
  <c r="C20" i="263"/>
  <c r="L19" i="263"/>
  <c r="K19" i="263"/>
  <c r="J19" i="263"/>
  <c r="I19" i="263"/>
  <c r="H19" i="263"/>
  <c r="G19" i="263"/>
  <c r="F19" i="263"/>
  <c r="E19" i="263"/>
  <c r="D19" i="263"/>
  <c r="C19" i="263" s="1"/>
  <c r="C18" i="263"/>
  <c r="C17" i="263"/>
  <c r="L16" i="263"/>
  <c r="K16" i="263"/>
  <c r="J16" i="263"/>
  <c r="I16" i="263"/>
  <c r="H16" i="263"/>
  <c r="G16" i="263"/>
  <c r="F16" i="263"/>
  <c r="E16" i="263"/>
  <c r="D16" i="263"/>
  <c r="C15" i="263"/>
  <c r="C14" i="263"/>
  <c r="L13" i="263"/>
  <c r="K13" i="263"/>
  <c r="J13" i="263"/>
  <c r="I13" i="263"/>
  <c r="H13" i="263"/>
  <c r="G13" i="263"/>
  <c r="C13" i="263" s="1"/>
  <c r="F13" i="263"/>
  <c r="E13" i="263"/>
  <c r="D13" i="263"/>
  <c r="C12" i="263"/>
  <c r="C11" i="263"/>
  <c r="L10" i="263"/>
  <c r="K10" i="263"/>
  <c r="J10" i="263"/>
  <c r="I10" i="263"/>
  <c r="H10" i="263"/>
  <c r="G10" i="263"/>
  <c r="F10" i="263"/>
  <c r="E10" i="263"/>
  <c r="D10" i="263"/>
  <c r="C9" i="263"/>
  <c r="C8" i="263"/>
  <c r="F40" i="263" l="1"/>
  <c r="C43" i="263"/>
  <c r="C22" i="263"/>
  <c r="C28" i="263"/>
  <c r="E40" i="263"/>
  <c r="F46" i="263"/>
  <c r="C34" i="263"/>
  <c r="H40" i="263"/>
  <c r="I40" i="263"/>
  <c r="J40" i="263"/>
  <c r="C25" i="263"/>
  <c r="K40" i="263"/>
  <c r="L40" i="263"/>
  <c r="D46" i="263"/>
  <c r="H44" i="263"/>
  <c r="H46" i="263" s="1"/>
  <c r="C10" i="263"/>
  <c r="L44" i="263"/>
  <c r="L46" i="263" s="1"/>
  <c r="C16" i="263"/>
  <c r="G46" i="263"/>
  <c r="C38" i="263"/>
  <c r="C44" i="263" s="1"/>
  <c r="C46" i="263" s="1"/>
  <c r="G40" i="263"/>
  <c r="I44" i="263"/>
  <c r="I46" i="263" s="1"/>
  <c r="G45" i="263"/>
  <c r="J44" i="263"/>
  <c r="J46" i="263" s="1"/>
  <c r="K44" i="263"/>
  <c r="K46" i="263" s="1"/>
  <c r="E44" i="263"/>
  <c r="E46" i="263" s="1"/>
  <c r="D40" i="263"/>
  <c r="C40" i="263" l="1"/>
  <c r="K38" i="158"/>
  <c r="C35" i="158"/>
  <c r="E7" i="89"/>
  <c r="D7" i="89"/>
  <c r="C7" i="89"/>
  <c r="I43" i="75"/>
  <c r="F42" i="74"/>
  <c r="L38" i="74"/>
  <c r="L37" i="74"/>
  <c r="C9" i="72"/>
  <c r="C16" i="72" s="1"/>
  <c r="C10" i="72"/>
  <c r="C11" i="72"/>
  <c r="C12" i="72"/>
  <c r="C13" i="72"/>
  <c r="C14" i="72"/>
  <c r="C15" i="72"/>
  <c r="C8" i="72"/>
  <c r="D16" i="71"/>
  <c r="C16" i="71"/>
  <c r="C16" i="70"/>
  <c r="C17" i="55"/>
  <c r="D17" i="55"/>
  <c r="E17" i="55"/>
  <c r="F17" i="55"/>
  <c r="G17" i="55"/>
  <c r="H17" i="55"/>
  <c r="I17" i="55"/>
  <c r="J17" i="55"/>
  <c r="K17" i="55"/>
  <c r="L17" i="55"/>
  <c r="C17" i="54"/>
  <c r="D17" i="54"/>
  <c r="E17" i="54"/>
  <c r="F17" i="54"/>
  <c r="G17" i="54"/>
  <c r="H17" i="54"/>
  <c r="I17" i="54"/>
  <c r="J17" i="54"/>
  <c r="K17" i="54"/>
  <c r="L17" i="54"/>
  <c r="B15" i="55"/>
  <c r="B16" i="55"/>
  <c r="L39" i="74" l="1"/>
  <c r="G24" i="74"/>
  <c r="G11" i="73"/>
  <c r="K16" i="67"/>
  <c r="C9" i="61" l="1"/>
  <c r="C10" i="61"/>
  <c r="C11" i="61"/>
  <c r="C12" i="61"/>
  <c r="C13" i="61"/>
  <c r="C14" i="61"/>
  <c r="C15" i="61"/>
  <c r="C16" i="61"/>
  <c r="C17" i="61"/>
  <c r="C18" i="61"/>
  <c r="C8" i="61"/>
  <c r="B18" i="60"/>
  <c r="B17" i="60"/>
  <c r="B16" i="60"/>
  <c r="B15" i="60"/>
  <c r="B14" i="60"/>
  <c r="B13" i="60"/>
  <c r="B12" i="60"/>
  <c r="B11" i="60"/>
  <c r="B10" i="60"/>
  <c r="B9" i="60"/>
  <c r="B8" i="60"/>
  <c r="C19" i="60"/>
  <c r="B18" i="59"/>
  <c r="B17" i="59"/>
  <c r="B16" i="59"/>
  <c r="B15" i="59"/>
  <c r="B14" i="59"/>
  <c r="B13" i="59"/>
  <c r="B12" i="59"/>
  <c r="B11" i="59"/>
  <c r="B10" i="59"/>
  <c r="B9" i="59"/>
  <c r="B8" i="59"/>
  <c r="C19" i="59"/>
  <c r="B18" i="58"/>
  <c r="B17" i="58"/>
  <c r="B16" i="58"/>
  <c r="B15" i="58"/>
  <c r="B14" i="58"/>
  <c r="B13" i="58"/>
  <c r="B12" i="58"/>
  <c r="B11" i="58"/>
  <c r="B10" i="58"/>
  <c r="B9" i="58"/>
  <c r="B8" i="58"/>
  <c r="C19" i="58"/>
  <c r="C19" i="57"/>
  <c r="C19" i="61" l="1"/>
  <c r="B19" i="58"/>
  <c r="C16" i="56"/>
  <c r="D16" i="56"/>
  <c r="E16" i="56"/>
  <c r="F16" i="56"/>
  <c r="G16" i="56"/>
  <c r="H16" i="56"/>
  <c r="I16" i="56"/>
  <c r="J16" i="56"/>
  <c r="K16" i="56"/>
  <c r="L16" i="56"/>
  <c r="B16" i="54"/>
  <c r="B16" i="56" s="1"/>
  <c r="F16" i="52"/>
  <c r="G16" i="52"/>
  <c r="E15" i="52"/>
  <c r="I16" i="52"/>
  <c r="J16" i="52"/>
  <c r="C15" i="52"/>
  <c r="D15" i="52"/>
  <c r="H15" i="52"/>
  <c r="F16" i="210"/>
  <c r="G16" i="210"/>
  <c r="E15" i="210"/>
  <c r="I16" i="210"/>
  <c r="C15" i="210"/>
  <c r="B15" i="52" l="1"/>
  <c r="M7" i="239"/>
  <c r="E7" i="239" s="1"/>
  <c r="I8" i="239"/>
  <c r="J7" i="239"/>
  <c r="G7" i="239" s="1"/>
  <c r="J8" i="239"/>
  <c r="J9" i="239"/>
  <c r="I10" i="239"/>
  <c r="I11" i="239"/>
  <c r="J13" i="239"/>
  <c r="J14" i="239"/>
  <c r="N7" i="239"/>
  <c r="F7" i="239" s="1"/>
  <c r="C7" i="239" s="1"/>
  <c r="N8" i="239"/>
  <c r="N9" i="239"/>
  <c r="N10" i="239"/>
  <c r="N11" i="239"/>
  <c r="N12" i="239"/>
  <c r="N13" i="239"/>
  <c r="N14" i="239"/>
  <c r="N15" i="239"/>
  <c r="N16" i="239"/>
  <c r="I15" i="239"/>
  <c r="I16" i="239"/>
  <c r="I17" i="239"/>
  <c r="J17" i="239"/>
  <c r="J18" i="239"/>
  <c r="N18" i="239"/>
  <c r="N19" i="239"/>
  <c r="N20" i="239"/>
  <c r="I20" i="239"/>
  <c r="I21" i="239"/>
  <c r="M9" i="239"/>
  <c r="M10" i="239"/>
  <c r="M11" i="239"/>
  <c r="M12" i="239"/>
  <c r="M13" i="239"/>
  <c r="M14" i="239"/>
  <c r="M15" i="239"/>
  <c r="M16" i="239"/>
  <c r="M17" i="239"/>
  <c r="M18" i="239"/>
  <c r="M19" i="239"/>
  <c r="M20" i="239"/>
  <c r="M21" i="239"/>
  <c r="M24" i="239"/>
  <c r="E24" i="239" s="1"/>
  <c r="I24" i="239"/>
  <c r="G24" i="239" s="1"/>
  <c r="I25" i="239"/>
  <c r="E25" i="239" s="1"/>
  <c r="N24" i="239"/>
  <c r="K24" i="239" s="1"/>
  <c r="N25" i="239"/>
  <c r="F25" i="239" s="1"/>
  <c r="M26" i="239"/>
  <c r="K26" i="239" s="1"/>
  <c r="I27" i="239"/>
  <c r="G27" i="239" s="1"/>
  <c r="M27" i="239"/>
  <c r="N27" i="239"/>
  <c r="K27" i="239" s="1"/>
  <c r="N29" i="239"/>
  <c r="J30" i="239"/>
  <c r="I30" i="239"/>
  <c r="I31" i="239"/>
  <c r="M30" i="239"/>
  <c r="M31" i="239"/>
  <c r="H7" i="239"/>
  <c r="H8" i="239"/>
  <c r="H9" i="239"/>
  <c r="H10" i="239"/>
  <c r="H11" i="239"/>
  <c r="H12" i="239"/>
  <c r="H13" i="239"/>
  <c r="H14" i="239"/>
  <c r="H15" i="239"/>
  <c r="H16" i="239"/>
  <c r="H17" i="239"/>
  <c r="H18" i="239"/>
  <c r="H19" i="239"/>
  <c r="H20" i="239"/>
  <c r="H21" i="239"/>
  <c r="H22" i="239"/>
  <c r="H23" i="239"/>
  <c r="H24" i="239"/>
  <c r="H25" i="239"/>
  <c r="H26" i="239"/>
  <c r="G26" i="239" s="1"/>
  <c r="H27" i="239"/>
  <c r="H28" i="239"/>
  <c r="G28" i="239" s="1"/>
  <c r="H29" i="239"/>
  <c r="H30" i="239"/>
  <c r="H31" i="239"/>
  <c r="H32" i="239"/>
  <c r="H33" i="239"/>
  <c r="I33" i="239"/>
  <c r="N32" i="239"/>
  <c r="N33" i="239"/>
  <c r="M33" i="239"/>
  <c r="M34" i="239"/>
  <c r="H35" i="239"/>
  <c r="H36" i="239"/>
  <c r="L7" i="239"/>
  <c r="D7" i="239" s="1"/>
  <c r="L8" i="239"/>
  <c r="L9" i="239"/>
  <c r="L10" i="239"/>
  <c r="L11" i="239"/>
  <c r="L12" i="239"/>
  <c r="L13" i="239"/>
  <c r="L14" i="239"/>
  <c r="L15" i="239"/>
  <c r="L16" i="239"/>
  <c r="L17" i="239"/>
  <c r="L18" i="239"/>
  <c r="L19" i="239"/>
  <c r="L20" i="239"/>
  <c r="L21" i="239"/>
  <c r="L22" i="239"/>
  <c r="L23" i="239"/>
  <c r="K23" i="239" s="1"/>
  <c r="L24" i="239"/>
  <c r="D24" i="239" s="1"/>
  <c r="L25" i="239"/>
  <c r="D25" i="239" s="1"/>
  <c r="L26" i="239"/>
  <c r="D26" i="239" s="1"/>
  <c r="L27" i="239"/>
  <c r="L28" i="239"/>
  <c r="L29" i="239"/>
  <c r="L30" i="239"/>
  <c r="L31" i="239"/>
  <c r="L32" i="239"/>
  <c r="L33" i="239"/>
  <c r="L34" i="239"/>
  <c r="L35" i="239"/>
  <c r="L36" i="239"/>
  <c r="G29" i="239"/>
  <c r="F29" i="239"/>
  <c r="E29" i="239"/>
  <c r="D29" i="239"/>
  <c r="K28" i="239"/>
  <c r="F28" i="239"/>
  <c r="E28" i="239"/>
  <c r="F27" i="239"/>
  <c r="F26" i="239"/>
  <c r="G23" i="239"/>
  <c r="F23" i="239"/>
  <c r="E23" i="239"/>
  <c r="E7" i="262"/>
  <c r="F7" i="262"/>
  <c r="G7" i="262"/>
  <c r="H7" i="262"/>
  <c r="I7" i="262"/>
  <c r="J7" i="262"/>
  <c r="K7" i="262"/>
  <c r="L7" i="262"/>
  <c r="M7" i="262"/>
  <c r="N7" i="262"/>
  <c r="O7" i="262"/>
  <c r="P7" i="262"/>
  <c r="Q7" i="262"/>
  <c r="R7" i="262"/>
  <c r="S7" i="262"/>
  <c r="T7" i="262"/>
  <c r="U7" i="262"/>
  <c r="V7" i="262"/>
  <c r="Q8" i="262"/>
  <c r="R8" i="262"/>
  <c r="S8" i="262"/>
  <c r="T8" i="262"/>
  <c r="U8" i="262"/>
  <c r="V8" i="262"/>
  <c r="E8" i="262"/>
  <c r="F8" i="262"/>
  <c r="G8" i="262"/>
  <c r="H8" i="262"/>
  <c r="I8" i="262"/>
  <c r="J8" i="262"/>
  <c r="K8" i="262"/>
  <c r="L8" i="262"/>
  <c r="M8" i="262"/>
  <c r="N8" i="262"/>
  <c r="O8" i="262"/>
  <c r="E9" i="262"/>
  <c r="F9" i="262"/>
  <c r="G9" i="262"/>
  <c r="H9" i="262"/>
  <c r="I9" i="262"/>
  <c r="K9" i="262"/>
  <c r="L9" i="262"/>
  <c r="M9" i="262"/>
  <c r="N9" i="262"/>
  <c r="O9" i="262"/>
  <c r="P9" i="262"/>
  <c r="Q9" i="262"/>
  <c r="R9" i="262"/>
  <c r="S9" i="262"/>
  <c r="T9" i="262"/>
  <c r="U9" i="262"/>
  <c r="V9" i="262"/>
  <c r="N10" i="262"/>
  <c r="O10" i="262"/>
  <c r="P10" i="262"/>
  <c r="Q10" i="262"/>
  <c r="R10" i="262"/>
  <c r="S10" i="262"/>
  <c r="T10" i="262"/>
  <c r="U10" i="262"/>
  <c r="V10" i="262"/>
  <c r="E10" i="262"/>
  <c r="F10" i="262"/>
  <c r="G10" i="262"/>
  <c r="H10" i="262"/>
  <c r="I10" i="262"/>
  <c r="J10" i="262"/>
  <c r="K10" i="262"/>
  <c r="L10" i="262"/>
  <c r="M13" i="262"/>
  <c r="P13" i="262"/>
  <c r="Q13" i="262"/>
  <c r="R13" i="262"/>
  <c r="S13" i="262"/>
  <c r="T13" i="262"/>
  <c r="U13" i="262"/>
  <c r="V13" i="262"/>
  <c r="J14" i="262"/>
  <c r="O14" i="262"/>
  <c r="P14" i="262"/>
  <c r="Q14" i="262"/>
  <c r="R14" i="262"/>
  <c r="S14" i="262"/>
  <c r="T14" i="262"/>
  <c r="U14" i="262"/>
  <c r="E15" i="262"/>
  <c r="F15" i="262"/>
  <c r="G15" i="262"/>
  <c r="H15" i="262"/>
  <c r="I15" i="262"/>
  <c r="J15" i="262"/>
  <c r="K15" i="262"/>
  <c r="L15" i="262"/>
  <c r="M15" i="262"/>
  <c r="N15" i="262"/>
  <c r="O15" i="262"/>
  <c r="Q15" i="262"/>
  <c r="R15" i="262"/>
  <c r="S15" i="262"/>
  <c r="T15" i="262"/>
  <c r="U15" i="262"/>
  <c r="V15" i="262"/>
  <c r="E16" i="262"/>
  <c r="F16" i="262"/>
  <c r="G16" i="262"/>
  <c r="H16" i="262"/>
  <c r="I16" i="262"/>
  <c r="J16" i="262"/>
  <c r="K16" i="262"/>
  <c r="L16" i="262"/>
  <c r="M16" i="262"/>
  <c r="N16" i="262"/>
  <c r="O16" i="262"/>
  <c r="P16" i="262"/>
  <c r="Q16" i="262"/>
  <c r="R16" i="262"/>
  <c r="S16" i="262"/>
  <c r="T16" i="262"/>
  <c r="U16" i="262"/>
  <c r="E17" i="262"/>
  <c r="F17" i="262"/>
  <c r="G17" i="262"/>
  <c r="H17" i="262"/>
  <c r="I17" i="262"/>
  <c r="L17" i="262"/>
  <c r="M17" i="262"/>
  <c r="N17" i="262"/>
  <c r="O17" i="262"/>
  <c r="N18" i="262"/>
  <c r="O18" i="262"/>
  <c r="P17" i="262"/>
  <c r="Q17" i="262"/>
  <c r="R17" i="262"/>
  <c r="P18" i="262"/>
  <c r="Q18" i="262"/>
  <c r="R18" i="262"/>
  <c r="P19" i="262"/>
  <c r="Q19" i="262"/>
  <c r="R19" i="262"/>
  <c r="S17" i="262"/>
  <c r="T17" i="262"/>
  <c r="U17" i="262"/>
  <c r="V17" i="262"/>
  <c r="S18" i="262"/>
  <c r="T18" i="262"/>
  <c r="U18" i="262"/>
  <c r="V18" i="262"/>
  <c r="S19" i="262"/>
  <c r="T19" i="262"/>
  <c r="U19" i="262"/>
  <c r="V19" i="262"/>
  <c r="S20" i="262"/>
  <c r="T20" i="262"/>
  <c r="U20" i="262"/>
  <c r="V20" i="262"/>
  <c r="S21" i="262"/>
  <c r="T21" i="262"/>
  <c r="U21" i="262"/>
  <c r="V21" i="262"/>
  <c r="E18" i="262"/>
  <c r="F18" i="262"/>
  <c r="G18" i="262"/>
  <c r="H18" i="262"/>
  <c r="I18" i="262"/>
  <c r="J18" i="262"/>
  <c r="K18" i="262"/>
  <c r="L18" i="262"/>
  <c r="E19" i="262"/>
  <c r="F19" i="262"/>
  <c r="G19" i="262"/>
  <c r="H19" i="262"/>
  <c r="I19" i="262"/>
  <c r="J19" i="262"/>
  <c r="K19" i="262"/>
  <c r="L19" i="262"/>
  <c r="M19" i="262"/>
  <c r="N19" i="262"/>
  <c r="E20" i="262"/>
  <c r="F20" i="262"/>
  <c r="G20" i="262"/>
  <c r="H20" i="262"/>
  <c r="J20" i="262"/>
  <c r="K20" i="262"/>
  <c r="L20" i="262"/>
  <c r="M20" i="262"/>
  <c r="N20" i="262"/>
  <c r="O20" i="262"/>
  <c r="P20" i="262"/>
  <c r="Q20" i="262"/>
  <c r="R20" i="262"/>
  <c r="E21" i="262"/>
  <c r="F21" i="262"/>
  <c r="G21" i="262"/>
  <c r="H21" i="262"/>
  <c r="I21" i="262"/>
  <c r="J21" i="262"/>
  <c r="K21" i="262"/>
  <c r="L21" i="262"/>
  <c r="M21" i="262"/>
  <c r="N21" i="262"/>
  <c r="O21" i="262"/>
  <c r="P21" i="262"/>
  <c r="Q21" i="262"/>
  <c r="E22" i="262"/>
  <c r="F22" i="262"/>
  <c r="G22" i="262"/>
  <c r="H22" i="262"/>
  <c r="I22" i="262"/>
  <c r="J22" i="262"/>
  <c r="K22" i="262"/>
  <c r="L22" i="262"/>
  <c r="M22" i="262"/>
  <c r="N22" i="262"/>
  <c r="O22" i="262"/>
  <c r="P22" i="262"/>
  <c r="Q22" i="262"/>
  <c r="R22" i="262"/>
  <c r="S22" i="262"/>
  <c r="T22" i="262"/>
  <c r="U22" i="262"/>
  <c r="R25" i="262"/>
  <c r="U25" i="262"/>
  <c r="S26" i="262"/>
  <c r="T26" i="262"/>
  <c r="U26" i="262"/>
  <c r="E27" i="262"/>
  <c r="F27" i="262"/>
  <c r="G27" i="262"/>
  <c r="J27" i="262"/>
  <c r="L27" i="262"/>
  <c r="N27" i="262"/>
  <c r="O27" i="262"/>
  <c r="P27" i="262"/>
  <c r="Q27" i="262"/>
  <c r="R27" i="262"/>
  <c r="S27" i="262"/>
  <c r="T27" i="262"/>
  <c r="U27" i="262"/>
  <c r="F28" i="262"/>
  <c r="G28" i="262"/>
  <c r="H28" i="262"/>
  <c r="J28" i="262"/>
  <c r="K28" i="262"/>
  <c r="M28" i="262"/>
  <c r="N28" i="262"/>
  <c r="O28" i="262"/>
  <c r="P28" i="262"/>
  <c r="Q28" i="262"/>
  <c r="R28" i="262"/>
  <c r="S28" i="262"/>
  <c r="T28" i="262"/>
  <c r="U28" i="262"/>
  <c r="M29" i="262"/>
  <c r="N29" i="262"/>
  <c r="O29" i="262"/>
  <c r="P29" i="262"/>
  <c r="Q29" i="262"/>
  <c r="R29" i="262"/>
  <c r="S29" i="262"/>
  <c r="T29" i="262"/>
  <c r="U29" i="262"/>
  <c r="M30" i="262"/>
  <c r="N30" i="262"/>
  <c r="O30" i="262"/>
  <c r="P30" i="262"/>
  <c r="Q30" i="262"/>
  <c r="R30" i="262"/>
  <c r="S30" i="262"/>
  <c r="T30" i="262"/>
  <c r="U30" i="262"/>
  <c r="E29" i="262"/>
  <c r="F29" i="262"/>
  <c r="G29" i="262"/>
  <c r="H29" i="262"/>
  <c r="I29" i="262"/>
  <c r="J29" i="262"/>
  <c r="K29" i="262"/>
  <c r="L29" i="262"/>
  <c r="E30" i="262"/>
  <c r="F30" i="262"/>
  <c r="G30" i="262"/>
  <c r="H30" i="262"/>
  <c r="I30" i="262"/>
  <c r="J30" i="262"/>
  <c r="K30" i="262"/>
  <c r="E31" i="262"/>
  <c r="F31" i="262"/>
  <c r="G31" i="262"/>
  <c r="H31" i="262"/>
  <c r="I31" i="262"/>
  <c r="J31" i="262"/>
  <c r="K31" i="262"/>
  <c r="L31" i="262"/>
  <c r="N31" i="262"/>
  <c r="O31" i="262"/>
  <c r="P31" i="262"/>
  <c r="Q31" i="262"/>
  <c r="R31" i="262"/>
  <c r="S31" i="262"/>
  <c r="T31" i="262"/>
  <c r="V27" i="262"/>
  <c r="V28" i="262"/>
  <c r="V29" i="262"/>
  <c r="V30" i="262"/>
  <c r="V31" i="262"/>
  <c r="E32" i="262"/>
  <c r="F32" i="262"/>
  <c r="G32" i="262"/>
  <c r="H32" i="262"/>
  <c r="I32" i="262"/>
  <c r="J32" i="262"/>
  <c r="L32" i="262"/>
  <c r="M32" i="262"/>
  <c r="N32" i="262"/>
  <c r="O32" i="262"/>
  <c r="P32" i="262"/>
  <c r="Q32" i="262"/>
  <c r="R32" i="262"/>
  <c r="Q33" i="262"/>
  <c r="R33" i="262"/>
  <c r="Q34" i="262"/>
  <c r="R34" i="262"/>
  <c r="Q35" i="262"/>
  <c r="R35" i="262"/>
  <c r="S32" i="262"/>
  <c r="T32" i="262"/>
  <c r="U32" i="262"/>
  <c r="V32" i="262"/>
  <c r="S33" i="262"/>
  <c r="T33" i="262"/>
  <c r="U33" i="262"/>
  <c r="V33" i="262"/>
  <c r="S34" i="262"/>
  <c r="T34" i="262"/>
  <c r="U34" i="262"/>
  <c r="V34" i="262"/>
  <c r="S35" i="262"/>
  <c r="T35" i="262"/>
  <c r="U35" i="262"/>
  <c r="V35" i="262"/>
  <c r="S36" i="262"/>
  <c r="T36" i="262"/>
  <c r="U36" i="262"/>
  <c r="V36" i="262"/>
  <c r="S37" i="262"/>
  <c r="T37" i="262"/>
  <c r="U37" i="262"/>
  <c r="V37" i="262"/>
  <c r="S38" i="262"/>
  <c r="T38" i="262"/>
  <c r="U38" i="262"/>
  <c r="V38" i="262"/>
  <c r="S39" i="262"/>
  <c r="T39" i="262"/>
  <c r="U39" i="262"/>
  <c r="V39" i="262"/>
  <c r="S40" i="262"/>
  <c r="T40" i="262"/>
  <c r="U40" i="262"/>
  <c r="V40" i="262"/>
  <c r="E33" i="262"/>
  <c r="F33" i="262"/>
  <c r="G33" i="262"/>
  <c r="H33" i="262"/>
  <c r="I33" i="262"/>
  <c r="J33" i="262"/>
  <c r="K33" i="262"/>
  <c r="L33" i="262"/>
  <c r="M33" i="262"/>
  <c r="N33" i="262"/>
  <c r="O33" i="262"/>
  <c r="P33" i="262"/>
  <c r="H34" i="262"/>
  <c r="I34" i="262"/>
  <c r="J34" i="262"/>
  <c r="K34" i="262"/>
  <c r="L34" i="262"/>
  <c r="M34" i="262"/>
  <c r="N34" i="262"/>
  <c r="O34" i="262"/>
  <c r="P34" i="262"/>
  <c r="E34" i="262"/>
  <c r="F34" i="262"/>
  <c r="E35" i="262"/>
  <c r="F35" i="262"/>
  <c r="G35" i="262"/>
  <c r="H35" i="262"/>
  <c r="I35" i="262"/>
  <c r="J35" i="262"/>
  <c r="K35" i="262"/>
  <c r="L35" i="262"/>
  <c r="E36" i="262"/>
  <c r="F36" i="262"/>
  <c r="G36" i="262"/>
  <c r="H36" i="262"/>
  <c r="I36" i="262"/>
  <c r="J36" i="262"/>
  <c r="K36" i="262"/>
  <c r="L36" i="262"/>
  <c r="M35" i="262"/>
  <c r="N35" i="262"/>
  <c r="O35" i="262"/>
  <c r="M36" i="262"/>
  <c r="N36" i="262"/>
  <c r="O36" i="262"/>
  <c r="M37" i="262"/>
  <c r="N37" i="262"/>
  <c r="O37" i="262"/>
  <c r="P36" i="262"/>
  <c r="Q36" i="262"/>
  <c r="R36" i="262"/>
  <c r="P37" i="262"/>
  <c r="Q37" i="262"/>
  <c r="R37" i="262"/>
  <c r="P38" i="262"/>
  <c r="Q38" i="262"/>
  <c r="R38" i="262"/>
  <c r="P39" i="262"/>
  <c r="Q39" i="262"/>
  <c r="R39" i="262"/>
  <c r="E37" i="262"/>
  <c r="F37" i="262"/>
  <c r="G37" i="262"/>
  <c r="H37" i="262"/>
  <c r="I37" i="262"/>
  <c r="J37" i="262"/>
  <c r="K37" i="262"/>
  <c r="E38" i="262"/>
  <c r="F38" i="262"/>
  <c r="G38" i="262"/>
  <c r="H38" i="262"/>
  <c r="I38" i="262"/>
  <c r="J38" i="262"/>
  <c r="K38" i="262"/>
  <c r="L38" i="262"/>
  <c r="M38" i="262"/>
  <c r="N38" i="262"/>
  <c r="O38" i="262"/>
  <c r="E39" i="262"/>
  <c r="F39" i="262"/>
  <c r="G39" i="262"/>
  <c r="H39" i="262"/>
  <c r="I39" i="262"/>
  <c r="J39" i="262"/>
  <c r="K39" i="262"/>
  <c r="M39" i="262"/>
  <c r="N39" i="262"/>
  <c r="F40" i="262"/>
  <c r="G40" i="262"/>
  <c r="I40" i="262"/>
  <c r="J40" i="262"/>
  <c r="K40" i="262"/>
  <c r="L40" i="262"/>
  <c r="M40" i="262"/>
  <c r="N40" i="262"/>
  <c r="O40" i="262"/>
  <c r="P40" i="262"/>
  <c r="Q40" i="262"/>
  <c r="E41" i="262"/>
  <c r="F41" i="262"/>
  <c r="G41" i="262"/>
  <c r="H41" i="262"/>
  <c r="I41" i="262"/>
  <c r="J41" i="262"/>
  <c r="K41" i="262"/>
  <c r="L41" i="262"/>
  <c r="M41" i="262"/>
  <c r="N41" i="262"/>
  <c r="O41" i="262"/>
  <c r="P41" i="262"/>
  <c r="Q41" i="262"/>
  <c r="R41" i="262"/>
  <c r="S41" i="262"/>
  <c r="T41" i="262"/>
  <c r="U41" i="262"/>
  <c r="V41" i="262"/>
  <c r="E42" i="262"/>
  <c r="F42" i="262"/>
  <c r="G42" i="262"/>
  <c r="H42" i="262"/>
  <c r="I42" i="262"/>
  <c r="J42" i="262"/>
  <c r="K42" i="262"/>
  <c r="L42" i="262"/>
  <c r="M42" i="262"/>
  <c r="N42" i="262"/>
  <c r="O42" i="262"/>
  <c r="P42" i="262"/>
  <c r="Q42" i="262"/>
  <c r="R42" i="262"/>
  <c r="S42" i="262"/>
  <c r="T42" i="262"/>
  <c r="U42" i="262"/>
  <c r="E45" i="262"/>
  <c r="F45" i="262"/>
  <c r="G45" i="262"/>
  <c r="H45" i="262"/>
  <c r="I45" i="262"/>
  <c r="J45" i="262"/>
  <c r="K45" i="262"/>
  <c r="L45" i="262"/>
  <c r="M45" i="262"/>
  <c r="O45" i="262"/>
  <c r="P45" i="262"/>
  <c r="Q45" i="262"/>
  <c r="R45" i="262"/>
  <c r="S45" i="262"/>
  <c r="T45" i="262"/>
  <c r="U45" i="262"/>
  <c r="V45" i="262"/>
  <c r="S46" i="262"/>
  <c r="T46" i="262"/>
  <c r="U46" i="262"/>
  <c r="V46" i="262"/>
  <c r="S47" i="262"/>
  <c r="T47" i="262"/>
  <c r="U47" i="262"/>
  <c r="V47" i="262"/>
  <c r="E46" i="262"/>
  <c r="F46" i="262"/>
  <c r="G46" i="262"/>
  <c r="H46" i="262"/>
  <c r="I46" i="262"/>
  <c r="J46" i="262"/>
  <c r="K46" i="262"/>
  <c r="L46" i="262"/>
  <c r="M46" i="262"/>
  <c r="N46" i="262"/>
  <c r="O46" i="262"/>
  <c r="P46" i="262"/>
  <c r="Q46" i="262"/>
  <c r="R46" i="262"/>
  <c r="P47" i="262"/>
  <c r="Q47" i="262"/>
  <c r="N48" i="262"/>
  <c r="O48" i="262"/>
  <c r="R48" i="262"/>
  <c r="S48" i="262"/>
  <c r="T48" i="262"/>
  <c r="U48" i="262"/>
  <c r="V48" i="262"/>
  <c r="E49" i="262"/>
  <c r="F49" i="262"/>
  <c r="G49" i="262"/>
  <c r="H49" i="262"/>
  <c r="I49" i="262"/>
  <c r="J49" i="262"/>
  <c r="L49" i="262"/>
  <c r="M49" i="262"/>
  <c r="N49" i="262"/>
  <c r="O49" i="262"/>
  <c r="P49" i="262"/>
  <c r="Q49" i="262"/>
  <c r="R49" i="262"/>
  <c r="S49" i="262"/>
  <c r="T49" i="262"/>
  <c r="U49" i="262"/>
  <c r="E50" i="262"/>
  <c r="F50" i="262"/>
  <c r="G50" i="262"/>
  <c r="H50" i="262"/>
  <c r="I50" i="262"/>
  <c r="J50" i="262"/>
  <c r="K50" i="262"/>
  <c r="L50" i="262"/>
  <c r="M50" i="262"/>
  <c r="N50" i="262"/>
  <c r="O50" i="262"/>
  <c r="P50" i="262"/>
  <c r="Q50" i="262"/>
  <c r="R50" i="262"/>
  <c r="S50" i="262"/>
  <c r="T50" i="262"/>
  <c r="U50" i="262"/>
  <c r="V50" i="262"/>
  <c r="F53" i="262"/>
  <c r="G53" i="262"/>
  <c r="H53" i="262"/>
  <c r="I53" i="262"/>
  <c r="J53" i="262"/>
  <c r="L53" i="262"/>
  <c r="O53" i="262"/>
  <c r="P53" i="262"/>
  <c r="Q53" i="262"/>
  <c r="R53" i="262"/>
  <c r="S53" i="262"/>
  <c r="T53" i="262"/>
  <c r="U53" i="262"/>
  <c r="V53" i="262"/>
  <c r="E54" i="262"/>
  <c r="F54" i="262"/>
  <c r="G54" i="262"/>
  <c r="H54" i="262"/>
  <c r="F55" i="262"/>
  <c r="G55" i="262"/>
  <c r="H55" i="262"/>
  <c r="K53" i="262"/>
  <c r="K54" i="262"/>
  <c r="N54" i="262"/>
  <c r="O54" i="262"/>
  <c r="P54" i="262"/>
  <c r="Q54" i="262"/>
  <c r="R54" i="262"/>
  <c r="S54" i="262"/>
  <c r="T54" i="262"/>
  <c r="U54" i="262"/>
  <c r="V54" i="262"/>
  <c r="N55" i="262"/>
  <c r="O55" i="262"/>
  <c r="N56" i="262"/>
  <c r="O56" i="262"/>
  <c r="N57" i="262"/>
  <c r="O57" i="262"/>
  <c r="Q55" i="262"/>
  <c r="R55" i="262"/>
  <c r="S55" i="262"/>
  <c r="T55" i="262"/>
  <c r="U55" i="262"/>
  <c r="E56" i="262"/>
  <c r="J56" i="262"/>
  <c r="L55" i="262"/>
  <c r="L56" i="262"/>
  <c r="P56" i="262"/>
  <c r="Q56" i="262"/>
  <c r="R56" i="262"/>
  <c r="S56" i="262"/>
  <c r="T56" i="262"/>
  <c r="U56" i="262"/>
  <c r="P57" i="262"/>
  <c r="Q57" i="262"/>
  <c r="R57" i="262"/>
  <c r="S57" i="262"/>
  <c r="T57" i="262"/>
  <c r="U57" i="262"/>
  <c r="P58" i="262"/>
  <c r="Q58" i="262"/>
  <c r="R58" i="262"/>
  <c r="S58" i="262"/>
  <c r="T58" i="262"/>
  <c r="U58" i="262"/>
  <c r="E57" i="262"/>
  <c r="F57" i="262"/>
  <c r="G57" i="262"/>
  <c r="H57" i="262"/>
  <c r="I57" i="262"/>
  <c r="J57" i="262"/>
  <c r="K57" i="262"/>
  <c r="L57" i="262"/>
  <c r="E58" i="262"/>
  <c r="F58" i="262"/>
  <c r="G58" i="262"/>
  <c r="H58" i="262"/>
  <c r="I58" i="262"/>
  <c r="J58" i="262"/>
  <c r="K58" i="262"/>
  <c r="M54" i="262"/>
  <c r="M55" i="262"/>
  <c r="M56" i="262"/>
  <c r="M57" i="262"/>
  <c r="M58" i="262"/>
  <c r="E61" i="262"/>
  <c r="G61" i="262"/>
  <c r="H61" i="262"/>
  <c r="I61" i="262"/>
  <c r="H62" i="262"/>
  <c r="I62" i="262"/>
  <c r="H63" i="262"/>
  <c r="I63" i="262"/>
  <c r="H64" i="262"/>
  <c r="I64" i="262"/>
  <c r="L61" i="262"/>
  <c r="M61" i="262"/>
  <c r="N61" i="262"/>
  <c r="O61" i="262"/>
  <c r="P61" i="262"/>
  <c r="M62" i="262"/>
  <c r="N62" i="262"/>
  <c r="O62" i="262"/>
  <c r="P62" i="262"/>
  <c r="M63" i="262"/>
  <c r="N63" i="262"/>
  <c r="O63" i="262"/>
  <c r="P63" i="262"/>
  <c r="M64" i="262"/>
  <c r="N64" i="262"/>
  <c r="O64" i="262"/>
  <c r="P64" i="262"/>
  <c r="M65" i="262"/>
  <c r="N65" i="262"/>
  <c r="O65" i="262"/>
  <c r="P65" i="262"/>
  <c r="M66" i="262"/>
  <c r="N66" i="262"/>
  <c r="O66" i="262"/>
  <c r="P66" i="262"/>
  <c r="T61" i="262"/>
  <c r="U61" i="262"/>
  <c r="V61" i="262"/>
  <c r="T62" i="262"/>
  <c r="U62" i="262"/>
  <c r="V62" i="262"/>
  <c r="T63" i="262"/>
  <c r="U63" i="262"/>
  <c r="V63" i="262"/>
  <c r="T64" i="262"/>
  <c r="U64" i="262"/>
  <c r="V64" i="262"/>
  <c r="T65" i="262"/>
  <c r="U65" i="262"/>
  <c r="V65" i="262"/>
  <c r="E62" i="262"/>
  <c r="F62" i="262"/>
  <c r="G62" i="262"/>
  <c r="E63" i="262"/>
  <c r="F63" i="262"/>
  <c r="G63" i="262"/>
  <c r="G65" i="262"/>
  <c r="H65" i="262"/>
  <c r="I65" i="262"/>
  <c r="G66" i="262"/>
  <c r="H66" i="262"/>
  <c r="I66" i="262"/>
  <c r="K61" i="262"/>
  <c r="K62" i="262"/>
  <c r="K63" i="262"/>
  <c r="K64" i="262"/>
  <c r="K65" i="262"/>
  <c r="K66" i="262"/>
  <c r="R61" i="262"/>
  <c r="R62" i="262"/>
  <c r="R63" i="262"/>
  <c r="R64" i="262"/>
  <c r="R65" i="262"/>
  <c r="R66" i="262"/>
  <c r="T66" i="262"/>
  <c r="U66" i="262"/>
  <c r="G67" i="262"/>
  <c r="H67" i="262"/>
  <c r="G68" i="262"/>
  <c r="H68" i="262"/>
  <c r="L63" i="262"/>
  <c r="L64" i="262"/>
  <c r="L65" i="262"/>
  <c r="L66" i="262"/>
  <c r="L67" i="262"/>
  <c r="S61" i="262"/>
  <c r="S62" i="262"/>
  <c r="S63" i="262"/>
  <c r="S64" i="262"/>
  <c r="S65" i="262"/>
  <c r="S66" i="262"/>
  <c r="S67" i="262"/>
  <c r="J61" i="262"/>
  <c r="J62" i="262"/>
  <c r="J63" i="262"/>
  <c r="J64" i="262"/>
  <c r="J65" i="262"/>
  <c r="J66" i="262"/>
  <c r="J67" i="262"/>
  <c r="J68" i="262"/>
  <c r="L68" i="262"/>
  <c r="M68" i="262"/>
  <c r="T68" i="262"/>
  <c r="U68" i="262"/>
  <c r="V68" i="262"/>
  <c r="U69" i="262"/>
  <c r="V69" i="262"/>
  <c r="U70" i="262"/>
  <c r="V70" i="262"/>
  <c r="U71" i="262"/>
  <c r="V71" i="262"/>
  <c r="G69" i="262"/>
  <c r="H69" i="262"/>
  <c r="I69" i="262"/>
  <c r="K69" i="262"/>
  <c r="L69" i="262"/>
  <c r="M69" i="262"/>
  <c r="R68" i="262"/>
  <c r="R69" i="262"/>
  <c r="S69" i="262"/>
  <c r="T69" i="262"/>
  <c r="S70" i="262"/>
  <c r="T70" i="262"/>
  <c r="G70" i="262"/>
  <c r="H70" i="262"/>
  <c r="I70" i="262"/>
  <c r="J70" i="262"/>
  <c r="K70" i="262"/>
  <c r="L70" i="262"/>
  <c r="M70" i="262"/>
  <c r="G71" i="262"/>
  <c r="H71" i="262"/>
  <c r="I71" i="262"/>
  <c r="J71" i="262"/>
  <c r="K71" i="262"/>
  <c r="L71" i="262"/>
  <c r="M71" i="262"/>
  <c r="G72" i="262"/>
  <c r="H72" i="262"/>
  <c r="I72" i="262"/>
  <c r="J72" i="262"/>
  <c r="K72" i="262"/>
  <c r="L72" i="262"/>
  <c r="M72" i="262"/>
  <c r="P68" i="262"/>
  <c r="P69" i="262"/>
  <c r="P70" i="262"/>
  <c r="O69" i="262"/>
  <c r="O70" i="262"/>
  <c r="O71" i="262"/>
  <c r="Q61" i="262"/>
  <c r="Q62" i="262"/>
  <c r="Q63" i="262"/>
  <c r="Q64" i="262"/>
  <c r="Q65" i="262"/>
  <c r="Q66" i="262"/>
  <c r="Q67" i="262"/>
  <c r="Q68" i="262"/>
  <c r="Q69" i="262"/>
  <c r="Q70" i="262"/>
  <c r="Q71" i="262"/>
  <c r="O72" i="262"/>
  <c r="P72" i="262"/>
  <c r="Q72" i="262"/>
  <c r="S72" i="262"/>
  <c r="T72" i="262"/>
  <c r="F65" i="262"/>
  <c r="F66" i="262"/>
  <c r="F67" i="262"/>
  <c r="F68" i="262"/>
  <c r="F69" i="262"/>
  <c r="F70" i="262"/>
  <c r="F71" i="262"/>
  <c r="F72" i="262"/>
  <c r="F73" i="262"/>
  <c r="J73" i="262"/>
  <c r="K73" i="262"/>
  <c r="R71" i="262"/>
  <c r="R72" i="262"/>
  <c r="R73" i="262"/>
  <c r="V73" i="262"/>
  <c r="E65" i="262"/>
  <c r="E66" i="262"/>
  <c r="E67" i="262"/>
  <c r="E68" i="262"/>
  <c r="E69" i="262"/>
  <c r="E70" i="262"/>
  <c r="E71" i="262"/>
  <c r="E72" i="262"/>
  <c r="E73" i="262"/>
  <c r="E74" i="262"/>
  <c r="G74" i="262"/>
  <c r="H74" i="262"/>
  <c r="I74" i="262"/>
  <c r="K74" i="262"/>
  <c r="L74" i="262"/>
  <c r="N68" i="262"/>
  <c r="N69" i="262"/>
  <c r="N70" i="262"/>
  <c r="N71" i="262"/>
  <c r="N72" i="262"/>
  <c r="N73" i="262"/>
  <c r="N74" i="262"/>
  <c r="P74" i="262"/>
  <c r="Q74" i="262"/>
  <c r="R74" i="262"/>
  <c r="S74" i="262"/>
  <c r="U74" i="262"/>
  <c r="E77" i="262"/>
  <c r="F77" i="262"/>
  <c r="H77" i="262"/>
  <c r="I77" i="262"/>
  <c r="J77" i="262"/>
  <c r="K77" i="262"/>
  <c r="L77" i="262"/>
  <c r="M77" i="262"/>
  <c r="N77" i="262"/>
  <c r="O77" i="262"/>
  <c r="P77" i="262"/>
  <c r="E78" i="262"/>
  <c r="F78" i="262"/>
  <c r="G78" i="262"/>
  <c r="H78" i="262"/>
  <c r="I78" i="262"/>
  <c r="J78" i="262"/>
  <c r="K78" i="262"/>
  <c r="L78" i="262"/>
  <c r="M78" i="262"/>
  <c r="N78" i="262"/>
  <c r="O78" i="262"/>
  <c r="P78" i="262"/>
  <c r="S77" i="262"/>
  <c r="S78" i="262"/>
  <c r="Q77" i="262"/>
  <c r="Q78" i="262"/>
  <c r="Q79" i="262"/>
  <c r="L80" i="262"/>
  <c r="M80" i="262"/>
  <c r="P80" i="262"/>
  <c r="Q80" i="262"/>
  <c r="S80" i="262"/>
  <c r="R77" i="262"/>
  <c r="R78" i="262"/>
  <c r="R79" i="262"/>
  <c r="R80" i="262"/>
  <c r="R81" i="262"/>
  <c r="L82" i="262"/>
  <c r="O82" i="262"/>
  <c r="P82" i="262"/>
  <c r="Q82" i="262"/>
  <c r="R82" i="262"/>
  <c r="G83" i="262"/>
  <c r="H83" i="262"/>
  <c r="J83" i="262"/>
  <c r="K83" i="262"/>
  <c r="L83" i="262"/>
  <c r="N83" i="262"/>
  <c r="R83" i="262"/>
  <c r="S83" i="262"/>
  <c r="V77" i="262"/>
  <c r="V78" i="262"/>
  <c r="V79" i="262"/>
  <c r="V80" i="262"/>
  <c r="V81" i="262"/>
  <c r="V82" i="262"/>
  <c r="V83" i="262"/>
  <c r="E84" i="262"/>
  <c r="K84" i="262"/>
  <c r="L84" i="262"/>
  <c r="M84" i="262"/>
  <c r="N84" i="262"/>
  <c r="O84" i="262"/>
  <c r="Q84" i="262"/>
  <c r="R84" i="262"/>
  <c r="S84" i="262"/>
  <c r="U77" i="262"/>
  <c r="U78" i="262"/>
  <c r="U79" i="262"/>
  <c r="U80" i="262"/>
  <c r="U81" i="262"/>
  <c r="U82" i="262"/>
  <c r="U83" i="262"/>
  <c r="U84" i="262"/>
  <c r="T77" i="262"/>
  <c r="T78" i="262"/>
  <c r="T79" i="262"/>
  <c r="T80" i="262"/>
  <c r="T81" i="262"/>
  <c r="T82" i="262"/>
  <c r="T83" i="262"/>
  <c r="T84" i="262"/>
  <c r="T85" i="262"/>
  <c r="V85" i="262"/>
  <c r="U86" i="262"/>
  <c r="R87" i="262"/>
  <c r="S87" i="262"/>
  <c r="T87" i="262"/>
  <c r="U87" i="262"/>
  <c r="R88" i="262"/>
  <c r="S88" i="262"/>
  <c r="T88" i="262"/>
  <c r="U88" i="262"/>
  <c r="R89" i="262"/>
  <c r="S89" i="262"/>
  <c r="T89" i="262"/>
  <c r="U89" i="262"/>
  <c r="H88" i="262"/>
  <c r="O88" i="262"/>
  <c r="P88" i="262"/>
  <c r="Q88" i="262"/>
  <c r="E89" i="262"/>
  <c r="O89" i="262"/>
  <c r="P89" i="262"/>
  <c r="O90" i="262"/>
  <c r="P90" i="262"/>
  <c r="O91" i="262"/>
  <c r="P91" i="262"/>
  <c r="E90" i="262"/>
  <c r="F90" i="262"/>
  <c r="E91" i="262"/>
  <c r="F91" i="262"/>
  <c r="E92" i="262"/>
  <c r="F92" i="262"/>
  <c r="I88" i="262"/>
  <c r="I89" i="262"/>
  <c r="I90" i="262"/>
  <c r="N88" i="262"/>
  <c r="N89" i="262"/>
  <c r="N90" i="262"/>
  <c r="Q90" i="262"/>
  <c r="R90" i="262"/>
  <c r="S90" i="262"/>
  <c r="T90" i="262"/>
  <c r="Q91" i="262"/>
  <c r="R91" i="262"/>
  <c r="S91" i="262"/>
  <c r="T91" i="262"/>
  <c r="Q92" i="262"/>
  <c r="R92" i="262"/>
  <c r="S92" i="262"/>
  <c r="T92" i="262"/>
  <c r="Q93" i="262"/>
  <c r="R93" i="262"/>
  <c r="S93" i="262"/>
  <c r="T93" i="262"/>
  <c r="Q94" i="262"/>
  <c r="R94" i="262"/>
  <c r="S94" i="262"/>
  <c r="T94" i="262"/>
  <c r="Q95" i="262"/>
  <c r="R95" i="262"/>
  <c r="S95" i="262"/>
  <c r="T95" i="262"/>
  <c r="Q96" i="262"/>
  <c r="R96" i="262"/>
  <c r="S96" i="262"/>
  <c r="T96" i="262"/>
  <c r="H90" i="262"/>
  <c r="H91" i="262"/>
  <c r="H92" i="262"/>
  <c r="I92" i="262"/>
  <c r="N92" i="262"/>
  <c r="O92" i="262"/>
  <c r="P92" i="262"/>
  <c r="K90" i="262"/>
  <c r="K91" i="262"/>
  <c r="K92" i="262"/>
  <c r="K93" i="262"/>
  <c r="N93" i="262"/>
  <c r="O93" i="262"/>
  <c r="N94" i="262"/>
  <c r="O94" i="262"/>
  <c r="N95" i="262"/>
  <c r="O95" i="262"/>
  <c r="F94" i="262"/>
  <c r="H94" i="262"/>
  <c r="M89" i="262"/>
  <c r="M90" i="262"/>
  <c r="M91" i="262"/>
  <c r="M92" i="262"/>
  <c r="M93" i="262"/>
  <c r="M94" i="262"/>
  <c r="V87" i="262"/>
  <c r="V88" i="262"/>
  <c r="V89" i="262"/>
  <c r="V90" i="262"/>
  <c r="V91" i="262"/>
  <c r="V92" i="262"/>
  <c r="V93" i="262"/>
  <c r="V94" i="262"/>
  <c r="G90" i="262"/>
  <c r="G91" i="262"/>
  <c r="G92" i="262"/>
  <c r="G93" i="262"/>
  <c r="G94" i="262"/>
  <c r="G95" i="262"/>
  <c r="J89" i="262"/>
  <c r="J90" i="262"/>
  <c r="J91" i="262"/>
  <c r="J92" i="262"/>
  <c r="J93" i="262"/>
  <c r="J94" i="262"/>
  <c r="J95" i="262"/>
  <c r="L90" i="262"/>
  <c r="L91" i="262"/>
  <c r="L92" i="262"/>
  <c r="L93" i="262"/>
  <c r="L94" i="262"/>
  <c r="L95" i="262"/>
  <c r="I94" i="262"/>
  <c r="I95" i="262"/>
  <c r="I96" i="262"/>
  <c r="L96" i="262"/>
  <c r="M96" i="262"/>
  <c r="V96" i="262"/>
  <c r="F97" i="262"/>
  <c r="J97" i="262"/>
  <c r="P94" i="262"/>
  <c r="P95" i="262"/>
  <c r="P96" i="262"/>
  <c r="P97" i="262"/>
  <c r="R97" i="262"/>
  <c r="S97" i="262"/>
  <c r="U91" i="262"/>
  <c r="U92" i="262"/>
  <c r="U93" i="262"/>
  <c r="U94" i="262"/>
  <c r="U95" i="262"/>
  <c r="U96" i="262"/>
  <c r="U97" i="262"/>
  <c r="G97" i="262"/>
  <c r="G98" i="262"/>
  <c r="I98" i="262"/>
  <c r="J98" i="262"/>
  <c r="L98" i="262"/>
  <c r="M98" i="262"/>
  <c r="N98" i="262"/>
  <c r="O98" i="262"/>
  <c r="P98" i="262"/>
  <c r="N99" i="262"/>
  <c r="O99" i="262"/>
  <c r="P99" i="262"/>
  <c r="R98" i="262"/>
  <c r="S98" i="262"/>
  <c r="T98" i="262"/>
  <c r="U98" i="262"/>
  <c r="R99" i="262"/>
  <c r="S99" i="262"/>
  <c r="T99" i="262"/>
  <c r="U99" i="262"/>
  <c r="E99" i="262"/>
  <c r="G99" i="262"/>
  <c r="H99" i="262"/>
  <c r="I99" i="262"/>
  <c r="J99" i="262"/>
  <c r="K99" i="262"/>
  <c r="L99" i="262"/>
  <c r="F99" i="262"/>
  <c r="F100" i="262"/>
  <c r="H100" i="262"/>
  <c r="I100" i="262"/>
  <c r="J100" i="262"/>
  <c r="K100" i="262"/>
  <c r="L100" i="262"/>
  <c r="M100" i="262"/>
  <c r="N100" i="262"/>
  <c r="O100" i="262"/>
  <c r="P100" i="262"/>
  <c r="Q100" i="262"/>
  <c r="R100" i="262"/>
  <c r="S100" i="262"/>
  <c r="T100" i="262"/>
  <c r="U100" i="262"/>
  <c r="V100" i="262"/>
  <c r="G103" i="262"/>
  <c r="L103" i="262"/>
  <c r="M103" i="262"/>
  <c r="N103" i="262"/>
  <c r="Q103" i="262"/>
  <c r="R103" i="262"/>
  <c r="S103" i="262"/>
  <c r="F104" i="262"/>
  <c r="L104" i="262"/>
  <c r="M104" i="262"/>
  <c r="N104" i="262"/>
  <c r="O104" i="262"/>
  <c r="P104" i="262"/>
  <c r="Q104" i="262"/>
  <c r="R104" i="262"/>
  <c r="E104" i="262"/>
  <c r="E105" i="262"/>
  <c r="G105" i="262"/>
  <c r="I104" i="262"/>
  <c r="I105" i="262"/>
  <c r="L105" i="262"/>
  <c r="M105" i="262"/>
  <c r="N105" i="262"/>
  <c r="O105" i="262"/>
  <c r="L106" i="262"/>
  <c r="M106" i="262"/>
  <c r="N106" i="262"/>
  <c r="O106" i="262"/>
  <c r="P105" i="262"/>
  <c r="Q105" i="262"/>
  <c r="R105" i="262"/>
  <c r="S105" i="262"/>
  <c r="P106" i="262"/>
  <c r="Q106" i="262"/>
  <c r="R106" i="262"/>
  <c r="S106" i="262"/>
  <c r="P107" i="262"/>
  <c r="Q107" i="262"/>
  <c r="R107" i="262"/>
  <c r="S107" i="262"/>
  <c r="F106" i="262"/>
  <c r="H103" i="262"/>
  <c r="H104" i="262"/>
  <c r="H105" i="262"/>
  <c r="H106" i="262"/>
  <c r="J103" i="262"/>
  <c r="J104" i="262"/>
  <c r="J105" i="262"/>
  <c r="J106" i="262"/>
  <c r="V104" i="262"/>
  <c r="V105" i="262"/>
  <c r="V106" i="262"/>
  <c r="E107" i="262"/>
  <c r="F107" i="262"/>
  <c r="H107" i="262"/>
  <c r="I107" i="262"/>
  <c r="K103" i="262"/>
  <c r="K104" i="262"/>
  <c r="K105" i="262"/>
  <c r="K106" i="262"/>
  <c r="K107" i="262"/>
  <c r="M107" i="262"/>
  <c r="N107" i="262"/>
  <c r="G108" i="262"/>
  <c r="H108" i="262"/>
  <c r="I108" i="262"/>
  <c r="J108" i="262"/>
  <c r="K108" i="262"/>
  <c r="L108" i="262"/>
  <c r="M108" i="262"/>
  <c r="N108" i="262"/>
  <c r="O108" i="262"/>
  <c r="P108" i="262"/>
  <c r="Q108" i="262"/>
  <c r="R108" i="262"/>
  <c r="S108" i="262"/>
  <c r="E109" i="262"/>
  <c r="F109" i="262"/>
  <c r="G109" i="262"/>
  <c r="H109" i="262"/>
  <c r="I109" i="262"/>
  <c r="J109" i="262"/>
  <c r="K109" i="262"/>
  <c r="L109" i="262"/>
  <c r="M109" i="262"/>
  <c r="N109" i="262"/>
  <c r="O109" i="262"/>
  <c r="P109" i="262"/>
  <c r="Q109" i="262"/>
  <c r="R109" i="262"/>
  <c r="S109" i="262"/>
  <c r="E110" i="262"/>
  <c r="F110" i="262"/>
  <c r="G110" i="262"/>
  <c r="H110" i="262"/>
  <c r="J110" i="262"/>
  <c r="K110" i="262"/>
  <c r="L110" i="262"/>
  <c r="M110" i="262"/>
  <c r="N110" i="262"/>
  <c r="O110" i="262"/>
  <c r="P110" i="262"/>
  <c r="Q110" i="262"/>
  <c r="R110" i="262"/>
  <c r="T103" i="262"/>
  <c r="T104" i="262"/>
  <c r="T105" i="262"/>
  <c r="T106" i="262"/>
  <c r="T107" i="262"/>
  <c r="T108" i="262"/>
  <c r="T109" i="262"/>
  <c r="T110" i="262"/>
  <c r="E111" i="262"/>
  <c r="F111" i="262"/>
  <c r="G111" i="262"/>
  <c r="I111" i="262"/>
  <c r="J111" i="262"/>
  <c r="K111" i="262"/>
  <c r="L111" i="262"/>
  <c r="M111" i="262"/>
  <c r="N111" i="262"/>
  <c r="O111" i="262"/>
  <c r="P111" i="262"/>
  <c r="Q111" i="262"/>
  <c r="R111" i="262"/>
  <c r="S111" i="262"/>
  <c r="T111" i="262"/>
  <c r="V108" i="262"/>
  <c r="V109" i="262"/>
  <c r="V110" i="262"/>
  <c r="V111" i="262"/>
  <c r="E112" i="262"/>
  <c r="F112" i="262"/>
  <c r="G112" i="262"/>
  <c r="H112" i="262"/>
  <c r="I112" i="262"/>
  <c r="J112" i="262"/>
  <c r="K112" i="262"/>
  <c r="L112" i="262"/>
  <c r="M112" i="262"/>
  <c r="N112" i="262"/>
  <c r="O112" i="262"/>
  <c r="P112" i="262"/>
  <c r="Q112" i="262"/>
  <c r="R112" i="262"/>
  <c r="S112" i="262"/>
  <c r="T112" i="262"/>
  <c r="I114" i="262"/>
  <c r="L114" i="262"/>
  <c r="M114" i="262"/>
  <c r="E115" i="262"/>
  <c r="G115" i="262"/>
  <c r="H115" i="262"/>
  <c r="I115" i="262"/>
  <c r="K115" i="262"/>
  <c r="L115" i="262"/>
  <c r="U103" i="262"/>
  <c r="U104" i="262"/>
  <c r="U105" i="262"/>
  <c r="U106" i="262"/>
  <c r="U107" i="262"/>
  <c r="U108" i="262"/>
  <c r="U109" i="262"/>
  <c r="U110" i="262"/>
  <c r="U111" i="262"/>
  <c r="U112" i="262"/>
  <c r="U113" i="262"/>
  <c r="U114" i="262"/>
  <c r="U115" i="262"/>
  <c r="H116" i="262"/>
  <c r="I116" i="262"/>
  <c r="J116" i="262"/>
  <c r="K116" i="262"/>
  <c r="L116" i="262"/>
  <c r="M116" i="262"/>
  <c r="H117" i="262"/>
  <c r="I117" i="262"/>
  <c r="J117" i="262"/>
  <c r="K117" i="262"/>
  <c r="L117" i="262"/>
  <c r="M117" i="262"/>
  <c r="U116" i="262"/>
  <c r="V116" i="262"/>
  <c r="U117" i="262"/>
  <c r="V117" i="262"/>
  <c r="U118" i="262"/>
  <c r="V118" i="262"/>
  <c r="U119" i="262"/>
  <c r="V119" i="262"/>
  <c r="U120" i="262"/>
  <c r="V120" i="262"/>
  <c r="U121" i="262"/>
  <c r="V121" i="262"/>
  <c r="U122" i="262"/>
  <c r="V122" i="262"/>
  <c r="U123" i="262"/>
  <c r="V123" i="262"/>
  <c r="U124" i="262"/>
  <c r="V124" i="262"/>
  <c r="H118" i="262"/>
  <c r="I118" i="262"/>
  <c r="J118" i="262"/>
  <c r="K118" i="262"/>
  <c r="L118" i="262"/>
  <c r="H119" i="262"/>
  <c r="I119" i="262"/>
  <c r="J119" i="262"/>
  <c r="K119" i="262"/>
  <c r="L119" i="262"/>
  <c r="H120" i="262"/>
  <c r="I120" i="262"/>
  <c r="J120" i="262"/>
  <c r="K120" i="262"/>
  <c r="L120" i="262"/>
  <c r="H121" i="262"/>
  <c r="I121" i="262"/>
  <c r="J121" i="262"/>
  <c r="K121" i="262"/>
  <c r="L121" i="262"/>
  <c r="N115" i="262"/>
  <c r="N116" i="262"/>
  <c r="N117" i="262"/>
  <c r="N118" i="262"/>
  <c r="E117" i="262"/>
  <c r="E118" i="262"/>
  <c r="E119" i="262"/>
  <c r="G117" i="262"/>
  <c r="G118" i="262"/>
  <c r="G119" i="262"/>
  <c r="M119" i="262"/>
  <c r="N119" i="262"/>
  <c r="M120" i="262"/>
  <c r="N120" i="262"/>
  <c r="M121" i="262"/>
  <c r="N121" i="262"/>
  <c r="M122" i="262"/>
  <c r="N122" i="262"/>
  <c r="F115" i="262"/>
  <c r="F116" i="262"/>
  <c r="F117" i="262"/>
  <c r="F118" i="262"/>
  <c r="F119" i="262"/>
  <c r="F120" i="262"/>
  <c r="E121" i="262"/>
  <c r="G121" i="262"/>
  <c r="G122" i="262"/>
  <c r="I122" i="262"/>
  <c r="J122" i="262"/>
  <c r="K122" i="262"/>
  <c r="Q115" i="262"/>
  <c r="Q116" i="262"/>
  <c r="Q117" i="262"/>
  <c r="Q118" i="262"/>
  <c r="Q119" i="262"/>
  <c r="Q120" i="262"/>
  <c r="Q121" i="262"/>
  <c r="Q122" i="262"/>
  <c r="S115" i="262"/>
  <c r="S116" i="262"/>
  <c r="S117" i="262"/>
  <c r="S118" i="262"/>
  <c r="S119" i="262"/>
  <c r="S120" i="262"/>
  <c r="S121" i="262"/>
  <c r="S122" i="262"/>
  <c r="E123" i="262"/>
  <c r="O116" i="262"/>
  <c r="O117" i="262"/>
  <c r="O118" i="262"/>
  <c r="O119" i="262"/>
  <c r="O120" i="262"/>
  <c r="O121" i="262"/>
  <c r="O122" i="262"/>
  <c r="O123" i="262"/>
  <c r="R114" i="262"/>
  <c r="R115" i="262"/>
  <c r="R116" i="262"/>
  <c r="R117" i="262"/>
  <c r="R118" i="262"/>
  <c r="R119" i="262"/>
  <c r="R120" i="262"/>
  <c r="R121" i="262"/>
  <c r="R122" i="262"/>
  <c r="R123" i="262"/>
  <c r="T115" i="262"/>
  <c r="T116" i="262"/>
  <c r="T117" i="262"/>
  <c r="T118" i="262"/>
  <c r="T119" i="262"/>
  <c r="T120" i="262"/>
  <c r="T121" i="262"/>
  <c r="T122" i="262"/>
  <c r="T123" i="262"/>
  <c r="E124" i="262"/>
  <c r="F124" i="262"/>
  <c r="E125" i="262"/>
  <c r="F125" i="262"/>
  <c r="I124" i="262"/>
  <c r="L124" i="262"/>
  <c r="Q124" i="262"/>
  <c r="R124" i="262"/>
  <c r="S124" i="262"/>
  <c r="H125" i="262"/>
  <c r="I125" i="262"/>
  <c r="J125" i="262"/>
  <c r="K125" i="262"/>
  <c r="P114" i="262"/>
  <c r="P115" i="262"/>
  <c r="P116" i="262"/>
  <c r="P117" i="262"/>
  <c r="P118" i="262"/>
  <c r="P119" i="262"/>
  <c r="P120" i="262"/>
  <c r="P121" i="262"/>
  <c r="P122" i="262"/>
  <c r="P123" i="262"/>
  <c r="P124" i="262"/>
  <c r="P125" i="262"/>
  <c r="R125" i="262"/>
  <c r="S125" i="262"/>
  <c r="T125" i="262"/>
  <c r="U125" i="262"/>
  <c r="V125" i="262"/>
  <c r="R126" i="262"/>
  <c r="S126" i="262"/>
  <c r="T126" i="262"/>
  <c r="U126" i="262"/>
  <c r="V126" i="262"/>
  <c r="R127" i="262"/>
  <c r="S127" i="262"/>
  <c r="T127" i="262"/>
  <c r="U127" i="262"/>
  <c r="V127" i="262"/>
  <c r="E126" i="262"/>
  <c r="F126" i="262"/>
  <c r="G126" i="262"/>
  <c r="H126" i="262"/>
  <c r="I126" i="262"/>
  <c r="J126" i="262"/>
  <c r="K126" i="262"/>
  <c r="N124" i="262"/>
  <c r="N125" i="262"/>
  <c r="N126" i="262"/>
  <c r="P126" i="262"/>
  <c r="Q126" i="262"/>
  <c r="F127" i="262"/>
  <c r="G127" i="262"/>
  <c r="H127" i="262"/>
  <c r="I127" i="262"/>
  <c r="H128" i="262"/>
  <c r="I128" i="262"/>
  <c r="O127" i="262"/>
  <c r="P127" i="262"/>
  <c r="L126" i="262"/>
  <c r="L127" i="262"/>
  <c r="L128" i="262"/>
  <c r="N128" i="262"/>
  <c r="O128" i="262"/>
  <c r="Q128" i="262"/>
  <c r="R128" i="262"/>
  <c r="S128" i="262"/>
  <c r="T128" i="262"/>
  <c r="U128" i="262"/>
  <c r="V128" i="262"/>
  <c r="H129" i="262"/>
  <c r="I129" i="262"/>
  <c r="J129" i="262"/>
  <c r="K129" i="262"/>
  <c r="M126" i="262"/>
  <c r="M127" i="262"/>
  <c r="M128" i="262"/>
  <c r="M129" i="262"/>
  <c r="N129" i="262"/>
  <c r="O129" i="262"/>
  <c r="P129" i="262"/>
  <c r="Q129" i="262"/>
  <c r="R129" i="262"/>
  <c r="S129" i="262"/>
  <c r="T129" i="262"/>
  <c r="U129" i="262"/>
  <c r="V129" i="262"/>
  <c r="N130" i="262"/>
  <c r="O130" i="262"/>
  <c r="P130" i="262"/>
  <c r="Q130" i="262"/>
  <c r="R130" i="262"/>
  <c r="S130" i="262"/>
  <c r="T130" i="262"/>
  <c r="U130" i="262"/>
  <c r="V130" i="262"/>
  <c r="N131" i="262"/>
  <c r="O131" i="262"/>
  <c r="P131" i="262"/>
  <c r="Q131" i="262"/>
  <c r="R131" i="262"/>
  <c r="S131" i="262"/>
  <c r="T131" i="262"/>
  <c r="U131" i="262"/>
  <c r="V131" i="262"/>
  <c r="N132" i="262"/>
  <c r="O132" i="262"/>
  <c r="P132" i="262"/>
  <c r="Q132" i="262"/>
  <c r="R132" i="262"/>
  <c r="S132" i="262"/>
  <c r="T132" i="262"/>
  <c r="U132" i="262"/>
  <c r="V132" i="262"/>
  <c r="N133" i="262"/>
  <c r="O133" i="262"/>
  <c r="P133" i="262"/>
  <c r="Q133" i="262"/>
  <c r="R133" i="262"/>
  <c r="S133" i="262"/>
  <c r="T133" i="262"/>
  <c r="U133" i="262"/>
  <c r="V133" i="262"/>
  <c r="N134" i="262"/>
  <c r="O134" i="262"/>
  <c r="P134" i="262"/>
  <c r="Q134" i="262"/>
  <c r="R134" i="262"/>
  <c r="S134" i="262"/>
  <c r="T134" i="262"/>
  <c r="U134" i="262"/>
  <c r="V134" i="262"/>
  <c r="G129" i="262"/>
  <c r="G130" i="262"/>
  <c r="I130" i="262"/>
  <c r="J130" i="262"/>
  <c r="K130" i="262"/>
  <c r="L130" i="262"/>
  <c r="M130" i="262"/>
  <c r="F129" i="262"/>
  <c r="F130" i="262"/>
  <c r="F131" i="262"/>
  <c r="G131" i="262"/>
  <c r="H131" i="262"/>
  <c r="I131" i="262"/>
  <c r="J131" i="262"/>
  <c r="K131" i="262"/>
  <c r="L131" i="262"/>
  <c r="M131" i="262"/>
  <c r="G132" i="262"/>
  <c r="H132" i="262"/>
  <c r="I132" i="262"/>
  <c r="J132" i="262"/>
  <c r="K132" i="262"/>
  <c r="L132" i="262"/>
  <c r="M132" i="262"/>
  <c r="E128" i="262"/>
  <c r="E129" i="262"/>
  <c r="E130" i="262"/>
  <c r="E131" i="262"/>
  <c r="E132" i="262"/>
  <c r="E133" i="262"/>
  <c r="F133" i="262"/>
  <c r="G133" i="262"/>
  <c r="H133" i="262"/>
  <c r="I133" i="262"/>
  <c r="J133" i="262"/>
  <c r="K133" i="262"/>
  <c r="L133" i="262"/>
  <c r="M133" i="262"/>
  <c r="E134" i="262"/>
  <c r="F134" i="262"/>
  <c r="G134" i="262"/>
  <c r="H134" i="262"/>
  <c r="I134" i="262"/>
  <c r="J134" i="262"/>
  <c r="K134" i="262"/>
  <c r="L134" i="262"/>
  <c r="E137" i="262"/>
  <c r="F137" i="262"/>
  <c r="G137" i="262"/>
  <c r="H137" i="262"/>
  <c r="I137" i="262"/>
  <c r="J137" i="262"/>
  <c r="K137" i="262"/>
  <c r="L137" i="262"/>
  <c r="M137" i="262"/>
  <c r="N137" i="262"/>
  <c r="O137" i="262"/>
  <c r="P137" i="262"/>
  <c r="Q137" i="262"/>
  <c r="R137" i="262"/>
  <c r="S137" i="262"/>
  <c r="T137" i="262"/>
  <c r="U137" i="262"/>
  <c r="E138" i="262"/>
  <c r="F138" i="262"/>
  <c r="G138" i="262"/>
  <c r="H138" i="262"/>
  <c r="I138" i="262"/>
  <c r="J138" i="262"/>
  <c r="K138" i="262"/>
  <c r="L138" i="262"/>
  <c r="M138" i="262"/>
  <c r="N138" i="262"/>
  <c r="O138" i="262"/>
  <c r="P138" i="262"/>
  <c r="Q138" i="262"/>
  <c r="R138" i="262"/>
  <c r="S138" i="262"/>
  <c r="T138" i="262"/>
  <c r="V137" i="262"/>
  <c r="V138" i="262"/>
  <c r="P141" i="262"/>
  <c r="S141" i="262"/>
  <c r="T141" i="262"/>
  <c r="V141" i="262"/>
  <c r="M142" i="262"/>
  <c r="N142" i="262"/>
  <c r="P142" i="262"/>
  <c r="Q142" i="262"/>
  <c r="R142" i="262"/>
  <c r="S142" i="262"/>
  <c r="T142" i="262"/>
  <c r="U142" i="262"/>
  <c r="V142" i="262"/>
  <c r="H145" i="262"/>
  <c r="I145" i="262"/>
  <c r="K145" i="262"/>
  <c r="L145" i="262"/>
  <c r="M145" i="262"/>
  <c r="N145" i="262"/>
  <c r="O145" i="262"/>
  <c r="L146" i="262"/>
  <c r="M146" i="262"/>
  <c r="N146" i="262"/>
  <c r="O146" i="262"/>
  <c r="R145" i="262"/>
  <c r="S145" i="262"/>
  <c r="T145" i="262"/>
  <c r="U145" i="262"/>
  <c r="V145" i="262"/>
  <c r="R146" i="262"/>
  <c r="S146" i="262"/>
  <c r="T146" i="262"/>
  <c r="U146" i="262"/>
  <c r="V146" i="262"/>
  <c r="R147" i="262"/>
  <c r="S147" i="262"/>
  <c r="T147" i="262"/>
  <c r="U147" i="262"/>
  <c r="V147" i="262"/>
  <c r="R148" i="262"/>
  <c r="S148" i="262"/>
  <c r="T148" i="262"/>
  <c r="U148" i="262"/>
  <c r="V148" i="262"/>
  <c r="E146" i="262"/>
  <c r="F146" i="262"/>
  <c r="G146" i="262"/>
  <c r="H146" i="262"/>
  <c r="J145" i="262"/>
  <c r="J146" i="262"/>
  <c r="E147" i="262"/>
  <c r="F147" i="262"/>
  <c r="G147" i="262"/>
  <c r="H147" i="262"/>
  <c r="I147" i="262"/>
  <c r="J147" i="262"/>
  <c r="K147" i="262"/>
  <c r="L147" i="262"/>
  <c r="M147" i="262"/>
  <c r="N147" i="262"/>
  <c r="O147" i="262"/>
  <c r="Q145" i="262"/>
  <c r="Q146" i="262"/>
  <c r="Q147" i="262"/>
  <c r="E148" i="262"/>
  <c r="F148" i="262"/>
  <c r="G148" i="262"/>
  <c r="H148" i="262"/>
  <c r="I148" i="262"/>
  <c r="J148" i="262"/>
  <c r="K148" i="262"/>
  <c r="L148" i="262"/>
  <c r="M148" i="262"/>
  <c r="N148" i="262"/>
  <c r="P145" i="262"/>
  <c r="P146" i="262"/>
  <c r="P147" i="262"/>
  <c r="P148" i="262"/>
  <c r="E149" i="262"/>
  <c r="F149" i="262"/>
  <c r="G149" i="262"/>
  <c r="H149" i="262"/>
  <c r="I149" i="262"/>
  <c r="J149" i="262"/>
  <c r="K149" i="262"/>
  <c r="L149" i="262"/>
  <c r="M149" i="262"/>
  <c r="N149" i="262"/>
  <c r="O149" i="262"/>
  <c r="P149" i="262"/>
  <c r="H150" i="262"/>
  <c r="I150" i="262"/>
  <c r="J150" i="262"/>
  <c r="K150" i="262"/>
  <c r="L150" i="262"/>
  <c r="M150" i="262"/>
  <c r="N150" i="262"/>
  <c r="O150" i="262"/>
  <c r="P150" i="262"/>
  <c r="Q149" i="262"/>
  <c r="R149" i="262"/>
  <c r="S149" i="262"/>
  <c r="T149" i="262"/>
  <c r="U149" i="262"/>
  <c r="V149" i="262"/>
  <c r="Q150" i="262"/>
  <c r="R150" i="262"/>
  <c r="S150" i="262"/>
  <c r="T150" i="262"/>
  <c r="U150" i="262"/>
  <c r="V150" i="262"/>
  <c r="Q151" i="262"/>
  <c r="R151" i="262"/>
  <c r="S151" i="262"/>
  <c r="T151" i="262"/>
  <c r="U151" i="262"/>
  <c r="V151" i="262"/>
  <c r="Q152" i="262"/>
  <c r="R152" i="262"/>
  <c r="S152" i="262"/>
  <c r="T152" i="262"/>
  <c r="U152" i="262"/>
  <c r="V152" i="262"/>
  <c r="E150" i="262"/>
  <c r="F150" i="262"/>
  <c r="E151" i="262"/>
  <c r="F151" i="262"/>
  <c r="G151" i="262"/>
  <c r="H151" i="262"/>
  <c r="I151" i="262"/>
  <c r="J151" i="262"/>
  <c r="K151" i="262"/>
  <c r="L151" i="262"/>
  <c r="M151" i="262"/>
  <c r="N151" i="262"/>
  <c r="O151" i="262"/>
  <c r="P151" i="262"/>
  <c r="E152" i="262"/>
  <c r="F152" i="262"/>
  <c r="G152" i="262"/>
  <c r="H152" i="262"/>
  <c r="I152" i="262"/>
  <c r="J152" i="262"/>
  <c r="K152" i="262"/>
  <c r="L152" i="262"/>
  <c r="M152" i="262"/>
  <c r="N152" i="262"/>
  <c r="E153" i="262"/>
  <c r="F153" i="262"/>
  <c r="G153" i="262"/>
  <c r="H153" i="262"/>
  <c r="I153" i="262"/>
  <c r="J153" i="262"/>
  <c r="K153" i="262"/>
  <c r="L153" i="262"/>
  <c r="M153" i="262"/>
  <c r="N153" i="262"/>
  <c r="O153" i="262"/>
  <c r="P153" i="262"/>
  <c r="Q153" i="262"/>
  <c r="R153" i="262"/>
  <c r="S153" i="262"/>
  <c r="T153" i="262"/>
  <c r="U153" i="262"/>
  <c r="E154" i="262"/>
  <c r="F154" i="262"/>
  <c r="G154" i="262"/>
  <c r="H154" i="262"/>
  <c r="I154" i="262"/>
  <c r="J154" i="262"/>
  <c r="K154" i="262"/>
  <c r="L154" i="262"/>
  <c r="M154" i="262"/>
  <c r="N154" i="262"/>
  <c r="O154" i="262"/>
  <c r="P154" i="262"/>
  <c r="Q154" i="262"/>
  <c r="R154" i="262"/>
  <c r="S154" i="262"/>
  <c r="T154" i="262"/>
  <c r="U154" i="262"/>
  <c r="V154" i="262"/>
  <c r="E155" i="262"/>
  <c r="F155" i="262"/>
  <c r="G155" i="262"/>
  <c r="H155" i="262"/>
  <c r="I155" i="262"/>
  <c r="J155" i="262"/>
  <c r="K155" i="262"/>
  <c r="L155" i="262"/>
  <c r="M155" i="262"/>
  <c r="N155" i="262"/>
  <c r="O155" i="262"/>
  <c r="P155" i="262"/>
  <c r="Q155" i="262"/>
  <c r="R155" i="262"/>
  <c r="S155" i="262"/>
  <c r="T155" i="262"/>
  <c r="U155" i="262"/>
  <c r="E156" i="262"/>
  <c r="F156" i="262"/>
  <c r="G156" i="262"/>
  <c r="H156" i="262"/>
  <c r="I156" i="262"/>
  <c r="J156" i="262"/>
  <c r="K156" i="262"/>
  <c r="L156" i="262"/>
  <c r="M156" i="262"/>
  <c r="N156" i="262"/>
  <c r="O156" i="262"/>
  <c r="P156" i="262"/>
  <c r="Q156" i="262"/>
  <c r="R156" i="262"/>
  <c r="S156" i="262"/>
  <c r="T156" i="262"/>
  <c r="U156" i="262"/>
  <c r="E157" i="262"/>
  <c r="F157" i="262"/>
  <c r="G157" i="262"/>
  <c r="H157" i="262"/>
  <c r="I157" i="262"/>
  <c r="J157" i="262"/>
  <c r="K157" i="262"/>
  <c r="L157" i="262"/>
  <c r="M157" i="262"/>
  <c r="N157" i="262"/>
  <c r="O157" i="262"/>
  <c r="P157" i="262"/>
  <c r="Q157" i="262"/>
  <c r="R157" i="262"/>
  <c r="S157" i="262"/>
  <c r="T157" i="262"/>
  <c r="U157" i="262"/>
  <c r="E158" i="262"/>
  <c r="F158" i="262"/>
  <c r="G158" i="262"/>
  <c r="H158" i="262"/>
  <c r="I158" i="262"/>
  <c r="J158" i="262"/>
  <c r="K158" i="262"/>
  <c r="L158" i="262"/>
  <c r="M158" i="262"/>
  <c r="N158" i="262"/>
  <c r="O158" i="262"/>
  <c r="P158" i="262"/>
  <c r="Q158" i="262"/>
  <c r="R158" i="262"/>
  <c r="S158" i="262"/>
  <c r="T158" i="262"/>
  <c r="U158" i="262"/>
  <c r="E159" i="262"/>
  <c r="F159" i="262"/>
  <c r="G159" i="262"/>
  <c r="H159" i="262"/>
  <c r="I159" i="262"/>
  <c r="J159" i="262"/>
  <c r="K159" i="262"/>
  <c r="L159" i="262"/>
  <c r="M159" i="262"/>
  <c r="N159" i="262"/>
  <c r="O159" i="262"/>
  <c r="P159" i="262"/>
  <c r="Q159" i="262"/>
  <c r="R159" i="262"/>
  <c r="S159" i="262"/>
  <c r="T159" i="262"/>
  <c r="U159" i="262"/>
  <c r="E160" i="262"/>
  <c r="F160" i="262"/>
  <c r="G160" i="262"/>
  <c r="H160" i="262"/>
  <c r="I160" i="262"/>
  <c r="J160" i="262"/>
  <c r="K160" i="262"/>
  <c r="L160" i="262"/>
  <c r="M160" i="262"/>
  <c r="N160" i="262"/>
  <c r="O160" i="262"/>
  <c r="P160" i="262"/>
  <c r="Q160" i="262"/>
  <c r="R160" i="262"/>
  <c r="S160" i="262"/>
  <c r="T160" i="262"/>
  <c r="U160" i="262"/>
  <c r="V160" i="262"/>
  <c r="E161" i="262"/>
  <c r="F161" i="262"/>
  <c r="G161" i="262"/>
  <c r="H161" i="262"/>
  <c r="I161" i="262"/>
  <c r="J161" i="262"/>
  <c r="K161" i="262"/>
  <c r="L161" i="262"/>
  <c r="M161" i="262"/>
  <c r="N161" i="262"/>
  <c r="O161" i="262"/>
  <c r="P161" i="262"/>
  <c r="Q161" i="262"/>
  <c r="R161" i="262"/>
  <c r="S161" i="262"/>
  <c r="T161" i="262"/>
  <c r="U161" i="262"/>
  <c r="E162" i="262"/>
  <c r="F162" i="262"/>
  <c r="G162" i="262"/>
  <c r="H162" i="262"/>
  <c r="I162" i="262"/>
  <c r="J162" i="262"/>
  <c r="K162" i="262"/>
  <c r="L162" i="262"/>
  <c r="M162" i="262"/>
  <c r="N162" i="262"/>
  <c r="O162" i="262"/>
  <c r="P162" i="262"/>
  <c r="Q162" i="262"/>
  <c r="R162" i="262"/>
  <c r="S162" i="262"/>
  <c r="T162" i="262"/>
  <c r="U162" i="262"/>
  <c r="E165" i="262"/>
  <c r="F165" i="262"/>
  <c r="G165" i="262"/>
  <c r="H165" i="262"/>
  <c r="I165" i="262"/>
  <c r="J165" i="262"/>
  <c r="K165" i="262"/>
  <c r="L165" i="262"/>
  <c r="M165" i="262"/>
  <c r="E166" i="262"/>
  <c r="F166" i="262"/>
  <c r="G166" i="262"/>
  <c r="H166" i="262"/>
  <c r="I166" i="262"/>
  <c r="J166" i="262"/>
  <c r="K166" i="262"/>
  <c r="L166" i="262"/>
  <c r="M166" i="262"/>
  <c r="E167" i="262"/>
  <c r="F167" i="262"/>
  <c r="G167" i="262"/>
  <c r="H167" i="262"/>
  <c r="I167" i="262"/>
  <c r="J167" i="262"/>
  <c r="K167" i="262"/>
  <c r="L167" i="262"/>
  <c r="M167" i="262"/>
  <c r="E168" i="262"/>
  <c r="F168" i="262"/>
  <c r="G168" i="262"/>
  <c r="H168" i="262"/>
  <c r="I168" i="262"/>
  <c r="J168" i="262"/>
  <c r="K168" i="262"/>
  <c r="L168" i="262"/>
  <c r="M168" i="262"/>
  <c r="E169" i="262"/>
  <c r="F169" i="262"/>
  <c r="G169" i="262"/>
  <c r="H169" i="262"/>
  <c r="I169" i="262"/>
  <c r="J169" i="262"/>
  <c r="K169" i="262"/>
  <c r="L169" i="262"/>
  <c r="M169" i="262"/>
  <c r="E170" i="262"/>
  <c r="F170" i="262"/>
  <c r="G170" i="262"/>
  <c r="H170" i="262"/>
  <c r="I170" i="262"/>
  <c r="J170" i="262"/>
  <c r="K170" i="262"/>
  <c r="L170" i="262"/>
  <c r="M170" i="262"/>
  <c r="E171" i="262"/>
  <c r="F171" i="262"/>
  <c r="G171" i="262"/>
  <c r="H171" i="262"/>
  <c r="I171" i="262"/>
  <c r="J171" i="262"/>
  <c r="K171" i="262"/>
  <c r="L171" i="262"/>
  <c r="M171" i="262"/>
  <c r="E172" i="262"/>
  <c r="F172" i="262"/>
  <c r="G172" i="262"/>
  <c r="H172" i="262"/>
  <c r="I172" i="262"/>
  <c r="J172" i="262"/>
  <c r="K172" i="262"/>
  <c r="L172" i="262"/>
  <c r="M172" i="262"/>
  <c r="E173" i="262"/>
  <c r="F173" i="262"/>
  <c r="G173" i="262"/>
  <c r="H173" i="262"/>
  <c r="I173" i="262"/>
  <c r="J173" i="262"/>
  <c r="K173" i="262"/>
  <c r="L173" i="262"/>
  <c r="M173" i="262"/>
  <c r="E174" i="262"/>
  <c r="F174" i="262"/>
  <c r="G174" i="262"/>
  <c r="H174" i="262"/>
  <c r="I174" i="262"/>
  <c r="J174" i="262"/>
  <c r="K174" i="262"/>
  <c r="L174" i="262"/>
  <c r="M174" i="262"/>
  <c r="E175" i="262"/>
  <c r="F175" i="262"/>
  <c r="G175" i="262"/>
  <c r="H175" i="262"/>
  <c r="I175" i="262"/>
  <c r="J175" i="262"/>
  <c r="K175" i="262"/>
  <c r="L175" i="262"/>
  <c r="M175" i="262"/>
  <c r="E176" i="262"/>
  <c r="F176" i="262"/>
  <c r="G176" i="262"/>
  <c r="H176" i="262"/>
  <c r="I176" i="262"/>
  <c r="J176" i="262"/>
  <c r="K176" i="262"/>
  <c r="L176" i="262"/>
  <c r="M176" i="262"/>
  <c r="E177" i="262"/>
  <c r="F177" i="262"/>
  <c r="G177" i="262"/>
  <c r="H177" i="262"/>
  <c r="I177" i="262"/>
  <c r="J177" i="262"/>
  <c r="K177" i="262"/>
  <c r="L177" i="262"/>
  <c r="M177" i="262"/>
  <c r="E178" i="262"/>
  <c r="F178" i="262"/>
  <c r="G178" i="262"/>
  <c r="H178" i="262"/>
  <c r="I178" i="262"/>
  <c r="J178" i="262"/>
  <c r="K178" i="262"/>
  <c r="L178" i="262"/>
  <c r="M178" i="262"/>
  <c r="E179" i="262"/>
  <c r="F179" i="262"/>
  <c r="G179" i="262"/>
  <c r="H179" i="262"/>
  <c r="I179" i="262"/>
  <c r="J179" i="262"/>
  <c r="K179" i="262"/>
  <c r="L179" i="262"/>
  <c r="M179" i="262"/>
  <c r="E180" i="262"/>
  <c r="F180" i="262"/>
  <c r="G180" i="262"/>
  <c r="H180" i="262"/>
  <c r="I180" i="262"/>
  <c r="J180" i="262"/>
  <c r="K180" i="262"/>
  <c r="L180" i="262"/>
  <c r="M180" i="262"/>
  <c r="E181" i="262"/>
  <c r="F181" i="262"/>
  <c r="G181" i="262"/>
  <c r="H181" i="262"/>
  <c r="I181" i="262"/>
  <c r="J181" i="262"/>
  <c r="K181" i="262"/>
  <c r="L181" i="262"/>
  <c r="M181" i="262"/>
  <c r="E182" i="262"/>
  <c r="F182" i="262"/>
  <c r="G182" i="262"/>
  <c r="H182" i="262"/>
  <c r="I182" i="262"/>
  <c r="J182" i="262"/>
  <c r="K182" i="262"/>
  <c r="L182" i="262"/>
  <c r="M182" i="262"/>
  <c r="E183" i="262"/>
  <c r="F183" i="262"/>
  <c r="G183" i="262"/>
  <c r="H183" i="262"/>
  <c r="I183" i="262"/>
  <c r="J183" i="262"/>
  <c r="K183" i="262"/>
  <c r="L183" i="262"/>
  <c r="M183" i="262"/>
  <c r="E184" i="262"/>
  <c r="F184" i="262"/>
  <c r="G184" i="262"/>
  <c r="H184" i="262"/>
  <c r="I184" i="262"/>
  <c r="J184" i="262"/>
  <c r="K184" i="262"/>
  <c r="L184" i="262"/>
  <c r="M184" i="262"/>
  <c r="U165" i="262"/>
  <c r="U166" i="262"/>
  <c r="T165" i="262"/>
  <c r="T166" i="262"/>
  <c r="T167" i="262"/>
  <c r="T168" i="262"/>
  <c r="V174" i="262"/>
  <c r="V176" i="262"/>
  <c r="V180" i="262"/>
  <c r="Q165" i="262"/>
  <c r="Q166" i="262"/>
  <c r="Q167" i="262"/>
  <c r="Q168" i="262"/>
  <c r="Q169" i="262"/>
  <c r="Q170" i="262"/>
  <c r="Q171" i="262"/>
  <c r="Q172" i="262"/>
  <c r="Q173" i="262"/>
  <c r="Q174" i="262"/>
  <c r="Q175" i="262"/>
  <c r="Q176" i="262"/>
  <c r="Q177" i="262"/>
  <c r="Q178" i="262"/>
  <c r="Q179" i="262"/>
  <c r="Q180" i="262"/>
  <c r="Q181" i="262"/>
  <c r="Q182" i="262"/>
  <c r="S165" i="262"/>
  <c r="S166" i="262"/>
  <c r="S167" i="262"/>
  <c r="S168" i="262"/>
  <c r="S169" i="262"/>
  <c r="S170" i="262"/>
  <c r="S171" i="262"/>
  <c r="S172" i="262"/>
  <c r="S173" i="262"/>
  <c r="S174" i="262"/>
  <c r="S175" i="262"/>
  <c r="S176" i="262"/>
  <c r="S177" i="262"/>
  <c r="S178" i="262"/>
  <c r="S179" i="262"/>
  <c r="S180" i="262"/>
  <c r="S181" i="262"/>
  <c r="S182" i="262"/>
  <c r="S183" i="262"/>
  <c r="S184" i="262"/>
  <c r="U168" i="262"/>
  <c r="U169" i="262"/>
  <c r="U170" i="262"/>
  <c r="U171" i="262"/>
  <c r="U172" i="262"/>
  <c r="U173" i="262"/>
  <c r="U174" i="262"/>
  <c r="U175" i="262"/>
  <c r="U176" i="262"/>
  <c r="U177" i="262"/>
  <c r="U178" i="262"/>
  <c r="U179" i="262"/>
  <c r="U180" i="262"/>
  <c r="U181" i="262"/>
  <c r="U182" i="262"/>
  <c r="U183" i="262"/>
  <c r="U184" i="262"/>
  <c r="F185" i="262"/>
  <c r="G185" i="262"/>
  <c r="H185" i="262"/>
  <c r="I185" i="262"/>
  <c r="K185" i="262"/>
  <c r="L185" i="262"/>
  <c r="P165" i="262"/>
  <c r="P166" i="262"/>
  <c r="P167" i="262"/>
  <c r="P168" i="262"/>
  <c r="P169" i="262"/>
  <c r="P170" i="262"/>
  <c r="P171" i="262"/>
  <c r="P172" i="262"/>
  <c r="P173" i="262"/>
  <c r="P174" i="262"/>
  <c r="P175" i="262"/>
  <c r="P176" i="262"/>
  <c r="P177" i="262"/>
  <c r="P178" i="262"/>
  <c r="P179" i="262"/>
  <c r="P180" i="262"/>
  <c r="P181" i="262"/>
  <c r="P182" i="262"/>
  <c r="P183" i="262"/>
  <c r="P184" i="262"/>
  <c r="P185" i="262"/>
  <c r="R165" i="262"/>
  <c r="R166" i="262"/>
  <c r="R167" i="262"/>
  <c r="R168" i="262"/>
  <c r="R169" i="262"/>
  <c r="R170" i="262"/>
  <c r="R171" i="262"/>
  <c r="R172" i="262"/>
  <c r="R173" i="262"/>
  <c r="R174" i="262"/>
  <c r="R175" i="262"/>
  <c r="R176" i="262"/>
  <c r="R177" i="262"/>
  <c r="R178" i="262"/>
  <c r="R179" i="262"/>
  <c r="R180" i="262"/>
  <c r="R181" i="262"/>
  <c r="R182" i="262"/>
  <c r="R183" i="262"/>
  <c r="R184" i="262"/>
  <c r="R185" i="262"/>
  <c r="T170" i="262"/>
  <c r="T171" i="262"/>
  <c r="T172" i="262"/>
  <c r="T173" i="262"/>
  <c r="T174" i="262"/>
  <c r="T175" i="262"/>
  <c r="T176" i="262"/>
  <c r="T177" i="262"/>
  <c r="T178" i="262"/>
  <c r="T179" i="262"/>
  <c r="T180" i="262"/>
  <c r="T181" i="262"/>
  <c r="T182" i="262"/>
  <c r="T183" i="262"/>
  <c r="T184" i="262"/>
  <c r="T185" i="262"/>
  <c r="U185" i="262"/>
  <c r="V185" i="262"/>
  <c r="U186" i="262"/>
  <c r="V186" i="262"/>
  <c r="E186" i="262"/>
  <c r="F186" i="262"/>
  <c r="I186" i="262"/>
  <c r="J186" i="262"/>
  <c r="K186" i="262"/>
  <c r="L186" i="262"/>
  <c r="R186" i="262"/>
  <c r="S186" i="262"/>
  <c r="E187" i="262"/>
  <c r="F187" i="262"/>
  <c r="G187" i="262"/>
  <c r="H187" i="262"/>
  <c r="I187" i="262"/>
  <c r="J187" i="262"/>
  <c r="K187" i="262"/>
  <c r="L187" i="262"/>
  <c r="E188" i="262"/>
  <c r="F188" i="262"/>
  <c r="G188" i="262"/>
  <c r="H188" i="262"/>
  <c r="I188" i="262"/>
  <c r="J188" i="262"/>
  <c r="K188" i="262"/>
  <c r="L188" i="262"/>
  <c r="E189" i="262"/>
  <c r="F189" i="262"/>
  <c r="G189" i="262"/>
  <c r="H189" i="262"/>
  <c r="I189" i="262"/>
  <c r="J189" i="262"/>
  <c r="K189" i="262"/>
  <c r="L189" i="262"/>
  <c r="R187" i="262"/>
  <c r="S187" i="262"/>
  <c r="T187" i="262"/>
  <c r="U187" i="262"/>
  <c r="V187" i="262"/>
  <c r="R188" i="262"/>
  <c r="S188" i="262"/>
  <c r="T188" i="262"/>
  <c r="U188" i="262"/>
  <c r="V188" i="262"/>
  <c r="R189" i="262"/>
  <c r="S189" i="262"/>
  <c r="T189" i="262"/>
  <c r="U189" i="262"/>
  <c r="V189" i="262"/>
  <c r="R190" i="262"/>
  <c r="S190" i="262"/>
  <c r="T190" i="262"/>
  <c r="U190" i="262"/>
  <c r="V190" i="262"/>
  <c r="R191" i="262"/>
  <c r="S191" i="262"/>
  <c r="T191" i="262"/>
  <c r="U191" i="262"/>
  <c r="V191" i="262"/>
  <c r="E190" i="262"/>
  <c r="F190" i="262"/>
  <c r="G190" i="262"/>
  <c r="H190" i="262"/>
  <c r="I190" i="262"/>
  <c r="J190" i="262"/>
  <c r="K190" i="262"/>
  <c r="M186" i="262"/>
  <c r="M187" i="262"/>
  <c r="M188" i="262"/>
  <c r="M189" i="262"/>
  <c r="M190" i="262"/>
  <c r="O165" i="262"/>
  <c r="O166" i="262"/>
  <c r="O167" i="262"/>
  <c r="O168" i="262"/>
  <c r="O169" i="262"/>
  <c r="O170" i="262"/>
  <c r="O171" i="262"/>
  <c r="O172" i="262"/>
  <c r="O173" i="262"/>
  <c r="O174" i="262"/>
  <c r="O175" i="262"/>
  <c r="O176" i="262"/>
  <c r="O177" i="262"/>
  <c r="O178" i="262"/>
  <c r="O179" i="262"/>
  <c r="O180" i="262"/>
  <c r="O181" i="262"/>
  <c r="O182" i="262"/>
  <c r="O183" i="262"/>
  <c r="O184" i="262"/>
  <c r="O185" i="262"/>
  <c r="O186" i="262"/>
  <c r="O187" i="262"/>
  <c r="O188" i="262"/>
  <c r="O189" i="262"/>
  <c r="O190" i="262"/>
  <c r="Q184" i="262"/>
  <c r="Q185" i="262"/>
  <c r="Q186" i="262"/>
  <c r="Q187" i="262"/>
  <c r="Q188" i="262"/>
  <c r="Q189" i="262"/>
  <c r="Q190" i="262"/>
  <c r="N165" i="262"/>
  <c r="N166" i="262"/>
  <c r="N167" i="262"/>
  <c r="N168" i="262"/>
  <c r="N169" i="262"/>
  <c r="N170" i="262"/>
  <c r="N171" i="262"/>
  <c r="N172" i="262"/>
  <c r="N173" i="262"/>
  <c r="N174" i="262"/>
  <c r="N175" i="262"/>
  <c r="N176" i="262"/>
  <c r="N177" i="262"/>
  <c r="N178" i="262"/>
  <c r="N179" i="262"/>
  <c r="N180" i="262"/>
  <c r="N181" i="262"/>
  <c r="N182" i="262"/>
  <c r="N183" i="262"/>
  <c r="N184" i="262"/>
  <c r="N185" i="262"/>
  <c r="N186" i="262"/>
  <c r="N187" i="262"/>
  <c r="N188" i="262"/>
  <c r="N189" i="262"/>
  <c r="N190" i="262"/>
  <c r="N191" i="262"/>
  <c r="P188" i="262"/>
  <c r="P189" i="262"/>
  <c r="P190" i="262"/>
  <c r="P191" i="262"/>
  <c r="I192" i="262"/>
  <c r="J192" i="262"/>
  <c r="K192" i="262"/>
  <c r="M192" i="262"/>
  <c r="N192" i="262"/>
  <c r="P192" i="262"/>
  <c r="Q192" i="262"/>
  <c r="R192" i="262"/>
  <c r="S192" i="262"/>
  <c r="T192" i="262"/>
  <c r="U192" i="262"/>
  <c r="V192" i="262"/>
  <c r="F192" i="262"/>
  <c r="F193" i="262"/>
  <c r="L192" i="262"/>
  <c r="L193" i="262"/>
  <c r="R193" i="262"/>
  <c r="S193" i="262"/>
  <c r="T193" i="262"/>
  <c r="U193" i="262"/>
  <c r="E193" i="262"/>
  <c r="E194" i="262"/>
  <c r="H194" i="262"/>
  <c r="J194" i="262"/>
  <c r="M194" i="262"/>
  <c r="Q194" i="262"/>
  <c r="R194" i="262"/>
  <c r="S194" i="262"/>
  <c r="T194" i="262"/>
  <c r="U194" i="262"/>
  <c r="O193" i="262"/>
  <c r="O194" i="262"/>
  <c r="O195" i="262"/>
  <c r="R195" i="262"/>
  <c r="S195" i="262"/>
  <c r="T195" i="262"/>
  <c r="U195" i="262"/>
  <c r="V195" i="262"/>
  <c r="U196" i="262"/>
  <c r="V196" i="262"/>
  <c r="N196" i="262"/>
  <c r="P196" i="262"/>
  <c r="Q196" i="262"/>
  <c r="R196" i="262"/>
  <c r="S196" i="262"/>
  <c r="E199" i="262"/>
  <c r="G199" i="262"/>
  <c r="G200" i="262"/>
  <c r="H200" i="262"/>
  <c r="J200" i="262"/>
  <c r="L200" i="262"/>
  <c r="T200" i="262"/>
  <c r="H201" i="262"/>
  <c r="I201" i="262"/>
  <c r="T201" i="262"/>
  <c r="U201" i="262"/>
  <c r="F202" i="262"/>
  <c r="G202" i="262"/>
  <c r="H202" i="262"/>
  <c r="I202" i="262"/>
  <c r="J202" i="262"/>
  <c r="K202" i="262"/>
  <c r="M202" i="262"/>
  <c r="O202" i="262"/>
  <c r="P202" i="262"/>
  <c r="Q202" i="262"/>
  <c r="T202" i="262"/>
  <c r="U202" i="262"/>
  <c r="V202" i="262"/>
  <c r="T203" i="262"/>
  <c r="U203" i="262"/>
  <c r="V203" i="262"/>
  <c r="T204" i="262"/>
  <c r="U204" i="262"/>
  <c r="V204" i="262"/>
  <c r="E203" i="262"/>
  <c r="F203" i="262"/>
  <c r="G203" i="262"/>
  <c r="H203" i="262"/>
  <c r="I203" i="262"/>
  <c r="J203" i="262"/>
  <c r="R203" i="262"/>
  <c r="E204" i="262"/>
  <c r="F204" i="262"/>
  <c r="G204" i="262"/>
  <c r="H204" i="262"/>
  <c r="I204" i="262"/>
  <c r="J204" i="262"/>
  <c r="K204" i="262"/>
  <c r="L204" i="262"/>
  <c r="M204" i="262"/>
  <c r="O204" i="262"/>
  <c r="P204" i="262"/>
  <c r="Q204" i="262"/>
  <c r="R204" i="262"/>
  <c r="E205" i="262"/>
  <c r="F205" i="262"/>
  <c r="G205" i="262"/>
  <c r="H205" i="262"/>
  <c r="J205" i="262"/>
  <c r="K205" i="262"/>
  <c r="L205" i="262"/>
  <c r="E206" i="262"/>
  <c r="F206" i="262"/>
  <c r="G206" i="262"/>
  <c r="H206" i="262"/>
  <c r="I206" i="262"/>
  <c r="J206" i="262"/>
  <c r="K206" i="262"/>
  <c r="L206" i="262"/>
  <c r="M206" i="262"/>
  <c r="N206" i="262"/>
  <c r="O206" i="262"/>
  <c r="P206" i="262"/>
  <c r="T206" i="262"/>
  <c r="U206" i="262"/>
  <c r="T207" i="262"/>
  <c r="U207" i="262"/>
  <c r="T208" i="262"/>
  <c r="U208" i="262"/>
  <c r="E207" i="262"/>
  <c r="F207" i="262"/>
  <c r="G207" i="262"/>
  <c r="H207" i="262"/>
  <c r="I207" i="262"/>
  <c r="J207" i="262"/>
  <c r="K207" i="262"/>
  <c r="M207" i="262"/>
  <c r="N207" i="262"/>
  <c r="Q207" i="262"/>
  <c r="E208" i="262"/>
  <c r="F208" i="262"/>
  <c r="G208" i="262"/>
  <c r="H208" i="262"/>
  <c r="I208" i="262"/>
  <c r="J208" i="262"/>
  <c r="K208" i="262"/>
  <c r="L208" i="262"/>
  <c r="M208" i="262"/>
  <c r="N208" i="262"/>
  <c r="O208" i="262"/>
  <c r="P208" i="262"/>
  <c r="R207" i="262"/>
  <c r="R208" i="262"/>
  <c r="E209" i="262"/>
  <c r="F209" i="262"/>
  <c r="G209" i="262"/>
  <c r="H209" i="262"/>
  <c r="I209" i="262"/>
  <c r="J209" i="262"/>
  <c r="K209" i="262"/>
  <c r="L209" i="262"/>
  <c r="T209" i="262"/>
  <c r="U209" i="262"/>
  <c r="V209" i="262"/>
  <c r="T210" i="262"/>
  <c r="U210" i="262"/>
  <c r="V210" i="262"/>
  <c r="T211" i="262"/>
  <c r="U211" i="262"/>
  <c r="V211" i="262"/>
  <c r="T212" i="262"/>
  <c r="U212" i="262"/>
  <c r="V212" i="262"/>
  <c r="T213" i="262"/>
  <c r="U213" i="262"/>
  <c r="V213" i="262"/>
  <c r="T214" i="262"/>
  <c r="U214" i="262"/>
  <c r="V214" i="262"/>
  <c r="T215" i="262"/>
  <c r="U215" i="262"/>
  <c r="V215" i="262"/>
  <c r="T216" i="262"/>
  <c r="U216" i="262"/>
  <c r="V216" i="262"/>
  <c r="T217" i="262"/>
  <c r="U217" i="262"/>
  <c r="V217" i="262"/>
  <c r="T218" i="262"/>
  <c r="U218" i="262"/>
  <c r="V218" i="262"/>
  <c r="T219" i="262"/>
  <c r="U219" i="262"/>
  <c r="V219" i="262"/>
  <c r="T220" i="262"/>
  <c r="U220" i="262"/>
  <c r="V220" i="262"/>
  <c r="T221" i="262"/>
  <c r="U221" i="262"/>
  <c r="V221" i="262"/>
  <c r="E210" i="262"/>
  <c r="F210" i="262"/>
  <c r="G210" i="262"/>
  <c r="H210" i="262"/>
  <c r="I210" i="262"/>
  <c r="J210" i="262"/>
  <c r="K210" i="262"/>
  <c r="L210" i="262"/>
  <c r="M210" i="262"/>
  <c r="N210" i="262"/>
  <c r="O210" i="262"/>
  <c r="P210" i="262"/>
  <c r="R210" i="262"/>
  <c r="E211" i="262"/>
  <c r="F211" i="262"/>
  <c r="G211" i="262"/>
  <c r="H211" i="262"/>
  <c r="I211" i="262"/>
  <c r="J211" i="262"/>
  <c r="K211" i="262"/>
  <c r="L211" i="262"/>
  <c r="M211" i="262"/>
  <c r="N211" i="262"/>
  <c r="O211" i="262"/>
  <c r="S202" i="262"/>
  <c r="S203" i="262"/>
  <c r="S204" i="262"/>
  <c r="S205" i="262"/>
  <c r="S206" i="262"/>
  <c r="S207" i="262"/>
  <c r="S208" i="262"/>
  <c r="S209" i="262"/>
  <c r="S210" i="262"/>
  <c r="S211" i="262"/>
  <c r="E212" i="262"/>
  <c r="F212" i="262"/>
  <c r="G212" i="262"/>
  <c r="H212" i="262"/>
  <c r="I212" i="262"/>
  <c r="J212" i="262"/>
  <c r="K212" i="262"/>
  <c r="L212" i="262"/>
  <c r="M212" i="262"/>
  <c r="N212" i="262"/>
  <c r="O212" i="262"/>
  <c r="P212" i="262"/>
  <c r="R212" i="262"/>
  <c r="S212" i="262"/>
  <c r="R213" i="262"/>
  <c r="S213" i="262"/>
  <c r="R214" i="262"/>
  <c r="S214" i="262"/>
  <c r="R215" i="262"/>
  <c r="S215" i="262"/>
  <c r="E213" i="262"/>
  <c r="F213" i="262"/>
  <c r="G213" i="262"/>
  <c r="H213" i="262"/>
  <c r="J213" i="262"/>
  <c r="K213" i="262"/>
  <c r="L213" i="262"/>
  <c r="M213" i="262"/>
  <c r="N213" i="262"/>
  <c r="O213" i="262"/>
  <c r="Q212" i="262"/>
  <c r="Q213" i="262"/>
  <c r="E214" i="262"/>
  <c r="F214" i="262"/>
  <c r="G214" i="262"/>
  <c r="H214" i="262"/>
  <c r="I214" i="262"/>
  <c r="J214" i="262"/>
  <c r="K214" i="262"/>
  <c r="L214" i="262"/>
  <c r="M214" i="262"/>
  <c r="N214" i="262"/>
  <c r="O214" i="262"/>
  <c r="P214" i="262"/>
  <c r="Q214" i="262"/>
  <c r="E215" i="262"/>
  <c r="F215" i="262"/>
  <c r="G215" i="262"/>
  <c r="H215" i="262"/>
  <c r="I215" i="262"/>
  <c r="J215" i="262"/>
  <c r="K215" i="262"/>
  <c r="M215" i="262"/>
  <c r="N215" i="262"/>
  <c r="O215" i="262"/>
  <c r="P215" i="262"/>
  <c r="E216" i="262"/>
  <c r="F216" i="262"/>
  <c r="G216" i="262"/>
  <c r="H216" i="262"/>
  <c r="J216" i="262"/>
  <c r="K216" i="262"/>
  <c r="L216" i="262"/>
  <c r="M216" i="262"/>
  <c r="N216" i="262"/>
  <c r="Q216" i="262"/>
  <c r="R216" i="262"/>
  <c r="S216" i="262"/>
  <c r="Q217" i="262"/>
  <c r="R217" i="262"/>
  <c r="S217" i="262"/>
  <c r="E217" i="262"/>
  <c r="F217" i="262"/>
  <c r="G217" i="262"/>
  <c r="H217" i="262"/>
  <c r="I217" i="262"/>
  <c r="J217" i="262"/>
  <c r="K217" i="262"/>
  <c r="L217" i="262"/>
  <c r="M217" i="262"/>
  <c r="N217" i="262"/>
  <c r="O217" i="262"/>
  <c r="E218" i="262"/>
  <c r="F218" i="262"/>
  <c r="G218" i="262"/>
  <c r="H218" i="262"/>
  <c r="I218" i="262"/>
  <c r="J218" i="262"/>
  <c r="K218" i="262"/>
  <c r="L218" i="262"/>
  <c r="M218" i="262"/>
  <c r="N218" i="262"/>
  <c r="O218" i="262"/>
  <c r="P218" i="262"/>
  <c r="Q218" i="262"/>
  <c r="R218" i="262"/>
  <c r="S218" i="262"/>
  <c r="E219" i="262"/>
  <c r="F219" i="262"/>
  <c r="G219" i="262"/>
  <c r="H219" i="262"/>
  <c r="I219" i="262"/>
  <c r="J219" i="262"/>
  <c r="E220" i="262"/>
  <c r="F220" i="262"/>
  <c r="G220" i="262"/>
  <c r="H220" i="262"/>
  <c r="I220" i="262"/>
  <c r="J220" i="262"/>
  <c r="L220" i="262"/>
  <c r="M220" i="262"/>
  <c r="N220" i="262"/>
  <c r="S220" i="262"/>
  <c r="E221" i="262"/>
  <c r="F221" i="262"/>
  <c r="G221" i="262"/>
  <c r="H221" i="262"/>
  <c r="I221" i="262"/>
  <c r="K220" i="262"/>
  <c r="K221" i="262"/>
  <c r="Q221" i="262"/>
  <c r="E222" i="262"/>
  <c r="F222" i="262"/>
  <c r="G222" i="262"/>
  <c r="H222" i="262"/>
  <c r="I222" i="262"/>
  <c r="J222" i="262"/>
  <c r="K222" i="262"/>
  <c r="L222" i="262"/>
  <c r="M222" i="262"/>
  <c r="N222" i="262"/>
  <c r="O222" i="262"/>
  <c r="E223" i="262"/>
  <c r="F223" i="262"/>
  <c r="G223" i="262"/>
  <c r="H223" i="262"/>
  <c r="I223" i="262"/>
  <c r="J223" i="262"/>
  <c r="K223" i="262"/>
  <c r="L223" i="262"/>
  <c r="M223" i="262"/>
  <c r="N223" i="262"/>
  <c r="O223" i="262"/>
  <c r="E224" i="262"/>
  <c r="F224" i="262"/>
  <c r="G224" i="262"/>
  <c r="H224" i="262"/>
  <c r="I224" i="262"/>
  <c r="J224" i="262"/>
  <c r="K224" i="262"/>
  <c r="L224" i="262"/>
  <c r="M224" i="262"/>
  <c r="N224" i="262"/>
  <c r="O224" i="262"/>
  <c r="Q222" i="262"/>
  <c r="R222" i="262"/>
  <c r="S222" i="262"/>
  <c r="T222" i="262"/>
  <c r="U222" i="262"/>
  <c r="V222" i="262"/>
  <c r="Q223" i="262"/>
  <c r="R223" i="262"/>
  <c r="S223" i="262"/>
  <c r="T223" i="262"/>
  <c r="U223" i="262"/>
  <c r="V223" i="262"/>
  <c r="Q224" i="262"/>
  <c r="R224" i="262"/>
  <c r="S224" i="262"/>
  <c r="T224" i="262"/>
  <c r="U224" i="262"/>
  <c r="E225" i="262"/>
  <c r="F225" i="262"/>
  <c r="G225" i="262"/>
  <c r="H225" i="262"/>
  <c r="I225" i="262"/>
  <c r="J225" i="262"/>
  <c r="K225" i="262"/>
  <c r="L225" i="262"/>
  <c r="M225" i="262"/>
  <c r="N225" i="262"/>
  <c r="P221" i="262"/>
  <c r="P222" i="262"/>
  <c r="P223" i="262"/>
  <c r="P224" i="262"/>
  <c r="P225" i="262"/>
  <c r="Q225" i="262"/>
  <c r="R225" i="262"/>
  <c r="S225" i="262"/>
  <c r="T225" i="262"/>
  <c r="U225" i="262"/>
  <c r="V225" i="262"/>
  <c r="Q226" i="262"/>
  <c r="R226" i="262"/>
  <c r="S226" i="262"/>
  <c r="T226" i="262"/>
  <c r="U226" i="262"/>
  <c r="V226" i="262"/>
  <c r="Q227" i="262"/>
  <c r="R227" i="262"/>
  <c r="S227" i="262"/>
  <c r="T227" i="262"/>
  <c r="U227" i="262"/>
  <c r="V227" i="262"/>
  <c r="Q228" i="262"/>
  <c r="R228" i="262"/>
  <c r="S228" i="262"/>
  <c r="T228" i="262"/>
  <c r="U228" i="262"/>
  <c r="V228" i="262"/>
  <c r="E226" i="262"/>
  <c r="F226" i="262"/>
  <c r="G226" i="262"/>
  <c r="H226" i="262"/>
  <c r="I226" i="262"/>
  <c r="J226" i="262"/>
  <c r="K226" i="262"/>
  <c r="L226" i="262"/>
  <c r="M226" i="262"/>
  <c r="N226" i="262"/>
  <c r="O226" i="262"/>
  <c r="P226" i="262"/>
  <c r="E227" i="262"/>
  <c r="F227" i="262"/>
  <c r="G227" i="262"/>
  <c r="H227" i="262"/>
  <c r="I227" i="262"/>
  <c r="J227" i="262"/>
  <c r="K227" i="262"/>
  <c r="L227" i="262"/>
  <c r="M227" i="262"/>
  <c r="N227" i="262"/>
  <c r="O227" i="262"/>
  <c r="P227" i="262"/>
  <c r="E228" i="262"/>
  <c r="F228" i="262"/>
  <c r="G228" i="262"/>
  <c r="H228" i="262"/>
  <c r="I228" i="262"/>
  <c r="J228" i="262"/>
  <c r="K228" i="262"/>
  <c r="L228" i="262"/>
  <c r="M228" i="262"/>
  <c r="N228" i="262"/>
  <c r="O228" i="262"/>
  <c r="E229" i="262"/>
  <c r="F229" i="262"/>
  <c r="G229" i="262"/>
  <c r="H229" i="262"/>
  <c r="I229" i="262"/>
  <c r="J229" i="262"/>
  <c r="K229" i="262"/>
  <c r="L229" i="262"/>
  <c r="M229" i="262"/>
  <c r="O229" i="262"/>
  <c r="P229" i="262"/>
  <c r="Q229" i="262"/>
  <c r="R229" i="262"/>
  <c r="S229" i="262"/>
  <c r="T229" i="262"/>
  <c r="U229" i="262"/>
  <c r="V229" i="262"/>
  <c r="E230" i="262"/>
  <c r="F230" i="262"/>
  <c r="G230" i="262"/>
  <c r="H230" i="262"/>
  <c r="I230" i="262"/>
  <c r="J230" i="262"/>
  <c r="K230" i="262"/>
  <c r="L230" i="262"/>
  <c r="M230" i="262"/>
  <c r="N230" i="262"/>
  <c r="O230" i="262"/>
  <c r="P230" i="262"/>
  <c r="Q230" i="262"/>
  <c r="R230" i="262"/>
  <c r="S230" i="262"/>
  <c r="T230" i="262"/>
  <c r="U230" i="262"/>
  <c r="V230" i="262"/>
  <c r="F7" i="261"/>
  <c r="G7" i="261"/>
  <c r="H7" i="261"/>
  <c r="I7" i="261"/>
  <c r="J7" i="261"/>
  <c r="F8" i="261"/>
  <c r="G8" i="261"/>
  <c r="H8" i="261"/>
  <c r="I8" i="261"/>
  <c r="J8" i="261"/>
  <c r="K7" i="261"/>
  <c r="L7" i="261"/>
  <c r="M7" i="261"/>
  <c r="K8" i="261"/>
  <c r="L8" i="261"/>
  <c r="M8" i="261"/>
  <c r="K9" i="261"/>
  <c r="L9" i="261"/>
  <c r="M9" i="261"/>
  <c r="N7" i="261"/>
  <c r="O7" i="261"/>
  <c r="N8" i="261"/>
  <c r="O8" i="261"/>
  <c r="N9" i="261"/>
  <c r="O9" i="261"/>
  <c r="N10" i="261"/>
  <c r="O10" i="261"/>
  <c r="N11" i="261"/>
  <c r="O11" i="261"/>
  <c r="N12" i="261"/>
  <c r="O12" i="261"/>
  <c r="Q7" i="261"/>
  <c r="R7" i="261"/>
  <c r="Q8" i="261"/>
  <c r="R8" i="261"/>
  <c r="Q9" i="261"/>
  <c r="R9" i="261"/>
  <c r="Q10" i="261"/>
  <c r="R10" i="261"/>
  <c r="Q11" i="261"/>
  <c r="R11" i="261"/>
  <c r="Q12" i="261"/>
  <c r="R12" i="261"/>
  <c r="Q13" i="261"/>
  <c r="R13" i="261"/>
  <c r="Q14" i="261"/>
  <c r="R14" i="261"/>
  <c r="Q15" i="261"/>
  <c r="R15" i="261"/>
  <c r="F9" i="261"/>
  <c r="G9" i="261"/>
  <c r="H9" i="261"/>
  <c r="I9" i="261"/>
  <c r="F10" i="261"/>
  <c r="G10" i="261"/>
  <c r="H10" i="261"/>
  <c r="I10" i="261"/>
  <c r="J10" i="261"/>
  <c r="K10" i="261"/>
  <c r="L10" i="261"/>
  <c r="F11" i="261"/>
  <c r="G11" i="261"/>
  <c r="H11" i="261"/>
  <c r="I11" i="261"/>
  <c r="J11" i="261"/>
  <c r="K11" i="261"/>
  <c r="L11" i="261"/>
  <c r="F12" i="261"/>
  <c r="G12" i="261"/>
  <c r="H12" i="261"/>
  <c r="I12" i="261"/>
  <c r="J12" i="261"/>
  <c r="K12" i="261"/>
  <c r="L12" i="261"/>
  <c r="E7" i="261"/>
  <c r="E8" i="261"/>
  <c r="E9" i="261"/>
  <c r="E10" i="261"/>
  <c r="E11" i="261"/>
  <c r="E12" i="261"/>
  <c r="E13" i="261"/>
  <c r="M11" i="261"/>
  <c r="M12" i="261"/>
  <c r="M13" i="261"/>
  <c r="P7" i="261"/>
  <c r="P8" i="261"/>
  <c r="P9" i="261"/>
  <c r="P10" i="261"/>
  <c r="P11" i="261"/>
  <c r="P12" i="261"/>
  <c r="P13" i="261"/>
  <c r="V7" i="261"/>
  <c r="V8" i="261"/>
  <c r="V9" i="261"/>
  <c r="V10" i="261"/>
  <c r="V11" i="261"/>
  <c r="V12" i="261"/>
  <c r="V13" i="261"/>
  <c r="F14" i="261"/>
  <c r="G14" i="261"/>
  <c r="J14" i="261"/>
  <c r="O14" i="261"/>
  <c r="P14" i="261"/>
  <c r="E15" i="261"/>
  <c r="F15" i="261"/>
  <c r="G15" i="261"/>
  <c r="H15" i="261"/>
  <c r="I15" i="261"/>
  <c r="J15" i="261"/>
  <c r="K15" i="261"/>
  <c r="E16" i="261"/>
  <c r="F16" i="261"/>
  <c r="G16" i="261"/>
  <c r="H16" i="261"/>
  <c r="I16" i="261"/>
  <c r="J16" i="261"/>
  <c r="K16" i="261"/>
  <c r="L15" i="261"/>
  <c r="M15" i="261"/>
  <c r="N15" i="261"/>
  <c r="O15" i="261"/>
  <c r="L16" i="261"/>
  <c r="M16" i="261"/>
  <c r="N16" i="261"/>
  <c r="O16" i="261"/>
  <c r="L17" i="261"/>
  <c r="M17" i="261"/>
  <c r="N17" i="261"/>
  <c r="O17" i="261"/>
  <c r="V15" i="261"/>
  <c r="P16" i="261"/>
  <c r="Q16" i="261"/>
  <c r="R16" i="261"/>
  <c r="P17" i="261"/>
  <c r="Q17" i="261"/>
  <c r="R17" i="261"/>
  <c r="P18" i="261"/>
  <c r="Q18" i="261"/>
  <c r="R18" i="261"/>
  <c r="P19" i="261"/>
  <c r="Q19" i="261"/>
  <c r="R19" i="261"/>
  <c r="E17" i="261"/>
  <c r="F17" i="261"/>
  <c r="G17" i="261"/>
  <c r="H17" i="261"/>
  <c r="I17" i="261"/>
  <c r="J17" i="261"/>
  <c r="E18" i="261"/>
  <c r="F18" i="261"/>
  <c r="G18" i="261"/>
  <c r="H18" i="261"/>
  <c r="I18" i="261"/>
  <c r="J18" i="261"/>
  <c r="K18" i="261"/>
  <c r="L18" i="261"/>
  <c r="M18" i="261"/>
  <c r="N18" i="261"/>
  <c r="O18" i="261"/>
  <c r="E19" i="261"/>
  <c r="F19" i="261"/>
  <c r="G19" i="261"/>
  <c r="H19" i="261"/>
  <c r="I19" i="261"/>
  <c r="J19" i="261"/>
  <c r="K19" i="261"/>
  <c r="L19" i="261"/>
  <c r="M19" i="261"/>
  <c r="N19" i="261"/>
  <c r="E20" i="261"/>
  <c r="F20" i="261"/>
  <c r="G20" i="261"/>
  <c r="H20" i="261"/>
  <c r="J20" i="261"/>
  <c r="K20" i="261"/>
  <c r="L20" i="261"/>
  <c r="M20" i="261"/>
  <c r="N20" i="261"/>
  <c r="O20" i="261"/>
  <c r="P20" i="261"/>
  <c r="Q20" i="261"/>
  <c r="R20" i="261"/>
  <c r="E21" i="261"/>
  <c r="F21" i="261"/>
  <c r="G21" i="261"/>
  <c r="H21" i="261"/>
  <c r="I21" i="261"/>
  <c r="J21" i="261"/>
  <c r="K21" i="261"/>
  <c r="L21" i="261"/>
  <c r="M21" i="261"/>
  <c r="N21" i="261"/>
  <c r="O21" i="261"/>
  <c r="P21" i="261"/>
  <c r="Q21" i="261"/>
  <c r="E22" i="261"/>
  <c r="F22" i="261"/>
  <c r="G22" i="261"/>
  <c r="H22" i="261"/>
  <c r="I22" i="261"/>
  <c r="J22" i="261"/>
  <c r="K22" i="261"/>
  <c r="L22" i="261"/>
  <c r="M22" i="261"/>
  <c r="N22" i="261"/>
  <c r="O22" i="261"/>
  <c r="P22" i="261"/>
  <c r="Q22" i="261"/>
  <c r="E23" i="261"/>
  <c r="F23" i="261"/>
  <c r="G23" i="261"/>
  <c r="H23" i="261"/>
  <c r="I23" i="261"/>
  <c r="J23" i="261"/>
  <c r="K23" i="261"/>
  <c r="L23" i="261"/>
  <c r="M23" i="261"/>
  <c r="N23" i="261"/>
  <c r="O23" i="261"/>
  <c r="P23" i="261"/>
  <c r="Q23" i="261"/>
  <c r="E24" i="261"/>
  <c r="F24" i="261"/>
  <c r="G24" i="261"/>
  <c r="H24" i="261"/>
  <c r="I24" i="261"/>
  <c r="J24" i="261"/>
  <c r="K24" i="261"/>
  <c r="L24" i="261"/>
  <c r="M24" i="261"/>
  <c r="N24" i="261"/>
  <c r="O24" i="261"/>
  <c r="P24" i="261"/>
  <c r="Q24" i="261"/>
  <c r="T7" i="261"/>
  <c r="T8" i="261"/>
  <c r="T9" i="261"/>
  <c r="T10" i="261"/>
  <c r="T11" i="261"/>
  <c r="T12" i="261"/>
  <c r="T13" i="261"/>
  <c r="T14" i="261"/>
  <c r="T15" i="261"/>
  <c r="T16" i="261"/>
  <c r="T17" i="261"/>
  <c r="T18" i="261"/>
  <c r="T19" i="261"/>
  <c r="T20" i="261"/>
  <c r="T21" i="261"/>
  <c r="T22" i="261"/>
  <c r="T23" i="261"/>
  <c r="T24" i="261"/>
  <c r="V17" i="261"/>
  <c r="V18" i="261"/>
  <c r="V19" i="261"/>
  <c r="V20" i="261"/>
  <c r="V21" i="261"/>
  <c r="V22" i="261"/>
  <c r="V23" i="261"/>
  <c r="V24" i="261"/>
  <c r="E27" i="261"/>
  <c r="F27" i="261"/>
  <c r="G27" i="261"/>
  <c r="J27" i="261"/>
  <c r="L27" i="261"/>
  <c r="N27" i="261"/>
  <c r="O27" i="261"/>
  <c r="P27" i="261"/>
  <c r="N28" i="261"/>
  <c r="O28" i="261"/>
  <c r="P28" i="261"/>
  <c r="N29" i="261"/>
  <c r="O29" i="261"/>
  <c r="P29" i="261"/>
  <c r="N30" i="261"/>
  <c r="O30" i="261"/>
  <c r="P30" i="261"/>
  <c r="N31" i="261"/>
  <c r="O31" i="261"/>
  <c r="P31" i="261"/>
  <c r="F28" i="261"/>
  <c r="G28" i="261"/>
  <c r="H28" i="261"/>
  <c r="J28" i="261"/>
  <c r="K28" i="261"/>
  <c r="E29" i="261"/>
  <c r="F29" i="261"/>
  <c r="G29" i="261"/>
  <c r="H29" i="261"/>
  <c r="I29" i="261"/>
  <c r="J29" i="261"/>
  <c r="K29" i="261"/>
  <c r="L29" i="261"/>
  <c r="E30" i="261"/>
  <c r="F30" i="261"/>
  <c r="G30" i="261"/>
  <c r="H30" i="261"/>
  <c r="I30" i="261"/>
  <c r="J30" i="261"/>
  <c r="K30" i="261"/>
  <c r="M28" i="261"/>
  <c r="M29" i="261"/>
  <c r="M30" i="261"/>
  <c r="U7" i="261"/>
  <c r="U8" i="261"/>
  <c r="U9" i="261"/>
  <c r="U10" i="261"/>
  <c r="U11" i="261"/>
  <c r="U12" i="261"/>
  <c r="U13" i="261"/>
  <c r="U14" i="261"/>
  <c r="U15" i="261"/>
  <c r="U16" i="261"/>
  <c r="U17" i="261"/>
  <c r="U18" i="261"/>
  <c r="U19" i="261"/>
  <c r="U20" i="261"/>
  <c r="U21" i="261"/>
  <c r="U22" i="261"/>
  <c r="U23" i="261"/>
  <c r="U24" i="261"/>
  <c r="U25" i="261"/>
  <c r="U26" i="261"/>
  <c r="U27" i="261"/>
  <c r="U28" i="261"/>
  <c r="U29" i="261"/>
  <c r="U30" i="261"/>
  <c r="E31" i="261"/>
  <c r="F31" i="261"/>
  <c r="G31" i="261"/>
  <c r="H31" i="261"/>
  <c r="I31" i="261"/>
  <c r="J31" i="261"/>
  <c r="K31" i="261"/>
  <c r="L31" i="261"/>
  <c r="T26" i="261"/>
  <c r="T27" i="261"/>
  <c r="T28" i="261"/>
  <c r="T29" i="261"/>
  <c r="T30" i="261"/>
  <c r="T31" i="261"/>
  <c r="V27" i="261"/>
  <c r="V28" i="261"/>
  <c r="V29" i="261"/>
  <c r="V30" i="261"/>
  <c r="V31" i="261"/>
  <c r="E32" i="261"/>
  <c r="F32" i="261"/>
  <c r="G32" i="261"/>
  <c r="H32" i="261"/>
  <c r="I32" i="261"/>
  <c r="J32" i="261"/>
  <c r="K32" i="261"/>
  <c r="L32" i="261"/>
  <c r="M32" i="261"/>
  <c r="N32" i="261"/>
  <c r="O32" i="261"/>
  <c r="P32" i="261"/>
  <c r="E33" i="261"/>
  <c r="F33" i="261"/>
  <c r="G33" i="261"/>
  <c r="H33" i="261"/>
  <c r="I33" i="261"/>
  <c r="J33" i="261"/>
  <c r="K33" i="261"/>
  <c r="L33" i="261"/>
  <c r="M33" i="261"/>
  <c r="N33" i="261"/>
  <c r="O33" i="261"/>
  <c r="P33" i="261"/>
  <c r="E34" i="261"/>
  <c r="F34" i="261"/>
  <c r="G34" i="261"/>
  <c r="H34" i="261"/>
  <c r="I34" i="261"/>
  <c r="J34" i="261"/>
  <c r="K34" i="261"/>
  <c r="L34" i="261"/>
  <c r="M34" i="261"/>
  <c r="N34" i="261"/>
  <c r="O34" i="261"/>
  <c r="P34" i="261"/>
  <c r="T32" i="261"/>
  <c r="U32" i="261"/>
  <c r="V32" i="261"/>
  <c r="T33" i="261"/>
  <c r="U33" i="261"/>
  <c r="V33" i="261"/>
  <c r="T34" i="261"/>
  <c r="U34" i="261"/>
  <c r="V34" i="261"/>
  <c r="T35" i="261"/>
  <c r="U35" i="261"/>
  <c r="V35" i="261"/>
  <c r="T36" i="261"/>
  <c r="U36" i="261"/>
  <c r="V36" i="261"/>
  <c r="T37" i="261"/>
  <c r="U37" i="261"/>
  <c r="V37" i="261"/>
  <c r="T38" i="261"/>
  <c r="U38" i="261"/>
  <c r="V38" i="261"/>
  <c r="T39" i="261"/>
  <c r="U39" i="261"/>
  <c r="V39" i="261"/>
  <c r="T40" i="261"/>
  <c r="U40" i="261"/>
  <c r="V40" i="261"/>
  <c r="T41" i="261"/>
  <c r="U41" i="261"/>
  <c r="V41" i="261"/>
  <c r="E35" i="261"/>
  <c r="F35" i="261"/>
  <c r="G35" i="261"/>
  <c r="H35" i="261"/>
  <c r="I35" i="261"/>
  <c r="J35" i="261"/>
  <c r="K35" i="261"/>
  <c r="L35" i="261"/>
  <c r="E36" i="261"/>
  <c r="F36" i="261"/>
  <c r="G36" i="261"/>
  <c r="H36" i="261"/>
  <c r="I36" i="261"/>
  <c r="J36" i="261"/>
  <c r="K36" i="261"/>
  <c r="L36" i="261"/>
  <c r="M35" i="261"/>
  <c r="N35" i="261"/>
  <c r="O35" i="261"/>
  <c r="M36" i="261"/>
  <c r="N36" i="261"/>
  <c r="O36" i="261"/>
  <c r="M37" i="261"/>
  <c r="N37" i="261"/>
  <c r="O37" i="261"/>
  <c r="E37" i="261"/>
  <c r="F37" i="261"/>
  <c r="G37" i="261"/>
  <c r="H37" i="261"/>
  <c r="I37" i="261"/>
  <c r="J37" i="261"/>
  <c r="K37" i="261"/>
  <c r="E38" i="261"/>
  <c r="F38" i="261"/>
  <c r="G38" i="261"/>
  <c r="H38" i="261"/>
  <c r="I38" i="261"/>
  <c r="J38" i="261"/>
  <c r="K38" i="261"/>
  <c r="L38" i="261"/>
  <c r="M38" i="261"/>
  <c r="N38" i="261"/>
  <c r="O38" i="261"/>
  <c r="E39" i="261"/>
  <c r="F39" i="261"/>
  <c r="G39" i="261"/>
  <c r="H39" i="261"/>
  <c r="I39" i="261"/>
  <c r="J39" i="261"/>
  <c r="K39" i="261"/>
  <c r="M39" i="261"/>
  <c r="N39" i="261"/>
  <c r="R22" i="261"/>
  <c r="R23" i="261"/>
  <c r="R24" i="261"/>
  <c r="R25" i="261"/>
  <c r="R26" i="261"/>
  <c r="R27" i="261"/>
  <c r="R28" i="261"/>
  <c r="R29" i="261"/>
  <c r="R30" i="261"/>
  <c r="R31" i="261"/>
  <c r="R32" i="261"/>
  <c r="R33" i="261"/>
  <c r="R34" i="261"/>
  <c r="R35" i="261"/>
  <c r="R36" i="261"/>
  <c r="R37" i="261"/>
  <c r="R38" i="261"/>
  <c r="R39" i="261"/>
  <c r="E40" i="261"/>
  <c r="F40" i="261"/>
  <c r="G40" i="261"/>
  <c r="H40" i="261"/>
  <c r="I40" i="261"/>
  <c r="J40" i="261"/>
  <c r="K40" i="261"/>
  <c r="L40" i="261"/>
  <c r="M40" i="261"/>
  <c r="N40" i="261"/>
  <c r="E41" i="261"/>
  <c r="F41" i="261"/>
  <c r="G41" i="261"/>
  <c r="H41" i="261"/>
  <c r="I41" i="261"/>
  <c r="J41" i="261"/>
  <c r="K41" i="261"/>
  <c r="L41" i="261"/>
  <c r="M41" i="261"/>
  <c r="N41" i="261"/>
  <c r="E42" i="261"/>
  <c r="F42" i="261"/>
  <c r="G42" i="261"/>
  <c r="H42" i="261"/>
  <c r="I42" i="261"/>
  <c r="J42" i="261"/>
  <c r="K42" i="261"/>
  <c r="L42" i="261"/>
  <c r="M42" i="261"/>
  <c r="N42" i="261"/>
  <c r="E43" i="261"/>
  <c r="F43" i="261"/>
  <c r="G43" i="261"/>
  <c r="H43" i="261"/>
  <c r="I43" i="261"/>
  <c r="J43" i="261"/>
  <c r="K43" i="261"/>
  <c r="L43" i="261"/>
  <c r="M43" i="261"/>
  <c r="N43" i="261"/>
  <c r="E44" i="261"/>
  <c r="F44" i="261"/>
  <c r="G44" i="261"/>
  <c r="H44" i="261"/>
  <c r="I44" i="261"/>
  <c r="J44" i="261"/>
  <c r="K44" i="261"/>
  <c r="L44" i="261"/>
  <c r="M44" i="261"/>
  <c r="N44" i="261"/>
  <c r="T42" i="261"/>
  <c r="U42" i="261"/>
  <c r="T43" i="261"/>
  <c r="U43" i="261"/>
  <c r="V43" i="261"/>
  <c r="T44" i="261"/>
  <c r="U44" i="261"/>
  <c r="V44" i="261"/>
  <c r="T45" i="261"/>
  <c r="U45" i="261"/>
  <c r="V45" i="261"/>
  <c r="T46" i="261"/>
  <c r="U46" i="261"/>
  <c r="V46" i="261"/>
  <c r="T47" i="261"/>
  <c r="U47" i="261"/>
  <c r="V47" i="261"/>
  <c r="T48" i="261"/>
  <c r="U48" i="261"/>
  <c r="V48" i="261"/>
  <c r="E45" i="261"/>
  <c r="F45" i="261"/>
  <c r="G45" i="261"/>
  <c r="H45" i="261"/>
  <c r="I45" i="261"/>
  <c r="J45" i="261"/>
  <c r="K45" i="261"/>
  <c r="L45" i="261"/>
  <c r="M45" i="261"/>
  <c r="O40" i="261"/>
  <c r="O41" i="261"/>
  <c r="O42" i="261"/>
  <c r="O43" i="261"/>
  <c r="O44" i="261"/>
  <c r="O45" i="261"/>
  <c r="E46" i="261"/>
  <c r="F46" i="261"/>
  <c r="G46" i="261"/>
  <c r="H46" i="261"/>
  <c r="I46" i="261"/>
  <c r="J46" i="261"/>
  <c r="K46" i="261"/>
  <c r="L46" i="261"/>
  <c r="M46" i="261"/>
  <c r="N46" i="261"/>
  <c r="O46" i="261"/>
  <c r="R41" i="261"/>
  <c r="R42" i="261"/>
  <c r="R43" i="261"/>
  <c r="R44" i="261"/>
  <c r="R45" i="261"/>
  <c r="R46" i="261"/>
  <c r="P36" i="261"/>
  <c r="P37" i="261"/>
  <c r="P38" i="261"/>
  <c r="P39" i="261"/>
  <c r="P40" i="261"/>
  <c r="P41" i="261"/>
  <c r="P42" i="261"/>
  <c r="P43" i="261"/>
  <c r="P44" i="261"/>
  <c r="P45" i="261"/>
  <c r="P46" i="261"/>
  <c r="P47" i="261"/>
  <c r="T49" i="261"/>
  <c r="U49" i="261"/>
  <c r="T50" i="261"/>
  <c r="U50" i="261"/>
  <c r="V50" i="261"/>
  <c r="T51" i="261"/>
  <c r="U51" i="261"/>
  <c r="V51" i="261"/>
  <c r="T52" i="261"/>
  <c r="U52" i="261"/>
  <c r="V52" i="261"/>
  <c r="T53" i="261"/>
  <c r="U53" i="261"/>
  <c r="V53" i="261"/>
  <c r="T54" i="261"/>
  <c r="U54" i="261"/>
  <c r="V54" i="261"/>
  <c r="M49" i="261"/>
  <c r="M50" i="261"/>
  <c r="M51" i="261"/>
  <c r="M52" i="261"/>
  <c r="J49" i="261"/>
  <c r="J50" i="261"/>
  <c r="J51" i="261"/>
  <c r="J52" i="261"/>
  <c r="J53" i="261"/>
  <c r="K50" i="261"/>
  <c r="K51" i="261"/>
  <c r="K52" i="261"/>
  <c r="K53" i="261"/>
  <c r="K54" i="261"/>
  <c r="P49" i="261"/>
  <c r="P50" i="261"/>
  <c r="P51" i="261"/>
  <c r="P52" i="261"/>
  <c r="P53" i="261"/>
  <c r="P54" i="261"/>
  <c r="H49" i="261"/>
  <c r="H50" i="261"/>
  <c r="H51" i="261"/>
  <c r="H52" i="261"/>
  <c r="H53" i="261"/>
  <c r="H54" i="261"/>
  <c r="H55" i="261"/>
  <c r="O48" i="261"/>
  <c r="O49" i="261"/>
  <c r="O50" i="261"/>
  <c r="O51" i="261"/>
  <c r="O52" i="261"/>
  <c r="O53" i="261"/>
  <c r="O54" i="261"/>
  <c r="O55" i="261"/>
  <c r="T55" i="261"/>
  <c r="U55" i="261"/>
  <c r="T56" i="261"/>
  <c r="U56" i="261"/>
  <c r="T57" i="261"/>
  <c r="U57" i="261"/>
  <c r="T58" i="261"/>
  <c r="U58" i="261"/>
  <c r="O56" i="261"/>
  <c r="P56" i="261"/>
  <c r="O57" i="261"/>
  <c r="P57" i="261"/>
  <c r="O58" i="261"/>
  <c r="P58" i="261"/>
  <c r="N48" i="261"/>
  <c r="N49" i="261"/>
  <c r="N50" i="261"/>
  <c r="N51" i="261"/>
  <c r="N52" i="261"/>
  <c r="N53" i="261"/>
  <c r="N54" i="261"/>
  <c r="N55" i="261"/>
  <c r="N56" i="261"/>
  <c r="N57" i="261"/>
  <c r="M54" i="261"/>
  <c r="M55" i="261"/>
  <c r="M56" i="261"/>
  <c r="M57" i="261"/>
  <c r="M58" i="261"/>
  <c r="M59" i="261"/>
  <c r="N59" i="261"/>
  <c r="O59" i="261"/>
  <c r="P59" i="261"/>
  <c r="M60" i="261"/>
  <c r="N60" i="261"/>
  <c r="O60" i="261"/>
  <c r="P60" i="261"/>
  <c r="M61" i="261"/>
  <c r="N61" i="261"/>
  <c r="O61" i="261"/>
  <c r="P61" i="261"/>
  <c r="M62" i="261"/>
  <c r="N62" i="261"/>
  <c r="O62" i="261"/>
  <c r="P62" i="261"/>
  <c r="M63" i="261"/>
  <c r="N63" i="261"/>
  <c r="O63" i="261"/>
  <c r="P63" i="261"/>
  <c r="M64" i="261"/>
  <c r="N64" i="261"/>
  <c r="O64" i="261"/>
  <c r="P64" i="261"/>
  <c r="M65" i="261"/>
  <c r="N65" i="261"/>
  <c r="O65" i="261"/>
  <c r="P65" i="261"/>
  <c r="M66" i="261"/>
  <c r="N66" i="261"/>
  <c r="O66" i="261"/>
  <c r="P66" i="261"/>
  <c r="T59" i="261"/>
  <c r="U59" i="261"/>
  <c r="V59" i="261"/>
  <c r="T60" i="261"/>
  <c r="U60" i="261"/>
  <c r="V60" i="261"/>
  <c r="T61" i="261"/>
  <c r="U61" i="261"/>
  <c r="V61" i="261"/>
  <c r="T62" i="261"/>
  <c r="U62" i="261"/>
  <c r="V62" i="261"/>
  <c r="T63" i="261"/>
  <c r="U63" i="261"/>
  <c r="V63" i="261"/>
  <c r="T64" i="261"/>
  <c r="U64" i="261"/>
  <c r="V64" i="261"/>
  <c r="T65" i="261"/>
  <c r="U65" i="261"/>
  <c r="V65" i="261"/>
  <c r="F48" i="261"/>
  <c r="F49" i="261"/>
  <c r="F50" i="261"/>
  <c r="F51" i="261"/>
  <c r="F52" i="261"/>
  <c r="F53" i="261"/>
  <c r="F54" i="261"/>
  <c r="F55" i="261"/>
  <c r="F56" i="261"/>
  <c r="F57" i="261"/>
  <c r="F58" i="261"/>
  <c r="F59" i="261"/>
  <c r="F60" i="261"/>
  <c r="L49" i="261"/>
  <c r="L50" i="261"/>
  <c r="L51" i="261"/>
  <c r="L52" i="261"/>
  <c r="L53" i="261"/>
  <c r="L54" i="261"/>
  <c r="L55" i="261"/>
  <c r="L56" i="261"/>
  <c r="L57" i="261"/>
  <c r="L58" i="261"/>
  <c r="L59" i="261"/>
  <c r="L60" i="261"/>
  <c r="L61" i="261"/>
  <c r="E49" i="261"/>
  <c r="E50" i="261"/>
  <c r="E51" i="261"/>
  <c r="E52" i="261"/>
  <c r="E53" i="261"/>
  <c r="E54" i="261"/>
  <c r="E55" i="261"/>
  <c r="E56" i="261"/>
  <c r="E57" i="261"/>
  <c r="E58" i="261"/>
  <c r="E59" i="261"/>
  <c r="E60" i="261"/>
  <c r="E61" i="261"/>
  <c r="E62" i="261"/>
  <c r="E63" i="261"/>
  <c r="G49" i="261"/>
  <c r="G50" i="261"/>
  <c r="G51" i="261"/>
  <c r="G52" i="261"/>
  <c r="G53" i="261"/>
  <c r="G54" i="261"/>
  <c r="G55" i="261"/>
  <c r="G56" i="261"/>
  <c r="G57" i="261"/>
  <c r="G58" i="261"/>
  <c r="G59" i="261"/>
  <c r="G60" i="261"/>
  <c r="G61" i="261"/>
  <c r="G62" i="261"/>
  <c r="G63" i="261"/>
  <c r="K57" i="261"/>
  <c r="K58" i="261"/>
  <c r="K59" i="261"/>
  <c r="K60" i="261"/>
  <c r="K61" i="261"/>
  <c r="K62" i="261"/>
  <c r="K63" i="261"/>
  <c r="K64" i="261"/>
  <c r="K65" i="261"/>
  <c r="K66" i="261"/>
  <c r="R48" i="261"/>
  <c r="R49" i="261"/>
  <c r="R50" i="261"/>
  <c r="R51" i="261"/>
  <c r="R52" i="261"/>
  <c r="R53" i="261"/>
  <c r="R54" i="261"/>
  <c r="R55" i="261"/>
  <c r="R56" i="261"/>
  <c r="R57" i="261"/>
  <c r="R58" i="261"/>
  <c r="R59" i="261"/>
  <c r="R60" i="261"/>
  <c r="R61" i="261"/>
  <c r="R62" i="261"/>
  <c r="R63" i="261"/>
  <c r="R64" i="261"/>
  <c r="R65" i="261"/>
  <c r="R66" i="261"/>
  <c r="T66" i="261"/>
  <c r="U66" i="261"/>
  <c r="I49" i="261"/>
  <c r="I50" i="261"/>
  <c r="I51" i="261"/>
  <c r="I52" i="261"/>
  <c r="I53" i="261"/>
  <c r="I54" i="261"/>
  <c r="I55" i="261"/>
  <c r="I56" i="261"/>
  <c r="I57" i="261"/>
  <c r="I58" i="261"/>
  <c r="I59" i="261"/>
  <c r="I60" i="261"/>
  <c r="I61" i="261"/>
  <c r="I62" i="261"/>
  <c r="I63" i="261"/>
  <c r="I64" i="261"/>
  <c r="I65" i="261"/>
  <c r="I66" i="261"/>
  <c r="I67" i="261"/>
  <c r="L63" i="261"/>
  <c r="L64" i="261"/>
  <c r="L65" i="261"/>
  <c r="L66" i="261"/>
  <c r="L67" i="261"/>
  <c r="S7" i="261"/>
  <c r="S8" i="261"/>
  <c r="S9" i="261"/>
  <c r="S10" i="261"/>
  <c r="S11" i="261"/>
  <c r="S12" i="261"/>
  <c r="S13" i="261"/>
  <c r="S14" i="261"/>
  <c r="S15" i="261"/>
  <c r="S16" i="261"/>
  <c r="S17" i="261"/>
  <c r="S18" i="261"/>
  <c r="S19" i="261"/>
  <c r="S20" i="261"/>
  <c r="S21" i="261"/>
  <c r="S22" i="261"/>
  <c r="S23" i="261"/>
  <c r="S24" i="261"/>
  <c r="S25" i="261"/>
  <c r="S26" i="261"/>
  <c r="S27" i="261"/>
  <c r="S28" i="261"/>
  <c r="S29" i="261"/>
  <c r="S30" i="261"/>
  <c r="S31" i="261"/>
  <c r="S32" i="261"/>
  <c r="S33" i="261"/>
  <c r="S34" i="261"/>
  <c r="S35" i="261"/>
  <c r="S36" i="261"/>
  <c r="S37" i="261"/>
  <c r="S38" i="261"/>
  <c r="S39" i="261"/>
  <c r="S40" i="261"/>
  <c r="S41" i="261"/>
  <c r="S42" i="261"/>
  <c r="S43" i="261"/>
  <c r="S44" i="261"/>
  <c r="S45" i="261"/>
  <c r="S46" i="261"/>
  <c r="S47" i="261"/>
  <c r="S48" i="261"/>
  <c r="S49" i="261"/>
  <c r="S50" i="261"/>
  <c r="S51" i="261"/>
  <c r="S52" i="261"/>
  <c r="S53" i="261"/>
  <c r="S54" i="261"/>
  <c r="S55" i="261"/>
  <c r="S56" i="261"/>
  <c r="S57" i="261"/>
  <c r="S58" i="261"/>
  <c r="S59" i="261"/>
  <c r="S60" i="261"/>
  <c r="S61" i="261"/>
  <c r="S62" i="261"/>
  <c r="S63" i="261"/>
  <c r="S64" i="261"/>
  <c r="S65" i="261"/>
  <c r="S66" i="261"/>
  <c r="S67" i="261"/>
  <c r="J56" i="261"/>
  <c r="J57" i="261"/>
  <c r="J58" i="261"/>
  <c r="J59" i="261"/>
  <c r="J60" i="261"/>
  <c r="J61" i="261"/>
  <c r="J62" i="261"/>
  <c r="J63" i="261"/>
  <c r="J64" i="261"/>
  <c r="J65" i="261"/>
  <c r="J66" i="261"/>
  <c r="J67" i="261"/>
  <c r="J68" i="261"/>
  <c r="K68" i="261"/>
  <c r="L68" i="261"/>
  <c r="M68" i="261"/>
  <c r="K69" i="261"/>
  <c r="L69" i="261"/>
  <c r="M69" i="261"/>
  <c r="T68" i="261"/>
  <c r="U68" i="261"/>
  <c r="V68" i="261"/>
  <c r="U69" i="261"/>
  <c r="V69" i="261"/>
  <c r="U70" i="261"/>
  <c r="V70" i="261"/>
  <c r="U71" i="261"/>
  <c r="V71" i="261"/>
  <c r="I69" i="261"/>
  <c r="S69" i="261"/>
  <c r="T69" i="261"/>
  <c r="S70" i="261"/>
  <c r="T70" i="261"/>
  <c r="I70" i="261"/>
  <c r="J70" i="261"/>
  <c r="K70" i="261"/>
  <c r="L70" i="261"/>
  <c r="M70" i="261"/>
  <c r="I71" i="261"/>
  <c r="J71" i="261"/>
  <c r="K71" i="261"/>
  <c r="L71" i="261"/>
  <c r="M71" i="261"/>
  <c r="I72" i="261"/>
  <c r="J72" i="261"/>
  <c r="K72" i="261"/>
  <c r="L72" i="261"/>
  <c r="M72" i="261"/>
  <c r="P68" i="261"/>
  <c r="P69" i="261"/>
  <c r="P70" i="261"/>
  <c r="O69" i="261"/>
  <c r="O70" i="261"/>
  <c r="O71" i="261"/>
  <c r="Q27" i="261"/>
  <c r="Q28" i="261"/>
  <c r="Q29" i="261"/>
  <c r="Q30" i="261"/>
  <c r="Q31" i="261"/>
  <c r="Q32" i="261"/>
  <c r="Q33" i="261"/>
  <c r="Q34" i="261"/>
  <c r="Q35" i="261"/>
  <c r="Q36" i="261"/>
  <c r="Q37" i="261"/>
  <c r="Q38" i="261"/>
  <c r="Q39" i="261"/>
  <c r="Q40" i="261"/>
  <c r="Q41" i="261"/>
  <c r="Q42" i="261"/>
  <c r="Q43" i="261"/>
  <c r="Q44" i="261"/>
  <c r="Q45" i="261"/>
  <c r="Q46" i="261"/>
  <c r="Q47" i="261"/>
  <c r="Q48" i="261"/>
  <c r="Q49" i="261"/>
  <c r="Q50" i="261"/>
  <c r="Q51" i="261"/>
  <c r="Q52" i="261"/>
  <c r="Q53" i="261"/>
  <c r="Q54" i="261"/>
  <c r="Q55" i="261"/>
  <c r="Q56" i="261"/>
  <c r="Q57" i="261"/>
  <c r="Q58" i="261"/>
  <c r="Q59" i="261"/>
  <c r="Q60" i="261"/>
  <c r="Q61" i="261"/>
  <c r="Q62" i="261"/>
  <c r="Q63" i="261"/>
  <c r="Q64" i="261"/>
  <c r="Q65" i="261"/>
  <c r="Q66" i="261"/>
  <c r="Q67" i="261"/>
  <c r="Q68" i="261"/>
  <c r="Q69" i="261"/>
  <c r="Q70" i="261"/>
  <c r="Q71" i="261"/>
  <c r="G65" i="261"/>
  <c r="G66" i="261"/>
  <c r="G67" i="261"/>
  <c r="G68" i="261"/>
  <c r="G69" i="261"/>
  <c r="G70" i="261"/>
  <c r="G71" i="261"/>
  <c r="G72" i="261"/>
  <c r="O72" i="261"/>
  <c r="P72" i="261"/>
  <c r="Q72" i="261"/>
  <c r="T72" i="261"/>
  <c r="F62" i="261"/>
  <c r="F63" i="261"/>
  <c r="F64" i="261"/>
  <c r="F65" i="261"/>
  <c r="F66" i="261"/>
  <c r="F67" i="261"/>
  <c r="F68" i="261"/>
  <c r="F69" i="261"/>
  <c r="F70" i="261"/>
  <c r="F71" i="261"/>
  <c r="F72" i="261"/>
  <c r="F73" i="261"/>
  <c r="H57" i="261"/>
  <c r="H58" i="261"/>
  <c r="H59" i="261"/>
  <c r="H60" i="261"/>
  <c r="H61" i="261"/>
  <c r="H62" i="261"/>
  <c r="H63" i="261"/>
  <c r="H64" i="261"/>
  <c r="H65" i="261"/>
  <c r="H66" i="261"/>
  <c r="H67" i="261"/>
  <c r="H68" i="261"/>
  <c r="H69" i="261"/>
  <c r="H70" i="261"/>
  <c r="H71" i="261"/>
  <c r="H72" i="261"/>
  <c r="H73" i="261"/>
  <c r="J73" i="261"/>
  <c r="K73" i="261"/>
  <c r="V73" i="261"/>
  <c r="E65" i="261"/>
  <c r="E66" i="261"/>
  <c r="E67" i="261"/>
  <c r="E68" i="261"/>
  <c r="E69" i="261"/>
  <c r="E70" i="261"/>
  <c r="E71" i="261"/>
  <c r="E72" i="261"/>
  <c r="E73" i="261"/>
  <c r="E74" i="261"/>
  <c r="G74" i="261"/>
  <c r="H74" i="261"/>
  <c r="I74" i="261"/>
  <c r="J74" i="261"/>
  <c r="K74" i="261"/>
  <c r="L74" i="261"/>
  <c r="N68" i="261"/>
  <c r="N69" i="261"/>
  <c r="N70" i="261"/>
  <c r="N71" i="261"/>
  <c r="N72" i="261"/>
  <c r="N73" i="261"/>
  <c r="N74" i="261"/>
  <c r="P74" i="261"/>
  <c r="E75" i="261"/>
  <c r="F75" i="261"/>
  <c r="G75" i="261"/>
  <c r="E76" i="261"/>
  <c r="F76" i="261"/>
  <c r="G76" i="261"/>
  <c r="H75" i="261"/>
  <c r="I75" i="261"/>
  <c r="J75" i="261"/>
  <c r="K75" i="261"/>
  <c r="L75" i="261"/>
  <c r="M75" i="261"/>
  <c r="N75" i="261"/>
  <c r="O75" i="261"/>
  <c r="P75" i="261"/>
  <c r="H76" i="261"/>
  <c r="I76" i="261"/>
  <c r="J76" i="261"/>
  <c r="K76" i="261"/>
  <c r="L76" i="261"/>
  <c r="M76" i="261"/>
  <c r="N76" i="261"/>
  <c r="O76" i="261"/>
  <c r="P76" i="261"/>
  <c r="H77" i="261"/>
  <c r="I77" i="261"/>
  <c r="J77" i="261"/>
  <c r="K77" i="261"/>
  <c r="L77" i="261"/>
  <c r="M77" i="261"/>
  <c r="N77" i="261"/>
  <c r="O77" i="261"/>
  <c r="P77" i="261"/>
  <c r="E77" i="261"/>
  <c r="F77" i="261"/>
  <c r="E78" i="261"/>
  <c r="F78" i="261"/>
  <c r="G78" i="261"/>
  <c r="H78" i="261"/>
  <c r="I78" i="261"/>
  <c r="J78" i="261"/>
  <c r="K78" i="261"/>
  <c r="L78" i="261"/>
  <c r="M78" i="261"/>
  <c r="N78" i="261"/>
  <c r="O78" i="261"/>
  <c r="P78" i="261"/>
  <c r="Q74" i="261"/>
  <c r="Q75" i="261"/>
  <c r="Q76" i="261"/>
  <c r="Q77" i="261"/>
  <c r="Q78" i="261"/>
  <c r="Q79" i="261"/>
  <c r="J80" i="261"/>
  <c r="L80" i="261"/>
  <c r="M80" i="261"/>
  <c r="O80" i="261"/>
  <c r="P80" i="261"/>
  <c r="Q80" i="261"/>
  <c r="S72" i="261"/>
  <c r="S73" i="261"/>
  <c r="S74" i="261"/>
  <c r="S75" i="261"/>
  <c r="S76" i="261"/>
  <c r="S77" i="261"/>
  <c r="S78" i="261"/>
  <c r="S79" i="261"/>
  <c r="S80" i="261"/>
  <c r="R68" i="261"/>
  <c r="R69" i="261"/>
  <c r="R70" i="261"/>
  <c r="R71" i="261"/>
  <c r="R72" i="261"/>
  <c r="R73" i="261"/>
  <c r="R74" i="261"/>
  <c r="R75" i="261"/>
  <c r="R76" i="261"/>
  <c r="R77" i="261"/>
  <c r="R78" i="261"/>
  <c r="R79" i="261"/>
  <c r="R80" i="261"/>
  <c r="R81" i="261"/>
  <c r="F82" i="261"/>
  <c r="L82" i="261"/>
  <c r="M82" i="261"/>
  <c r="O82" i="261"/>
  <c r="P82" i="261"/>
  <c r="Q82" i="261"/>
  <c r="R82" i="261"/>
  <c r="G83" i="261"/>
  <c r="H83" i="261"/>
  <c r="J83" i="261"/>
  <c r="K83" i="261"/>
  <c r="L83" i="261"/>
  <c r="N82" i="261"/>
  <c r="N83" i="261"/>
  <c r="Q83" i="261"/>
  <c r="R83" i="261"/>
  <c r="S83" i="261"/>
  <c r="Q84" i="261"/>
  <c r="R84" i="261"/>
  <c r="S84" i="261"/>
  <c r="V75" i="261"/>
  <c r="V76" i="261"/>
  <c r="V77" i="261"/>
  <c r="V78" i="261"/>
  <c r="V79" i="261"/>
  <c r="V80" i="261"/>
  <c r="V81" i="261"/>
  <c r="V82" i="261"/>
  <c r="V83" i="261"/>
  <c r="E83" i="261"/>
  <c r="E84" i="261"/>
  <c r="I84" i="261"/>
  <c r="K84" i="261"/>
  <c r="L84" i="261"/>
  <c r="M84" i="261"/>
  <c r="N84" i="261"/>
  <c r="O84" i="261"/>
  <c r="U74" i="261"/>
  <c r="U75" i="261"/>
  <c r="U76" i="261"/>
  <c r="U77" i="261"/>
  <c r="U78" i="261"/>
  <c r="U79" i="261"/>
  <c r="U80" i="261"/>
  <c r="U81" i="261"/>
  <c r="U82" i="261"/>
  <c r="U83" i="261"/>
  <c r="U84" i="261"/>
  <c r="T74" i="261"/>
  <c r="T75" i="261"/>
  <c r="T76" i="261"/>
  <c r="T77" i="261"/>
  <c r="T78" i="261"/>
  <c r="T79" i="261"/>
  <c r="T80" i="261"/>
  <c r="T81" i="261"/>
  <c r="T82" i="261"/>
  <c r="T83" i="261"/>
  <c r="T84" i="261"/>
  <c r="T85" i="261"/>
  <c r="V85" i="261"/>
  <c r="N86" i="261"/>
  <c r="S86" i="261"/>
  <c r="T86" i="261"/>
  <c r="U86" i="261"/>
  <c r="R87" i="261"/>
  <c r="S87" i="261"/>
  <c r="T87" i="261"/>
  <c r="U87" i="261"/>
  <c r="R88" i="261"/>
  <c r="S88" i="261"/>
  <c r="T88" i="261"/>
  <c r="U88" i="261"/>
  <c r="R89" i="261"/>
  <c r="S89" i="261"/>
  <c r="T89" i="261"/>
  <c r="U89" i="261"/>
  <c r="F88" i="261"/>
  <c r="H88" i="261"/>
  <c r="L88" i="261"/>
  <c r="N88" i="261"/>
  <c r="Q88" i="261"/>
  <c r="G89" i="261"/>
  <c r="I87" i="261"/>
  <c r="I88" i="261"/>
  <c r="I89" i="261"/>
  <c r="M89" i="261"/>
  <c r="N89" i="261"/>
  <c r="F90" i="261"/>
  <c r="G90" i="261"/>
  <c r="H90" i="261"/>
  <c r="I90" i="261"/>
  <c r="F91" i="261"/>
  <c r="G91" i="261"/>
  <c r="H91" i="261"/>
  <c r="I91" i="261"/>
  <c r="F92" i="261"/>
  <c r="G92" i="261"/>
  <c r="H92" i="261"/>
  <c r="I92" i="261"/>
  <c r="L90" i="261"/>
  <c r="M90" i="261"/>
  <c r="N90" i="261"/>
  <c r="Q90" i="261"/>
  <c r="R90" i="261"/>
  <c r="S90" i="261"/>
  <c r="T90" i="261"/>
  <c r="Q91" i="261"/>
  <c r="R91" i="261"/>
  <c r="S91" i="261"/>
  <c r="T91" i="261"/>
  <c r="Q92" i="261"/>
  <c r="R92" i="261"/>
  <c r="S92" i="261"/>
  <c r="T92" i="261"/>
  <c r="Q93" i="261"/>
  <c r="R93" i="261"/>
  <c r="S93" i="261"/>
  <c r="T93" i="261"/>
  <c r="Q94" i="261"/>
  <c r="R94" i="261"/>
  <c r="S94" i="261"/>
  <c r="T94" i="261"/>
  <c r="Q95" i="261"/>
  <c r="R95" i="261"/>
  <c r="S95" i="261"/>
  <c r="T95" i="261"/>
  <c r="Q96" i="261"/>
  <c r="R96" i="261"/>
  <c r="S96" i="261"/>
  <c r="T96" i="261"/>
  <c r="L91" i="261"/>
  <c r="M91" i="261"/>
  <c r="L92" i="261"/>
  <c r="M92" i="261"/>
  <c r="L93" i="261"/>
  <c r="M93" i="261"/>
  <c r="L94" i="261"/>
  <c r="M94" i="261"/>
  <c r="L95" i="261"/>
  <c r="M95" i="261"/>
  <c r="E89" i="261"/>
  <c r="E90" i="261"/>
  <c r="E91" i="261"/>
  <c r="E92" i="261"/>
  <c r="E93" i="261"/>
  <c r="G93" i="261"/>
  <c r="H93" i="261"/>
  <c r="E94" i="261"/>
  <c r="F94" i="261"/>
  <c r="G94" i="261"/>
  <c r="H94" i="261"/>
  <c r="K90" i="261"/>
  <c r="K91" i="261"/>
  <c r="K92" i="261"/>
  <c r="K93" i="261"/>
  <c r="K94" i="261"/>
  <c r="V87" i="261"/>
  <c r="V88" i="261"/>
  <c r="V89" i="261"/>
  <c r="V90" i="261"/>
  <c r="V91" i="261"/>
  <c r="V92" i="261"/>
  <c r="V93" i="261"/>
  <c r="V94" i="261"/>
  <c r="F95" i="261"/>
  <c r="G95" i="261"/>
  <c r="J88" i="261"/>
  <c r="J89" i="261"/>
  <c r="J90" i="261"/>
  <c r="J91" i="261"/>
  <c r="J92" i="261"/>
  <c r="J93" i="261"/>
  <c r="J94" i="261"/>
  <c r="J95" i="261"/>
  <c r="O88" i="261"/>
  <c r="O89" i="261"/>
  <c r="O90" i="261"/>
  <c r="O91" i="261"/>
  <c r="O92" i="261"/>
  <c r="O93" i="261"/>
  <c r="O94" i="261"/>
  <c r="O95" i="261"/>
  <c r="I94" i="261"/>
  <c r="I95" i="261"/>
  <c r="I96" i="261"/>
  <c r="K96" i="261"/>
  <c r="L96" i="261"/>
  <c r="M96" i="261"/>
  <c r="V96" i="261"/>
  <c r="F97" i="261"/>
  <c r="H97" i="261"/>
  <c r="J97" i="261"/>
  <c r="K97" i="261"/>
  <c r="L97" i="261"/>
  <c r="N92" i="261"/>
  <c r="N93" i="261"/>
  <c r="N94" i="261"/>
  <c r="N95" i="261"/>
  <c r="N96" i="261"/>
  <c r="N97" i="261"/>
  <c r="P88" i="261"/>
  <c r="P89" i="261"/>
  <c r="P90" i="261"/>
  <c r="P91" i="261"/>
  <c r="P92" i="261"/>
  <c r="P93" i="261"/>
  <c r="P94" i="261"/>
  <c r="P95" i="261"/>
  <c r="P96" i="261"/>
  <c r="P97" i="261"/>
  <c r="R97" i="261"/>
  <c r="S97" i="261"/>
  <c r="R98" i="261"/>
  <c r="S98" i="261"/>
  <c r="R99" i="261"/>
  <c r="S99" i="261"/>
  <c r="I98" i="261"/>
  <c r="J98" i="261"/>
  <c r="L98" i="261"/>
  <c r="M98" i="261"/>
  <c r="N98" i="261"/>
  <c r="O98" i="261"/>
  <c r="P98" i="261"/>
  <c r="N99" i="261"/>
  <c r="O99" i="261"/>
  <c r="P99" i="261"/>
  <c r="V98" i="261"/>
  <c r="E99" i="261"/>
  <c r="I99" i="261"/>
  <c r="J99" i="261"/>
  <c r="K99" i="261"/>
  <c r="L99" i="261"/>
  <c r="I100" i="261"/>
  <c r="J100" i="261"/>
  <c r="K100" i="261"/>
  <c r="L100" i="261"/>
  <c r="M100" i="261"/>
  <c r="N100" i="261"/>
  <c r="O100" i="261"/>
  <c r="P100" i="261"/>
  <c r="I101" i="261"/>
  <c r="J101" i="261"/>
  <c r="K101" i="261"/>
  <c r="L101" i="261"/>
  <c r="M101" i="261"/>
  <c r="N101" i="261"/>
  <c r="O101" i="261"/>
  <c r="P101" i="261"/>
  <c r="I102" i="261"/>
  <c r="J102" i="261"/>
  <c r="K102" i="261"/>
  <c r="L102" i="261"/>
  <c r="M102" i="261"/>
  <c r="N102" i="261"/>
  <c r="O102" i="261"/>
  <c r="P102" i="261"/>
  <c r="Q100" i="261"/>
  <c r="R100" i="261"/>
  <c r="S100" i="261"/>
  <c r="Q101" i="261"/>
  <c r="R101" i="261"/>
  <c r="S101" i="261"/>
  <c r="Q102" i="261"/>
  <c r="R102" i="261"/>
  <c r="S102" i="261"/>
  <c r="Q103" i="261"/>
  <c r="R103" i="261"/>
  <c r="S103" i="261"/>
  <c r="V100" i="261"/>
  <c r="V101" i="261"/>
  <c r="V102" i="261"/>
  <c r="J103" i="261"/>
  <c r="K103" i="261"/>
  <c r="L103" i="261"/>
  <c r="M103" i="261"/>
  <c r="N103" i="261"/>
  <c r="O103" i="261"/>
  <c r="J104" i="261"/>
  <c r="K104" i="261"/>
  <c r="L104" i="261"/>
  <c r="M104" i="261"/>
  <c r="N104" i="261"/>
  <c r="O104" i="261"/>
  <c r="J105" i="261"/>
  <c r="K105" i="261"/>
  <c r="L105" i="261"/>
  <c r="M105" i="261"/>
  <c r="N105" i="261"/>
  <c r="O105" i="261"/>
  <c r="J106" i="261"/>
  <c r="K106" i="261"/>
  <c r="L106" i="261"/>
  <c r="M106" i="261"/>
  <c r="N106" i="261"/>
  <c r="O106" i="261"/>
  <c r="F99" i="261"/>
  <c r="F100" i="261"/>
  <c r="F101" i="261"/>
  <c r="F102" i="261"/>
  <c r="F103" i="261"/>
  <c r="F104" i="261"/>
  <c r="P104" i="261"/>
  <c r="Q104" i="261"/>
  <c r="R104" i="261"/>
  <c r="S104" i="261"/>
  <c r="P105" i="261"/>
  <c r="Q105" i="261"/>
  <c r="R105" i="261"/>
  <c r="S105" i="261"/>
  <c r="P106" i="261"/>
  <c r="Q106" i="261"/>
  <c r="R106" i="261"/>
  <c r="S106" i="261"/>
  <c r="P107" i="261"/>
  <c r="Q107" i="261"/>
  <c r="R107" i="261"/>
  <c r="S107" i="261"/>
  <c r="E101" i="261"/>
  <c r="E102" i="261"/>
  <c r="E103" i="261"/>
  <c r="E104" i="261"/>
  <c r="E105" i="261"/>
  <c r="G97" i="261"/>
  <c r="G98" i="261"/>
  <c r="G99" i="261"/>
  <c r="G100" i="261"/>
  <c r="G101" i="261"/>
  <c r="G102" i="261"/>
  <c r="G103" i="261"/>
  <c r="G104" i="261"/>
  <c r="G105" i="261"/>
  <c r="I104" i="261"/>
  <c r="I105" i="261"/>
  <c r="F106" i="261"/>
  <c r="H99" i="261"/>
  <c r="H100" i="261"/>
  <c r="H101" i="261"/>
  <c r="H102" i="261"/>
  <c r="H103" i="261"/>
  <c r="H104" i="261"/>
  <c r="H105" i="261"/>
  <c r="H106" i="261"/>
  <c r="E107" i="261"/>
  <c r="F107" i="261"/>
  <c r="G107" i="261"/>
  <c r="H107" i="261"/>
  <c r="I107" i="261"/>
  <c r="F108" i="261"/>
  <c r="G108" i="261"/>
  <c r="H108" i="261"/>
  <c r="I108" i="261"/>
  <c r="J107" i="261"/>
  <c r="K107" i="261"/>
  <c r="J108" i="261"/>
  <c r="K108" i="261"/>
  <c r="J109" i="261"/>
  <c r="K109" i="261"/>
  <c r="J110" i="261"/>
  <c r="K110" i="261"/>
  <c r="M107" i="261"/>
  <c r="N107" i="261"/>
  <c r="M108" i="261"/>
  <c r="N108" i="261"/>
  <c r="O108" i="261"/>
  <c r="P108" i="261"/>
  <c r="Q108" i="261"/>
  <c r="R108" i="261"/>
  <c r="S108" i="261"/>
  <c r="M109" i="261"/>
  <c r="N109" i="261"/>
  <c r="O109" i="261"/>
  <c r="P109" i="261"/>
  <c r="Q109" i="261"/>
  <c r="R109" i="261"/>
  <c r="S109" i="261"/>
  <c r="E109" i="261"/>
  <c r="F109" i="261"/>
  <c r="G109" i="261"/>
  <c r="H109" i="261"/>
  <c r="I109" i="261"/>
  <c r="E110" i="261"/>
  <c r="F110" i="261"/>
  <c r="G110" i="261"/>
  <c r="H110" i="261"/>
  <c r="M110" i="261"/>
  <c r="N110" i="261"/>
  <c r="O110" i="261"/>
  <c r="P110" i="261"/>
  <c r="Q110" i="261"/>
  <c r="R110" i="261"/>
  <c r="T98" i="261"/>
  <c r="T99" i="261"/>
  <c r="T100" i="261"/>
  <c r="T101" i="261"/>
  <c r="T102" i="261"/>
  <c r="T103" i="261"/>
  <c r="T104" i="261"/>
  <c r="T105" i="261"/>
  <c r="T106" i="261"/>
  <c r="T107" i="261"/>
  <c r="T108" i="261"/>
  <c r="T109" i="261"/>
  <c r="T110" i="261"/>
  <c r="E111" i="261"/>
  <c r="F111" i="261"/>
  <c r="G111" i="261"/>
  <c r="I111" i="261"/>
  <c r="J111" i="261"/>
  <c r="K111" i="261"/>
  <c r="M111" i="261"/>
  <c r="N111" i="261"/>
  <c r="O111" i="261"/>
  <c r="P111" i="261"/>
  <c r="Q111" i="261"/>
  <c r="R111" i="261"/>
  <c r="S111" i="261"/>
  <c r="T111" i="261"/>
  <c r="M112" i="261"/>
  <c r="N112" i="261"/>
  <c r="O112" i="261"/>
  <c r="P112" i="261"/>
  <c r="Q112" i="261"/>
  <c r="R112" i="261"/>
  <c r="S112" i="261"/>
  <c r="T112" i="261"/>
  <c r="V104" i="261"/>
  <c r="V105" i="261"/>
  <c r="V106" i="261"/>
  <c r="V107" i="261"/>
  <c r="V108" i="261"/>
  <c r="V109" i="261"/>
  <c r="V110" i="261"/>
  <c r="V111" i="261"/>
  <c r="E112" i="261"/>
  <c r="F112" i="261"/>
  <c r="G112" i="261"/>
  <c r="H112" i="261"/>
  <c r="I112" i="261"/>
  <c r="J112" i="261"/>
  <c r="K112" i="261"/>
  <c r="L108" i="261"/>
  <c r="L109" i="261"/>
  <c r="L110" i="261"/>
  <c r="L111" i="261"/>
  <c r="L112" i="261"/>
  <c r="L113" i="261"/>
  <c r="L114" i="261"/>
  <c r="M114" i="261"/>
  <c r="R114" i="261"/>
  <c r="E115" i="261"/>
  <c r="G114" i="261"/>
  <c r="G115" i="261"/>
  <c r="I114" i="261"/>
  <c r="I115" i="261"/>
  <c r="K115" i="261"/>
  <c r="L115" i="261"/>
  <c r="N115" i="261"/>
  <c r="R115" i="261"/>
  <c r="S115" i="261"/>
  <c r="T115" i="261"/>
  <c r="R116" i="261"/>
  <c r="S116" i="261"/>
  <c r="T116" i="261"/>
  <c r="R117" i="261"/>
  <c r="S117" i="261"/>
  <c r="T117" i="261"/>
  <c r="R118" i="261"/>
  <c r="S118" i="261"/>
  <c r="T118" i="261"/>
  <c r="R119" i="261"/>
  <c r="S119" i="261"/>
  <c r="T119" i="261"/>
  <c r="R120" i="261"/>
  <c r="S120" i="261"/>
  <c r="T120" i="261"/>
  <c r="R121" i="261"/>
  <c r="S121" i="261"/>
  <c r="T121" i="261"/>
  <c r="R122" i="261"/>
  <c r="S122" i="261"/>
  <c r="T122" i="261"/>
  <c r="R123" i="261"/>
  <c r="S123" i="261"/>
  <c r="T123" i="261"/>
  <c r="F115" i="261"/>
  <c r="F116" i="261"/>
  <c r="H115" i="261"/>
  <c r="H116" i="261"/>
  <c r="I116" i="261"/>
  <c r="J116" i="261"/>
  <c r="K116" i="261"/>
  <c r="L116" i="261"/>
  <c r="M116" i="261"/>
  <c r="N116" i="261"/>
  <c r="I117" i="261"/>
  <c r="J117" i="261"/>
  <c r="K117" i="261"/>
  <c r="L117" i="261"/>
  <c r="M117" i="261"/>
  <c r="N117" i="261"/>
  <c r="I118" i="261"/>
  <c r="J118" i="261"/>
  <c r="K118" i="261"/>
  <c r="L118" i="261"/>
  <c r="M118" i="261"/>
  <c r="N118" i="261"/>
  <c r="I119" i="261"/>
  <c r="J119" i="261"/>
  <c r="K119" i="261"/>
  <c r="L119" i="261"/>
  <c r="M119" i="261"/>
  <c r="N119" i="261"/>
  <c r="I120" i="261"/>
  <c r="J120" i="261"/>
  <c r="K120" i="261"/>
  <c r="L120" i="261"/>
  <c r="M120" i="261"/>
  <c r="N120" i="261"/>
  <c r="I121" i="261"/>
  <c r="J121" i="261"/>
  <c r="K121" i="261"/>
  <c r="L121" i="261"/>
  <c r="M121" i="261"/>
  <c r="N121" i="261"/>
  <c r="I122" i="261"/>
  <c r="J122" i="261"/>
  <c r="K122" i="261"/>
  <c r="L122" i="261"/>
  <c r="M122" i="261"/>
  <c r="N122" i="261"/>
  <c r="F117" i="261"/>
  <c r="G117" i="261"/>
  <c r="H117" i="261"/>
  <c r="F118" i="261"/>
  <c r="G118" i="261"/>
  <c r="H118" i="261"/>
  <c r="F119" i="261"/>
  <c r="G119" i="261"/>
  <c r="H119" i="261"/>
  <c r="F120" i="261"/>
  <c r="G120" i="261"/>
  <c r="H120" i="261"/>
  <c r="F121" i="261"/>
  <c r="G121" i="261"/>
  <c r="H121" i="261"/>
  <c r="E117" i="261"/>
  <c r="E118" i="261"/>
  <c r="E119" i="261"/>
  <c r="F122" i="261"/>
  <c r="G122" i="261"/>
  <c r="Q115" i="261"/>
  <c r="Q116" i="261"/>
  <c r="Q117" i="261"/>
  <c r="Q118" i="261"/>
  <c r="Q119" i="261"/>
  <c r="Q120" i="261"/>
  <c r="Q121" i="261"/>
  <c r="Q122" i="261"/>
  <c r="O115" i="261"/>
  <c r="O116" i="261"/>
  <c r="O117" i="261"/>
  <c r="O118" i="261"/>
  <c r="O119" i="261"/>
  <c r="O120" i="261"/>
  <c r="O121" i="261"/>
  <c r="O122" i="261"/>
  <c r="O123" i="261"/>
  <c r="I124" i="261"/>
  <c r="K124" i="261"/>
  <c r="L124" i="261"/>
  <c r="Q124" i="261"/>
  <c r="R124" i="261"/>
  <c r="S124" i="261"/>
  <c r="U91" i="261"/>
  <c r="U92" i="261"/>
  <c r="U93" i="261"/>
  <c r="U94" i="261"/>
  <c r="U95" i="261"/>
  <c r="U96" i="261"/>
  <c r="U97" i="261"/>
  <c r="U98" i="261"/>
  <c r="U99" i="261"/>
  <c r="U100" i="261"/>
  <c r="U101" i="261"/>
  <c r="U102" i="261"/>
  <c r="U103" i="261"/>
  <c r="U104" i="261"/>
  <c r="U105" i="261"/>
  <c r="U106" i="261"/>
  <c r="U107" i="261"/>
  <c r="U108" i="261"/>
  <c r="U109" i="261"/>
  <c r="U110" i="261"/>
  <c r="U111" i="261"/>
  <c r="U112" i="261"/>
  <c r="U113" i="261"/>
  <c r="U114" i="261"/>
  <c r="U115" i="261"/>
  <c r="U116" i="261"/>
  <c r="U117" i="261"/>
  <c r="U118" i="261"/>
  <c r="U119" i="261"/>
  <c r="U120" i="261"/>
  <c r="U121" i="261"/>
  <c r="U122" i="261"/>
  <c r="U123" i="261"/>
  <c r="U124" i="261"/>
  <c r="H125" i="261"/>
  <c r="I125" i="261"/>
  <c r="J125" i="261"/>
  <c r="K125" i="261"/>
  <c r="L125" i="261"/>
  <c r="H126" i="261"/>
  <c r="I126" i="261"/>
  <c r="J126" i="261"/>
  <c r="K126" i="261"/>
  <c r="L126" i="261"/>
  <c r="H127" i="261"/>
  <c r="I127" i="261"/>
  <c r="J127" i="261"/>
  <c r="K127" i="261"/>
  <c r="L127" i="261"/>
  <c r="H128" i="261"/>
  <c r="I128" i="261"/>
  <c r="J128" i="261"/>
  <c r="K128" i="261"/>
  <c r="L128" i="261"/>
  <c r="R125" i="261"/>
  <c r="S125" i="261"/>
  <c r="T125" i="261"/>
  <c r="U125" i="261"/>
  <c r="R126" i="261"/>
  <c r="S126" i="261"/>
  <c r="T126" i="261"/>
  <c r="U126" i="261"/>
  <c r="R127" i="261"/>
  <c r="S127" i="261"/>
  <c r="T127" i="261"/>
  <c r="U127" i="261"/>
  <c r="E121" i="261"/>
  <c r="E122" i="261"/>
  <c r="E123" i="261"/>
  <c r="E124" i="261"/>
  <c r="E125" i="261"/>
  <c r="E126" i="261"/>
  <c r="N124" i="261"/>
  <c r="N125" i="261"/>
  <c r="N126" i="261"/>
  <c r="Q126" i="261"/>
  <c r="G124" i="261"/>
  <c r="G125" i="261"/>
  <c r="G126" i="261"/>
  <c r="G127" i="261"/>
  <c r="O127" i="261"/>
  <c r="N128" i="261"/>
  <c r="O128" i="261"/>
  <c r="N129" i="261"/>
  <c r="O129" i="261"/>
  <c r="N130" i="261"/>
  <c r="O130" i="261"/>
  <c r="N131" i="261"/>
  <c r="O131" i="261"/>
  <c r="N132" i="261"/>
  <c r="O132" i="261"/>
  <c r="N133" i="261"/>
  <c r="O133" i="261"/>
  <c r="N134" i="261"/>
  <c r="O134" i="261"/>
  <c r="Q128" i="261"/>
  <c r="R128" i="261"/>
  <c r="S128" i="261"/>
  <c r="T128" i="261"/>
  <c r="U128" i="261"/>
  <c r="Q129" i="261"/>
  <c r="R129" i="261"/>
  <c r="S129" i="261"/>
  <c r="T129" i="261"/>
  <c r="U129" i="261"/>
  <c r="Q130" i="261"/>
  <c r="R130" i="261"/>
  <c r="S130" i="261"/>
  <c r="T130" i="261"/>
  <c r="U130" i="261"/>
  <c r="Q131" i="261"/>
  <c r="R131" i="261"/>
  <c r="S131" i="261"/>
  <c r="T131" i="261"/>
  <c r="U131" i="261"/>
  <c r="Q132" i="261"/>
  <c r="R132" i="261"/>
  <c r="S132" i="261"/>
  <c r="T132" i="261"/>
  <c r="U132" i="261"/>
  <c r="Q133" i="261"/>
  <c r="R133" i="261"/>
  <c r="S133" i="261"/>
  <c r="T133" i="261"/>
  <c r="U133" i="261"/>
  <c r="Q134" i="261"/>
  <c r="R134" i="261"/>
  <c r="S134" i="261"/>
  <c r="T134" i="261"/>
  <c r="U134" i="261"/>
  <c r="Q135" i="261"/>
  <c r="R135" i="261"/>
  <c r="S135" i="261"/>
  <c r="T135" i="261"/>
  <c r="U135" i="261"/>
  <c r="Q136" i="261"/>
  <c r="R136" i="261"/>
  <c r="S136" i="261"/>
  <c r="T136" i="261"/>
  <c r="U136" i="261"/>
  <c r="Q137" i="261"/>
  <c r="R137" i="261"/>
  <c r="S137" i="261"/>
  <c r="T137" i="261"/>
  <c r="U137" i="261"/>
  <c r="Q138" i="261"/>
  <c r="R138" i="261"/>
  <c r="S138" i="261"/>
  <c r="T138" i="261"/>
  <c r="U138" i="261"/>
  <c r="Q139" i="261"/>
  <c r="R139" i="261"/>
  <c r="S139" i="261"/>
  <c r="T139" i="261"/>
  <c r="U139" i="261"/>
  <c r="Q140" i="261"/>
  <c r="R140" i="261"/>
  <c r="S140" i="261"/>
  <c r="T140" i="261"/>
  <c r="U140" i="261"/>
  <c r="H129" i="261"/>
  <c r="I129" i="261"/>
  <c r="J129" i="261"/>
  <c r="K129" i="261"/>
  <c r="M124" i="261"/>
  <c r="M125" i="261"/>
  <c r="M126" i="261"/>
  <c r="M127" i="261"/>
  <c r="M128" i="261"/>
  <c r="M129" i="261"/>
  <c r="G129" i="261"/>
  <c r="G130" i="261"/>
  <c r="I130" i="261"/>
  <c r="J130" i="261"/>
  <c r="K130" i="261"/>
  <c r="L130" i="261"/>
  <c r="M130" i="261"/>
  <c r="F124" i="261"/>
  <c r="F125" i="261"/>
  <c r="F126" i="261"/>
  <c r="F127" i="261"/>
  <c r="F128" i="261"/>
  <c r="F129" i="261"/>
  <c r="F130" i="261"/>
  <c r="F131" i="261"/>
  <c r="G131" i="261"/>
  <c r="H131" i="261"/>
  <c r="I131" i="261"/>
  <c r="J131" i="261"/>
  <c r="K131" i="261"/>
  <c r="L131" i="261"/>
  <c r="M131" i="261"/>
  <c r="G132" i="261"/>
  <c r="H132" i="261"/>
  <c r="I132" i="261"/>
  <c r="J132" i="261"/>
  <c r="K132" i="261"/>
  <c r="L132" i="261"/>
  <c r="M132" i="261"/>
  <c r="E128" i="261"/>
  <c r="E129" i="261"/>
  <c r="E130" i="261"/>
  <c r="E131" i="261"/>
  <c r="E132" i="261"/>
  <c r="E133" i="261"/>
  <c r="F133" i="261"/>
  <c r="G133" i="261"/>
  <c r="H133" i="261"/>
  <c r="I133" i="261"/>
  <c r="J133" i="261"/>
  <c r="K133" i="261"/>
  <c r="L133" i="261"/>
  <c r="M133" i="261"/>
  <c r="E134" i="261"/>
  <c r="F134" i="261"/>
  <c r="G134" i="261"/>
  <c r="H134" i="261"/>
  <c r="I134" i="261"/>
  <c r="J134" i="261"/>
  <c r="K134" i="261"/>
  <c r="L134" i="261"/>
  <c r="E135" i="261"/>
  <c r="F135" i="261"/>
  <c r="G135" i="261"/>
  <c r="H135" i="261"/>
  <c r="I135" i="261"/>
  <c r="J135" i="261"/>
  <c r="K135" i="261"/>
  <c r="L135" i="261"/>
  <c r="M135" i="261"/>
  <c r="N135" i="261"/>
  <c r="O135" i="261"/>
  <c r="E136" i="261"/>
  <c r="F136" i="261"/>
  <c r="G136" i="261"/>
  <c r="H136" i="261"/>
  <c r="I136" i="261"/>
  <c r="J136" i="261"/>
  <c r="K136" i="261"/>
  <c r="L136" i="261"/>
  <c r="M136" i="261"/>
  <c r="N136" i="261"/>
  <c r="O136" i="261"/>
  <c r="E137" i="261"/>
  <c r="F137" i="261"/>
  <c r="G137" i="261"/>
  <c r="H137" i="261"/>
  <c r="I137" i="261"/>
  <c r="J137" i="261"/>
  <c r="K137" i="261"/>
  <c r="L137" i="261"/>
  <c r="M137" i="261"/>
  <c r="N137" i="261"/>
  <c r="O137" i="261"/>
  <c r="E138" i="261"/>
  <c r="F138" i="261"/>
  <c r="G138" i="261"/>
  <c r="H138" i="261"/>
  <c r="I138" i="261"/>
  <c r="J138" i="261"/>
  <c r="K138" i="261"/>
  <c r="L138" i="261"/>
  <c r="M138" i="261"/>
  <c r="N138" i="261"/>
  <c r="O138" i="261"/>
  <c r="E139" i="261"/>
  <c r="F139" i="261"/>
  <c r="G139" i="261"/>
  <c r="H139" i="261"/>
  <c r="I139" i="261"/>
  <c r="J139" i="261"/>
  <c r="K139" i="261"/>
  <c r="L139" i="261"/>
  <c r="M139" i="261"/>
  <c r="N139" i="261"/>
  <c r="O139" i="261"/>
  <c r="E140" i="261"/>
  <c r="F140" i="261"/>
  <c r="G140" i="261"/>
  <c r="H140" i="261"/>
  <c r="I140" i="261"/>
  <c r="J140" i="261"/>
  <c r="K140" i="261"/>
  <c r="L140" i="261"/>
  <c r="M140" i="261"/>
  <c r="N140" i="261"/>
  <c r="O140" i="261"/>
  <c r="S141" i="261"/>
  <c r="T141" i="261"/>
  <c r="V116" i="261"/>
  <c r="V117" i="261"/>
  <c r="V118" i="261"/>
  <c r="V119" i="261"/>
  <c r="V120" i="261"/>
  <c r="V121" i="261"/>
  <c r="V122" i="261"/>
  <c r="V123" i="261"/>
  <c r="V124" i="261"/>
  <c r="V125" i="261"/>
  <c r="V126" i="261"/>
  <c r="V127" i="261"/>
  <c r="V128" i="261"/>
  <c r="V129" i="261"/>
  <c r="V130" i="261"/>
  <c r="V131" i="261"/>
  <c r="V132" i="261"/>
  <c r="V133" i="261"/>
  <c r="V134" i="261"/>
  <c r="V135" i="261"/>
  <c r="V136" i="261"/>
  <c r="V137" i="261"/>
  <c r="V138" i="261"/>
  <c r="V139" i="261"/>
  <c r="V140" i="261"/>
  <c r="V141" i="261"/>
  <c r="G142" i="261"/>
  <c r="H142" i="261"/>
  <c r="L142" i="261"/>
  <c r="M142" i="261"/>
  <c r="L143" i="261"/>
  <c r="M143" i="261"/>
  <c r="L144" i="261"/>
  <c r="M144" i="261"/>
  <c r="L145" i="261"/>
  <c r="M145" i="261"/>
  <c r="L146" i="261"/>
  <c r="M146" i="261"/>
  <c r="P114" i="261"/>
  <c r="P115" i="261"/>
  <c r="P116" i="261"/>
  <c r="P117" i="261"/>
  <c r="P118" i="261"/>
  <c r="P119" i="261"/>
  <c r="P120" i="261"/>
  <c r="P121" i="261"/>
  <c r="P122" i="261"/>
  <c r="P123" i="261"/>
  <c r="P124" i="261"/>
  <c r="P125" i="261"/>
  <c r="P126" i="261"/>
  <c r="P127" i="261"/>
  <c r="P128" i="261"/>
  <c r="P129" i="261"/>
  <c r="P130" i="261"/>
  <c r="P131" i="261"/>
  <c r="P132" i="261"/>
  <c r="P133" i="261"/>
  <c r="P134" i="261"/>
  <c r="P135" i="261"/>
  <c r="P136" i="261"/>
  <c r="P137" i="261"/>
  <c r="P138" i="261"/>
  <c r="P139" i="261"/>
  <c r="P140" i="261"/>
  <c r="P141" i="261"/>
  <c r="P142" i="261"/>
  <c r="R142" i="261"/>
  <c r="S142" i="261"/>
  <c r="T142" i="261"/>
  <c r="U142" i="261"/>
  <c r="V142" i="261"/>
  <c r="R143" i="261"/>
  <c r="S143" i="261"/>
  <c r="T143" i="261"/>
  <c r="U143" i="261"/>
  <c r="V143" i="261"/>
  <c r="R144" i="261"/>
  <c r="S144" i="261"/>
  <c r="T144" i="261"/>
  <c r="U144" i="261"/>
  <c r="V144" i="261"/>
  <c r="R145" i="261"/>
  <c r="S145" i="261"/>
  <c r="T145" i="261"/>
  <c r="U145" i="261"/>
  <c r="V145" i="261"/>
  <c r="R146" i="261"/>
  <c r="S146" i="261"/>
  <c r="T146" i="261"/>
  <c r="U146" i="261"/>
  <c r="V146" i="261"/>
  <c r="R147" i="261"/>
  <c r="S147" i="261"/>
  <c r="T147" i="261"/>
  <c r="U147" i="261"/>
  <c r="V147" i="261"/>
  <c r="R148" i="261"/>
  <c r="S148" i="261"/>
  <c r="T148" i="261"/>
  <c r="U148" i="261"/>
  <c r="V148" i="261"/>
  <c r="R149" i="261"/>
  <c r="S149" i="261"/>
  <c r="T149" i="261"/>
  <c r="U149" i="261"/>
  <c r="V149" i="261"/>
  <c r="R150" i="261"/>
  <c r="S150" i="261"/>
  <c r="T150" i="261"/>
  <c r="U150" i="261"/>
  <c r="V150" i="261"/>
  <c r="E143" i="261"/>
  <c r="F143" i="261"/>
  <c r="G143" i="261"/>
  <c r="E144" i="261"/>
  <c r="F144" i="261"/>
  <c r="G144" i="261"/>
  <c r="H143" i="261"/>
  <c r="I143" i="261"/>
  <c r="H144" i="261"/>
  <c r="I144" i="261"/>
  <c r="H145" i="261"/>
  <c r="I145" i="261"/>
  <c r="O143" i="261"/>
  <c r="P143" i="261"/>
  <c r="O144" i="261"/>
  <c r="P144" i="261"/>
  <c r="O145" i="261"/>
  <c r="P145" i="261"/>
  <c r="O146" i="261"/>
  <c r="P146" i="261"/>
  <c r="O147" i="261"/>
  <c r="P147" i="261"/>
  <c r="O148" i="261"/>
  <c r="P148" i="261"/>
  <c r="O149" i="261"/>
  <c r="P149" i="261"/>
  <c r="E145" i="261"/>
  <c r="F145" i="261"/>
  <c r="K143" i="261"/>
  <c r="K144" i="261"/>
  <c r="K145" i="261"/>
  <c r="E146" i="261"/>
  <c r="F146" i="261"/>
  <c r="G146" i="261"/>
  <c r="H146" i="261"/>
  <c r="J143" i="261"/>
  <c r="J144" i="261"/>
  <c r="J145" i="261"/>
  <c r="J146" i="261"/>
  <c r="E147" i="261"/>
  <c r="F147" i="261"/>
  <c r="G147" i="261"/>
  <c r="H147" i="261"/>
  <c r="I147" i="261"/>
  <c r="J147" i="261"/>
  <c r="K147" i="261"/>
  <c r="L147" i="261"/>
  <c r="M147" i="261"/>
  <c r="E148" i="261"/>
  <c r="F148" i="261"/>
  <c r="G148" i="261"/>
  <c r="H148" i="261"/>
  <c r="I148" i="261"/>
  <c r="J148" i="261"/>
  <c r="K148" i="261"/>
  <c r="L148" i="261"/>
  <c r="M148" i="261"/>
  <c r="E149" i="261"/>
  <c r="F149" i="261"/>
  <c r="G149" i="261"/>
  <c r="H149" i="261"/>
  <c r="I149" i="261"/>
  <c r="J149" i="261"/>
  <c r="K149" i="261"/>
  <c r="L149" i="261"/>
  <c r="M149" i="261"/>
  <c r="E150" i="261"/>
  <c r="F150" i="261"/>
  <c r="G150" i="261"/>
  <c r="H150" i="261"/>
  <c r="I150" i="261"/>
  <c r="J150" i="261"/>
  <c r="K150" i="261"/>
  <c r="L150" i="261"/>
  <c r="M150" i="261"/>
  <c r="E151" i="261"/>
  <c r="F151" i="261"/>
  <c r="G151" i="261"/>
  <c r="H151" i="261"/>
  <c r="I151" i="261"/>
  <c r="J151" i="261"/>
  <c r="K151" i="261"/>
  <c r="L151" i="261"/>
  <c r="M151" i="261"/>
  <c r="E152" i="261"/>
  <c r="F152" i="261"/>
  <c r="G152" i="261"/>
  <c r="H152" i="261"/>
  <c r="I152" i="261"/>
  <c r="J152" i="261"/>
  <c r="K152" i="261"/>
  <c r="L152" i="261"/>
  <c r="M152" i="261"/>
  <c r="E153" i="261"/>
  <c r="F153" i="261"/>
  <c r="G153" i="261"/>
  <c r="H153" i="261"/>
  <c r="I153" i="261"/>
  <c r="J153" i="261"/>
  <c r="K153" i="261"/>
  <c r="L153" i="261"/>
  <c r="M153" i="261"/>
  <c r="E154" i="261"/>
  <c r="F154" i="261"/>
  <c r="G154" i="261"/>
  <c r="H154" i="261"/>
  <c r="I154" i="261"/>
  <c r="J154" i="261"/>
  <c r="K154" i="261"/>
  <c r="L154" i="261"/>
  <c r="M154" i="261"/>
  <c r="E155" i="261"/>
  <c r="F155" i="261"/>
  <c r="G155" i="261"/>
  <c r="H155" i="261"/>
  <c r="I155" i="261"/>
  <c r="J155" i="261"/>
  <c r="K155" i="261"/>
  <c r="L155" i="261"/>
  <c r="M155" i="261"/>
  <c r="E156" i="261"/>
  <c r="F156" i="261"/>
  <c r="G156" i="261"/>
  <c r="H156" i="261"/>
  <c r="I156" i="261"/>
  <c r="J156" i="261"/>
  <c r="K156" i="261"/>
  <c r="L156" i="261"/>
  <c r="M156" i="261"/>
  <c r="E157" i="261"/>
  <c r="F157" i="261"/>
  <c r="G157" i="261"/>
  <c r="H157" i="261"/>
  <c r="I157" i="261"/>
  <c r="J157" i="261"/>
  <c r="K157" i="261"/>
  <c r="L157" i="261"/>
  <c r="M157" i="261"/>
  <c r="E158" i="261"/>
  <c r="F158" i="261"/>
  <c r="G158" i="261"/>
  <c r="H158" i="261"/>
  <c r="I158" i="261"/>
  <c r="J158" i="261"/>
  <c r="K158" i="261"/>
  <c r="L158" i="261"/>
  <c r="M158" i="261"/>
  <c r="E159" i="261"/>
  <c r="F159" i="261"/>
  <c r="G159" i="261"/>
  <c r="H159" i="261"/>
  <c r="I159" i="261"/>
  <c r="J159" i="261"/>
  <c r="K159" i="261"/>
  <c r="L159" i="261"/>
  <c r="M159" i="261"/>
  <c r="E160" i="261"/>
  <c r="F160" i="261"/>
  <c r="G160" i="261"/>
  <c r="H160" i="261"/>
  <c r="I160" i="261"/>
  <c r="J160" i="261"/>
  <c r="K160" i="261"/>
  <c r="L160" i="261"/>
  <c r="M160" i="261"/>
  <c r="E161" i="261"/>
  <c r="F161" i="261"/>
  <c r="G161" i="261"/>
  <c r="H161" i="261"/>
  <c r="I161" i="261"/>
  <c r="J161" i="261"/>
  <c r="K161" i="261"/>
  <c r="L161" i="261"/>
  <c r="M161" i="261"/>
  <c r="E162" i="261"/>
  <c r="F162" i="261"/>
  <c r="G162" i="261"/>
  <c r="H162" i="261"/>
  <c r="I162" i="261"/>
  <c r="J162" i="261"/>
  <c r="K162" i="261"/>
  <c r="L162" i="261"/>
  <c r="M162" i="261"/>
  <c r="E163" i="261"/>
  <c r="F163" i="261"/>
  <c r="G163" i="261"/>
  <c r="H163" i="261"/>
  <c r="I163" i="261"/>
  <c r="J163" i="261"/>
  <c r="K163" i="261"/>
  <c r="L163" i="261"/>
  <c r="M163" i="261"/>
  <c r="E164" i="261"/>
  <c r="F164" i="261"/>
  <c r="G164" i="261"/>
  <c r="H164" i="261"/>
  <c r="I164" i="261"/>
  <c r="J164" i="261"/>
  <c r="K164" i="261"/>
  <c r="L164" i="261"/>
  <c r="M164" i="261"/>
  <c r="E165" i="261"/>
  <c r="F165" i="261"/>
  <c r="G165" i="261"/>
  <c r="H165" i="261"/>
  <c r="I165" i="261"/>
  <c r="J165" i="261"/>
  <c r="K165" i="261"/>
  <c r="L165" i="261"/>
  <c r="M165" i="261"/>
  <c r="E166" i="261"/>
  <c r="F166" i="261"/>
  <c r="G166" i="261"/>
  <c r="H166" i="261"/>
  <c r="I166" i="261"/>
  <c r="J166" i="261"/>
  <c r="K166" i="261"/>
  <c r="L166" i="261"/>
  <c r="M166" i="261"/>
  <c r="E167" i="261"/>
  <c r="F167" i="261"/>
  <c r="G167" i="261"/>
  <c r="H167" i="261"/>
  <c r="I167" i="261"/>
  <c r="J167" i="261"/>
  <c r="K167" i="261"/>
  <c r="L167" i="261"/>
  <c r="M167" i="261"/>
  <c r="E168" i="261"/>
  <c r="F168" i="261"/>
  <c r="G168" i="261"/>
  <c r="H168" i="261"/>
  <c r="I168" i="261"/>
  <c r="J168" i="261"/>
  <c r="K168" i="261"/>
  <c r="L168" i="261"/>
  <c r="M168" i="261"/>
  <c r="E169" i="261"/>
  <c r="F169" i="261"/>
  <c r="G169" i="261"/>
  <c r="H169" i="261"/>
  <c r="I169" i="261"/>
  <c r="J169" i="261"/>
  <c r="K169" i="261"/>
  <c r="L169" i="261"/>
  <c r="M169" i="261"/>
  <c r="E170" i="261"/>
  <c r="F170" i="261"/>
  <c r="G170" i="261"/>
  <c r="H170" i="261"/>
  <c r="I170" i="261"/>
  <c r="J170" i="261"/>
  <c r="K170" i="261"/>
  <c r="L170" i="261"/>
  <c r="M170" i="261"/>
  <c r="E171" i="261"/>
  <c r="F171" i="261"/>
  <c r="G171" i="261"/>
  <c r="H171" i="261"/>
  <c r="I171" i="261"/>
  <c r="J171" i="261"/>
  <c r="K171" i="261"/>
  <c r="L171" i="261"/>
  <c r="M171" i="261"/>
  <c r="E172" i="261"/>
  <c r="F172" i="261"/>
  <c r="G172" i="261"/>
  <c r="H172" i="261"/>
  <c r="I172" i="261"/>
  <c r="J172" i="261"/>
  <c r="K172" i="261"/>
  <c r="L172" i="261"/>
  <c r="M172" i="261"/>
  <c r="E173" i="261"/>
  <c r="F173" i="261"/>
  <c r="G173" i="261"/>
  <c r="H173" i="261"/>
  <c r="I173" i="261"/>
  <c r="J173" i="261"/>
  <c r="K173" i="261"/>
  <c r="L173" i="261"/>
  <c r="M173" i="261"/>
  <c r="E174" i="261"/>
  <c r="F174" i="261"/>
  <c r="G174" i="261"/>
  <c r="H174" i="261"/>
  <c r="I174" i="261"/>
  <c r="J174" i="261"/>
  <c r="K174" i="261"/>
  <c r="L174" i="261"/>
  <c r="M174" i="261"/>
  <c r="E175" i="261"/>
  <c r="F175" i="261"/>
  <c r="G175" i="261"/>
  <c r="H175" i="261"/>
  <c r="I175" i="261"/>
  <c r="J175" i="261"/>
  <c r="K175" i="261"/>
  <c r="L175" i="261"/>
  <c r="M175" i="261"/>
  <c r="E176" i="261"/>
  <c r="F176" i="261"/>
  <c r="G176" i="261"/>
  <c r="H176" i="261"/>
  <c r="I176" i="261"/>
  <c r="J176" i="261"/>
  <c r="K176" i="261"/>
  <c r="L176" i="261"/>
  <c r="M176" i="261"/>
  <c r="E177" i="261"/>
  <c r="F177" i="261"/>
  <c r="G177" i="261"/>
  <c r="H177" i="261"/>
  <c r="I177" i="261"/>
  <c r="J177" i="261"/>
  <c r="K177" i="261"/>
  <c r="L177" i="261"/>
  <c r="M177" i="261"/>
  <c r="E178" i="261"/>
  <c r="F178" i="261"/>
  <c r="G178" i="261"/>
  <c r="H178" i="261"/>
  <c r="I178" i="261"/>
  <c r="J178" i="261"/>
  <c r="K178" i="261"/>
  <c r="L178" i="261"/>
  <c r="M178" i="261"/>
  <c r="E179" i="261"/>
  <c r="F179" i="261"/>
  <c r="G179" i="261"/>
  <c r="H179" i="261"/>
  <c r="I179" i="261"/>
  <c r="J179" i="261"/>
  <c r="K179" i="261"/>
  <c r="L179" i="261"/>
  <c r="M179" i="261"/>
  <c r="E180" i="261"/>
  <c r="F180" i="261"/>
  <c r="G180" i="261"/>
  <c r="H180" i="261"/>
  <c r="I180" i="261"/>
  <c r="J180" i="261"/>
  <c r="K180" i="261"/>
  <c r="L180" i="261"/>
  <c r="M180" i="261"/>
  <c r="R151" i="261"/>
  <c r="S151" i="261"/>
  <c r="T151" i="261"/>
  <c r="U151" i="261"/>
  <c r="R152" i="261"/>
  <c r="S152" i="261"/>
  <c r="T152" i="261"/>
  <c r="U152" i="261"/>
  <c r="V152" i="261"/>
  <c r="R153" i="261"/>
  <c r="S153" i="261"/>
  <c r="T153" i="261"/>
  <c r="U153" i="261"/>
  <c r="R154" i="261"/>
  <c r="S154" i="261"/>
  <c r="T154" i="261"/>
  <c r="U154" i="261"/>
  <c r="R155" i="261"/>
  <c r="S155" i="261"/>
  <c r="T155" i="261"/>
  <c r="U155" i="261"/>
  <c r="R156" i="261"/>
  <c r="S156" i="261"/>
  <c r="T156" i="261"/>
  <c r="U156" i="261"/>
  <c r="R157" i="261"/>
  <c r="S157" i="261"/>
  <c r="T157" i="261"/>
  <c r="U157" i="261"/>
  <c r="R158" i="261"/>
  <c r="S158" i="261"/>
  <c r="T158" i="261"/>
  <c r="U158" i="261"/>
  <c r="V158" i="261"/>
  <c r="R159" i="261"/>
  <c r="S159" i="261"/>
  <c r="T159" i="261"/>
  <c r="U159" i="261"/>
  <c r="R160" i="261"/>
  <c r="S160" i="261"/>
  <c r="T160" i="261"/>
  <c r="U160" i="261"/>
  <c r="V160" i="261"/>
  <c r="R161" i="261"/>
  <c r="S161" i="261"/>
  <c r="T161" i="261"/>
  <c r="U161" i="261"/>
  <c r="V161" i="261"/>
  <c r="R162" i="261"/>
  <c r="S162" i="261"/>
  <c r="T162" i="261"/>
  <c r="U162" i="261"/>
  <c r="V162" i="261"/>
  <c r="R163" i="261"/>
  <c r="S163" i="261"/>
  <c r="T163" i="261"/>
  <c r="U163" i="261"/>
  <c r="R164" i="261"/>
  <c r="S164" i="261"/>
  <c r="T164" i="261"/>
  <c r="U164" i="261"/>
  <c r="R165" i="261"/>
  <c r="S165" i="261"/>
  <c r="T165" i="261"/>
  <c r="R166" i="261"/>
  <c r="S166" i="261"/>
  <c r="T166" i="261"/>
  <c r="V166" i="261"/>
  <c r="R167" i="261"/>
  <c r="S167" i="261"/>
  <c r="U166" i="261"/>
  <c r="U167" i="261"/>
  <c r="R168" i="261"/>
  <c r="S168" i="261"/>
  <c r="T168" i="261"/>
  <c r="U168" i="261"/>
  <c r="R169" i="261"/>
  <c r="S169" i="261"/>
  <c r="T169" i="261"/>
  <c r="U169" i="261"/>
  <c r="R170" i="261"/>
  <c r="S170" i="261"/>
  <c r="T170" i="261"/>
  <c r="U170" i="261"/>
  <c r="R171" i="261"/>
  <c r="S171" i="261"/>
  <c r="T171" i="261"/>
  <c r="U171" i="261"/>
  <c r="R172" i="261"/>
  <c r="S172" i="261"/>
  <c r="T172" i="261"/>
  <c r="U172" i="261"/>
  <c r="V172" i="261"/>
  <c r="R173" i="261"/>
  <c r="S173" i="261"/>
  <c r="T173" i="261"/>
  <c r="U173" i="261"/>
  <c r="R174" i="261"/>
  <c r="S174" i="261"/>
  <c r="T174" i="261"/>
  <c r="U174" i="261"/>
  <c r="R175" i="261"/>
  <c r="S175" i="261"/>
  <c r="T175" i="261"/>
  <c r="U175" i="261"/>
  <c r="R176" i="261"/>
  <c r="S176" i="261"/>
  <c r="T176" i="261"/>
  <c r="U176" i="261"/>
  <c r="V176" i="261"/>
  <c r="R177" i="261"/>
  <c r="S177" i="261"/>
  <c r="T177" i="261"/>
  <c r="U177" i="261"/>
  <c r="R178" i="261"/>
  <c r="S178" i="261"/>
  <c r="T178" i="261"/>
  <c r="U178" i="261"/>
  <c r="R179" i="261"/>
  <c r="S179" i="261"/>
  <c r="T179" i="261"/>
  <c r="U179" i="261"/>
  <c r="Q142" i="261"/>
  <c r="Q143" i="261"/>
  <c r="Q144" i="261"/>
  <c r="Q145" i="261"/>
  <c r="Q146" i="261"/>
  <c r="Q147" i="261"/>
  <c r="Q148" i="261"/>
  <c r="Q149" i="261"/>
  <c r="Q150" i="261"/>
  <c r="Q151" i="261"/>
  <c r="Q152" i="261"/>
  <c r="Q153" i="261"/>
  <c r="Q154" i="261"/>
  <c r="Q155" i="261"/>
  <c r="Q156" i="261"/>
  <c r="Q157" i="261"/>
  <c r="Q158" i="261"/>
  <c r="Q159" i="261"/>
  <c r="Q160" i="261"/>
  <c r="Q161" i="261"/>
  <c r="Q162" i="261"/>
  <c r="Q163" i="261"/>
  <c r="Q164" i="261"/>
  <c r="Q165" i="261"/>
  <c r="Q166" i="261"/>
  <c r="Q167" i="261"/>
  <c r="Q168" i="261"/>
  <c r="Q169" i="261"/>
  <c r="Q170" i="261"/>
  <c r="Q171" i="261"/>
  <c r="Q172" i="261"/>
  <c r="Q173" i="261"/>
  <c r="Q174" i="261"/>
  <c r="Q175" i="261"/>
  <c r="Q176" i="261"/>
  <c r="Q177" i="261"/>
  <c r="Q178" i="261"/>
  <c r="P151" i="261"/>
  <c r="P152" i="261"/>
  <c r="P153" i="261"/>
  <c r="P154" i="261"/>
  <c r="P155" i="261"/>
  <c r="P156" i="261"/>
  <c r="P157" i="261"/>
  <c r="P158" i="261"/>
  <c r="P159" i="261"/>
  <c r="P160" i="261"/>
  <c r="P161" i="261"/>
  <c r="P162" i="261"/>
  <c r="P163" i="261"/>
  <c r="P164" i="261"/>
  <c r="P165" i="261"/>
  <c r="P166" i="261"/>
  <c r="P167" i="261"/>
  <c r="P168" i="261"/>
  <c r="P169" i="261"/>
  <c r="P170" i="261"/>
  <c r="P171" i="261"/>
  <c r="P172" i="261"/>
  <c r="P173" i="261"/>
  <c r="P174" i="261"/>
  <c r="P175" i="261"/>
  <c r="P176" i="261"/>
  <c r="P177" i="261"/>
  <c r="P178" i="261"/>
  <c r="P179" i="261"/>
  <c r="P180" i="261"/>
  <c r="Q180" i="261"/>
  <c r="R180" i="261"/>
  <c r="S180" i="261"/>
  <c r="T180" i="261"/>
  <c r="U180" i="261"/>
  <c r="F181" i="261"/>
  <c r="G181" i="261"/>
  <c r="H181" i="261"/>
  <c r="I181" i="261"/>
  <c r="K181" i="261"/>
  <c r="L181" i="261"/>
  <c r="P181" i="261"/>
  <c r="Q181" i="261"/>
  <c r="R181" i="261"/>
  <c r="S181" i="261"/>
  <c r="T181" i="261"/>
  <c r="U181" i="261"/>
  <c r="V181" i="261"/>
  <c r="U182" i="261"/>
  <c r="V182" i="261"/>
  <c r="E182" i="261"/>
  <c r="F182" i="261"/>
  <c r="G182" i="261"/>
  <c r="H182" i="261"/>
  <c r="I182" i="261"/>
  <c r="J182" i="261"/>
  <c r="K182" i="261"/>
  <c r="L182" i="261"/>
  <c r="M182" i="261"/>
  <c r="O151" i="261"/>
  <c r="O152" i="261"/>
  <c r="O153" i="261"/>
  <c r="O154" i="261"/>
  <c r="O155" i="261"/>
  <c r="O156" i="261"/>
  <c r="O157" i="261"/>
  <c r="O158" i="261"/>
  <c r="O159" i="261"/>
  <c r="O160" i="261"/>
  <c r="O161" i="261"/>
  <c r="O162" i="261"/>
  <c r="O163" i="261"/>
  <c r="O164" i="261"/>
  <c r="O165" i="261"/>
  <c r="O166" i="261"/>
  <c r="O167" i="261"/>
  <c r="O168" i="261"/>
  <c r="O169" i="261"/>
  <c r="O170" i="261"/>
  <c r="O171" i="261"/>
  <c r="O172" i="261"/>
  <c r="O173" i="261"/>
  <c r="O174" i="261"/>
  <c r="O175" i="261"/>
  <c r="O176" i="261"/>
  <c r="O177" i="261"/>
  <c r="O178" i="261"/>
  <c r="O179" i="261"/>
  <c r="O180" i="261"/>
  <c r="O181" i="261"/>
  <c r="O182" i="261"/>
  <c r="Q182" i="261"/>
  <c r="R182" i="261"/>
  <c r="S182" i="261"/>
  <c r="N142" i="261"/>
  <c r="N143" i="261"/>
  <c r="N144" i="261"/>
  <c r="N145" i="261"/>
  <c r="N146" i="261"/>
  <c r="N147" i="261"/>
  <c r="N148" i="261"/>
  <c r="N149" i="261"/>
  <c r="N150" i="261"/>
  <c r="N151" i="261"/>
  <c r="N152" i="261"/>
  <c r="N153" i="261"/>
  <c r="N154" i="261"/>
  <c r="N155" i="261"/>
  <c r="N156" i="261"/>
  <c r="N157" i="261"/>
  <c r="N158" i="261"/>
  <c r="N159" i="261"/>
  <c r="N160" i="261"/>
  <c r="N161" i="261"/>
  <c r="N162" i="261"/>
  <c r="N163" i="261"/>
  <c r="N164" i="261"/>
  <c r="N165" i="261"/>
  <c r="N166" i="261"/>
  <c r="N167" i="261"/>
  <c r="N168" i="261"/>
  <c r="N169" i="261"/>
  <c r="N170" i="261"/>
  <c r="N171" i="261"/>
  <c r="N172" i="261"/>
  <c r="N173" i="261"/>
  <c r="N174" i="261"/>
  <c r="N175" i="261"/>
  <c r="N176" i="261"/>
  <c r="N177" i="261"/>
  <c r="N178" i="261"/>
  <c r="N179" i="261"/>
  <c r="N180" i="261"/>
  <c r="N181" i="261"/>
  <c r="N182" i="261"/>
  <c r="N183" i="261"/>
  <c r="P183" i="261"/>
  <c r="R183" i="261"/>
  <c r="S183" i="261"/>
  <c r="T183" i="261"/>
  <c r="U183" i="261"/>
  <c r="V183" i="261"/>
  <c r="F184" i="261"/>
  <c r="I184" i="261"/>
  <c r="J184" i="261"/>
  <c r="K184" i="261"/>
  <c r="L184" i="261"/>
  <c r="M184" i="261"/>
  <c r="N184" i="261"/>
  <c r="P184" i="261"/>
  <c r="Q184" i="261"/>
  <c r="R184" i="261"/>
  <c r="S184" i="261"/>
  <c r="T184" i="261"/>
  <c r="U184" i="261"/>
  <c r="V184" i="261"/>
  <c r="E185" i="261"/>
  <c r="F185" i="261"/>
  <c r="G185" i="261"/>
  <c r="H185" i="261"/>
  <c r="I185" i="261"/>
  <c r="J185" i="261"/>
  <c r="K185" i="261"/>
  <c r="L185" i="261"/>
  <c r="M185" i="261"/>
  <c r="Q185" i="261"/>
  <c r="R185" i="261"/>
  <c r="S185" i="261"/>
  <c r="T185" i="261"/>
  <c r="U185" i="261"/>
  <c r="Q186" i="261"/>
  <c r="R186" i="261"/>
  <c r="S186" i="261"/>
  <c r="T186" i="261"/>
  <c r="U186" i="261"/>
  <c r="Q187" i="261"/>
  <c r="R187" i="261"/>
  <c r="S187" i="261"/>
  <c r="T187" i="261"/>
  <c r="U187" i="261"/>
  <c r="E186" i="261"/>
  <c r="F186" i="261"/>
  <c r="G186" i="261"/>
  <c r="H186" i="261"/>
  <c r="I186" i="261"/>
  <c r="J186" i="261"/>
  <c r="K186" i="261"/>
  <c r="L186" i="261"/>
  <c r="M186" i="261"/>
  <c r="N186" i="261"/>
  <c r="P186" i="261"/>
  <c r="O185" i="261"/>
  <c r="O186" i="261"/>
  <c r="O187" i="261"/>
  <c r="H188" i="261"/>
  <c r="J188" i="261"/>
  <c r="K188" i="261"/>
  <c r="N188" i="261"/>
  <c r="P188" i="261"/>
  <c r="Q188" i="261"/>
  <c r="R188" i="261"/>
  <c r="S188" i="261"/>
  <c r="T188" i="261"/>
  <c r="U188" i="261"/>
  <c r="E189" i="261"/>
  <c r="F189" i="261"/>
  <c r="G189" i="261"/>
  <c r="H189" i="261"/>
  <c r="I189" i="261"/>
  <c r="J189" i="261"/>
  <c r="K189" i="261"/>
  <c r="L189" i="261"/>
  <c r="M189" i="261"/>
  <c r="N189" i="261"/>
  <c r="O189" i="261"/>
  <c r="P189" i="261"/>
  <c r="Q189" i="261"/>
  <c r="R189" i="261"/>
  <c r="S189" i="261"/>
  <c r="T189" i="261"/>
  <c r="U189" i="261"/>
  <c r="E190" i="261"/>
  <c r="F190" i="261"/>
  <c r="G190" i="261"/>
  <c r="H190" i="261"/>
  <c r="I190" i="261"/>
  <c r="J190" i="261"/>
  <c r="K190" i="261"/>
  <c r="L190" i="261"/>
  <c r="M190" i="261"/>
  <c r="N190" i="261"/>
  <c r="O190" i="261"/>
  <c r="P190" i="261"/>
  <c r="Q190" i="261"/>
  <c r="R190" i="261"/>
  <c r="S190" i="261"/>
  <c r="T190" i="261"/>
  <c r="U190" i="261"/>
  <c r="E191" i="261"/>
  <c r="F191" i="261"/>
  <c r="G191" i="261"/>
  <c r="V187" i="261"/>
  <c r="V188" i="261"/>
  <c r="V189" i="261"/>
  <c r="V190" i="261"/>
  <c r="V191" i="261"/>
  <c r="G192" i="261"/>
  <c r="H192" i="261"/>
  <c r="J192" i="261"/>
  <c r="L192" i="261"/>
  <c r="T192" i="261"/>
  <c r="U192" i="261"/>
  <c r="V192" i="261"/>
  <c r="E193" i="261"/>
  <c r="F193" i="261"/>
  <c r="G193" i="261"/>
  <c r="H193" i="261"/>
  <c r="I193" i="261"/>
  <c r="K192" i="261"/>
  <c r="K193" i="261"/>
  <c r="T193" i="261"/>
  <c r="U193" i="261"/>
  <c r="E194" i="261"/>
  <c r="F194" i="261"/>
  <c r="G194" i="261"/>
  <c r="H194" i="261"/>
  <c r="I194" i="261"/>
  <c r="J194" i="261"/>
  <c r="K194" i="261"/>
  <c r="M194" i="261"/>
  <c r="O194" i="261"/>
  <c r="P194" i="261"/>
  <c r="Q194" i="261"/>
  <c r="T194" i="261"/>
  <c r="U194" i="261"/>
  <c r="V194" i="261"/>
  <c r="T195" i="261"/>
  <c r="U195" i="261"/>
  <c r="V195" i="261"/>
  <c r="T196" i="261"/>
  <c r="U196" i="261"/>
  <c r="V196" i="261"/>
  <c r="E195" i="261"/>
  <c r="F195" i="261"/>
  <c r="G195" i="261"/>
  <c r="H195" i="261"/>
  <c r="I195" i="261"/>
  <c r="J195" i="261"/>
  <c r="R195" i="261"/>
  <c r="E196" i="261"/>
  <c r="F196" i="261"/>
  <c r="G196" i="261"/>
  <c r="H196" i="261"/>
  <c r="I196" i="261"/>
  <c r="J196" i="261"/>
  <c r="K196" i="261"/>
  <c r="L196" i="261"/>
  <c r="M196" i="261"/>
  <c r="N196" i="261"/>
  <c r="O196" i="261"/>
  <c r="P196" i="261"/>
  <c r="Q196" i="261"/>
  <c r="R196" i="261"/>
  <c r="E197" i="261"/>
  <c r="F197" i="261"/>
  <c r="G197" i="261"/>
  <c r="H197" i="261"/>
  <c r="J197" i="261"/>
  <c r="K197" i="261"/>
  <c r="L197" i="261"/>
  <c r="E198" i="261"/>
  <c r="F198" i="261"/>
  <c r="G198" i="261"/>
  <c r="H198" i="261"/>
  <c r="I198" i="261"/>
  <c r="J198" i="261"/>
  <c r="K198" i="261"/>
  <c r="L198" i="261"/>
  <c r="M198" i="261"/>
  <c r="N198" i="261"/>
  <c r="O198" i="261"/>
  <c r="P198" i="261"/>
  <c r="T198" i="261"/>
  <c r="U198" i="261"/>
  <c r="T199" i="261"/>
  <c r="U199" i="261"/>
  <c r="T200" i="261"/>
  <c r="U200" i="261"/>
  <c r="E199" i="261"/>
  <c r="F199" i="261"/>
  <c r="G199" i="261"/>
  <c r="H199" i="261"/>
  <c r="I199" i="261"/>
  <c r="J199" i="261"/>
  <c r="K199" i="261"/>
  <c r="M199" i="261"/>
  <c r="N199" i="261"/>
  <c r="Q199" i="261"/>
  <c r="E200" i="261"/>
  <c r="F200" i="261"/>
  <c r="G200" i="261"/>
  <c r="H200" i="261"/>
  <c r="I200" i="261"/>
  <c r="J200" i="261"/>
  <c r="K200" i="261"/>
  <c r="L200" i="261"/>
  <c r="M200" i="261"/>
  <c r="N200" i="261"/>
  <c r="O200" i="261"/>
  <c r="P200" i="261"/>
  <c r="R198" i="261"/>
  <c r="R199" i="261"/>
  <c r="R200" i="261"/>
  <c r="E201" i="261"/>
  <c r="F201" i="261"/>
  <c r="G201" i="261"/>
  <c r="H201" i="261"/>
  <c r="I201" i="261"/>
  <c r="J201" i="261"/>
  <c r="K201" i="261"/>
  <c r="L201" i="261"/>
  <c r="T201" i="261"/>
  <c r="U201" i="261"/>
  <c r="V201" i="261"/>
  <c r="T202" i="261"/>
  <c r="U202" i="261"/>
  <c r="V202" i="261"/>
  <c r="T203" i="261"/>
  <c r="U203" i="261"/>
  <c r="V203" i="261"/>
  <c r="T204" i="261"/>
  <c r="U204" i="261"/>
  <c r="V204" i="261"/>
  <c r="T205" i="261"/>
  <c r="U205" i="261"/>
  <c r="V205" i="261"/>
  <c r="T206" i="261"/>
  <c r="U206" i="261"/>
  <c r="V206" i="261"/>
  <c r="T207" i="261"/>
  <c r="U207" i="261"/>
  <c r="V207" i="261"/>
  <c r="T208" i="261"/>
  <c r="U208" i="261"/>
  <c r="V208" i="261"/>
  <c r="T209" i="261"/>
  <c r="U209" i="261"/>
  <c r="V209" i="261"/>
  <c r="T210" i="261"/>
  <c r="U210" i="261"/>
  <c r="V210" i="261"/>
  <c r="T211" i="261"/>
  <c r="U211" i="261"/>
  <c r="V211" i="261"/>
  <c r="E202" i="261"/>
  <c r="F202" i="261"/>
  <c r="G202" i="261"/>
  <c r="H202" i="261"/>
  <c r="I202" i="261"/>
  <c r="J202" i="261"/>
  <c r="K202" i="261"/>
  <c r="L202" i="261"/>
  <c r="M202" i="261"/>
  <c r="N202" i="261"/>
  <c r="O202" i="261"/>
  <c r="P202" i="261"/>
  <c r="R202" i="261"/>
  <c r="E203" i="261"/>
  <c r="F203" i="261"/>
  <c r="G203" i="261"/>
  <c r="H203" i="261"/>
  <c r="I203" i="261"/>
  <c r="J203" i="261"/>
  <c r="K203" i="261"/>
  <c r="L203" i="261"/>
  <c r="M203" i="261"/>
  <c r="N203" i="261"/>
  <c r="O203" i="261"/>
  <c r="S194" i="261"/>
  <c r="S195" i="261"/>
  <c r="S196" i="261"/>
  <c r="S197" i="261"/>
  <c r="S198" i="261"/>
  <c r="S199" i="261"/>
  <c r="S200" i="261"/>
  <c r="S201" i="261"/>
  <c r="S202" i="261"/>
  <c r="S203" i="261"/>
  <c r="E204" i="261"/>
  <c r="F204" i="261"/>
  <c r="G204" i="261"/>
  <c r="H204" i="261"/>
  <c r="I204" i="261"/>
  <c r="J204" i="261"/>
  <c r="K204" i="261"/>
  <c r="L204" i="261"/>
  <c r="M204" i="261"/>
  <c r="N204" i="261"/>
  <c r="O204" i="261"/>
  <c r="P204" i="261"/>
  <c r="R204" i="261"/>
  <c r="S204" i="261"/>
  <c r="R205" i="261"/>
  <c r="S205" i="261"/>
  <c r="R206" i="261"/>
  <c r="S206" i="261"/>
  <c r="R207" i="261"/>
  <c r="S207" i="261"/>
  <c r="E205" i="261"/>
  <c r="F205" i="261"/>
  <c r="G205" i="261"/>
  <c r="H205" i="261"/>
  <c r="J205" i="261"/>
  <c r="K205" i="261"/>
  <c r="L205" i="261"/>
  <c r="M205" i="261"/>
  <c r="N205" i="261"/>
  <c r="O205" i="261"/>
  <c r="Q204" i="261"/>
  <c r="Q205" i="261"/>
  <c r="E206" i="261"/>
  <c r="F206" i="261"/>
  <c r="G206" i="261"/>
  <c r="H206" i="261"/>
  <c r="I206" i="261"/>
  <c r="J206" i="261"/>
  <c r="K206" i="261"/>
  <c r="L206" i="261"/>
  <c r="M206" i="261"/>
  <c r="N206" i="261"/>
  <c r="O206" i="261"/>
  <c r="P206" i="261"/>
  <c r="Q206" i="261"/>
  <c r="E207" i="261"/>
  <c r="F207" i="261"/>
  <c r="G207" i="261"/>
  <c r="H207" i="261"/>
  <c r="I207" i="261"/>
  <c r="J207" i="261"/>
  <c r="K207" i="261"/>
  <c r="L207" i="261"/>
  <c r="M207" i="261"/>
  <c r="N207" i="261"/>
  <c r="O207" i="261"/>
  <c r="P207" i="261"/>
  <c r="E208" i="261"/>
  <c r="F208" i="261"/>
  <c r="G208" i="261"/>
  <c r="H208" i="261"/>
  <c r="I208" i="261"/>
  <c r="J208" i="261"/>
  <c r="K208" i="261"/>
  <c r="L208" i="261"/>
  <c r="M208" i="261"/>
  <c r="N208" i="261"/>
  <c r="Q208" i="261"/>
  <c r="R208" i="261"/>
  <c r="S208" i="261"/>
  <c r="Q209" i="261"/>
  <c r="R209" i="261"/>
  <c r="S209" i="261"/>
  <c r="E209" i="261"/>
  <c r="F209" i="261"/>
  <c r="G209" i="261"/>
  <c r="H209" i="261"/>
  <c r="I209" i="261"/>
  <c r="J209" i="261"/>
  <c r="K209" i="261"/>
  <c r="L209" i="261"/>
  <c r="M209" i="261"/>
  <c r="N209" i="261"/>
  <c r="O209" i="261"/>
  <c r="E210" i="261"/>
  <c r="F210" i="261"/>
  <c r="G210" i="261"/>
  <c r="H210" i="261"/>
  <c r="I210" i="261"/>
  <c r="J210" i="261"/>
  <c r="K210" i="261"/>
  <c r="L210" i="261"/>
  <c r="M210" i="261"/>
  <c r="N210" i="261"/>
  <c r="O210" i="261"/>
  <c r="P210" i="261"/>
  <c r="Q210" i="261"/>
  <c r="R210" i="261"/>
  <c r="S210" i="261"/>
  <c r="E211" i="261"/>
  <c r="F211" i="261"/>
  <c r="G211" i="261"/>
  <c r="H211" i="261"/>
  <c r="I211" i="261"/>
  <c r="J211" i="261"/>
  <c r="E212" i="261"/>
  <c r="F212" i="261"/>
  <c r="G212" i="261"/>
  <c r="H212" i="261"/>
  <c r="I212" i="261"/>
  <c r="J212" i="261"/>
  <c r="L212" i="261"/>
  <c r="M212" i="261"/>
  <c r="N212" i="261"/>
  <c r="S212" i="261"/>
  <c r="T212" i="261"/>
  <c r="U212" i="261"/>
  <c r="V212" i="261"/>
  <c r="S213" i="261"/>
  <c r="T213" i="261"/>
  <c r="U213" i="261"/>
  <c r="V213" i="261"/>
  <c r="E213" i="261"/>
  <c r="F213" i="261"/>
  <c r="G213" i="261"/>
  <c r="H213" i="261"/>
  <c r="I213" i="261"/>
  <c r="K212" i="261"/>
  <c r="K213" i="261"/>
  <c r="Q213" i="261"/>
  <c r="E214" i="261"/>
  <c r="F214" i="261"/>
  <c r="G214" i="261"/>
  <c r="H214" i="261"/>
  <c r="I214" i="261"/>
  <c r="J214" i="261"/>
  <c r="K214" i="261"/>
  <c r="L214" i="261"/>
  <c r="M214" i="261"/>
  <c r="N214" i="261"/>
  <c r="O214" i="261"/>
  <c r="E215" i="261"/>
  <c r="F215" i="261"/>
  <c r="G215" i="261"/>
  <c r="H215" i="261"/>
  <c r="I215" i="261"/>
  <c r="J215" i="261"/>
  <c r="K215" i="261"/>
  <c r="L215" i="261"/>
  <c r="M215" i="261"/>
  <c r="N215" i="261"/>
  <c r="O215" i="261"/>
  <c r="E216" i="261"/>
  <c r="F216" i="261"/>
  <c r="G216" i="261"/>
  <c r="H216" i="261"/>
  <c r="I216" i="261"/>
  <c r="J216" i="261"/>
  <c r="K216" i="261"/>
  <c r="L216" i="261"/>
  <c r="M216" i="261"/>
  <c r="N216" i="261"/>
  <c r="O216" i="261"/>
  <c r="E217" i="261"/>
  <c r="F217" i="261"/>
  <c r="G217" i="261"/>
  <c r="H217" i="261"/>
  <c r="I217" i="261"/>
  <c r="J217" i="261"/>
  <c r="K217" i="261"/>
  <c r="L217" i="261"/>
  <c r="M217" i="261"/>
  <c r="N217" i="261"/>
  <c r="O217" i="261"/>
  <c r="E218" i="261"/>
  <c r="F218" i="261"/>
  <c r="G218" i="261"/>
  <c r="H218" i="261"/>
  <c r="I218" i="261"/>
  <c r="J218" i="261"/>
  <c r="K218" i="261"/>
  <c r="L218" i="261"/>
  <c r="M218" i="261"/>
  <c r="N218" i="261"/>
  <c r="O218" i="261"/>
  <c r="Q214" i="261"/>
  <c r="R214" i="261"/>
  <c r="S214" i="261"/>
  <c r="T214" i="261"/>
  <c r="U214" i="261"/>
  <c r="V214" i="261"/>
  <c r="Q215" i="261"/>
  <c r="R215" i="261"/>
  <c r="S215" i="261"/>
  <c r="T215" i="261"/>
  <c r="U215" i="261"/>
  <c r="V215" i="261"/>
  <c r="Q216" i="261"/>
  <c r="R216" i="261"/>
  <c r="S216" i="261"/>
  <c r="T216" i="261"/>
  <c r="U216" i="261"/>
  <c r="Q217" i="261"/>
  <c r="R217" i="261"/>
  <c r="S217" i="261"/>
  <c r="T217" i="261"/>
  <c r="U217" i="261"/>
  <c r="V217" i="261"/>
  <c r="Q218" i="261"/>
  <c r="R218" i="261"/>
  <c r="S218" i="261"/>
  <c r="T218" i="261"/>
  <c r="U218" i="261"/>
  <c r="V218" i="261"/>
  <c r="Q219" i="261"/>
  <c r="R219" i="261"/>
  <c r="S219" i="261"/>
  <c r="T219" i="261"/>
  <c r="U219" i="261"/>
  <c r="V219" i="261"/>
  <c r="Q220" i="261"/>
  <c r="R220" i="261"/>
  <c r="S220" i="261"/>
  <c r="T220" i="261"/>
  <c r="U220" i="261"/>
  <c r="V220" i="261"/>
  <c r="Q221" i="261"/>
  <c r="R221" i="261"/>
  <c r="S221" i="261"/>
  <c r="T221" i="261"/>
  <c r="U221" i="261"/>
  <c r="V221" i="261"/>
  <c r="Q222" i="261"/>
  <c r="R222" i="261"/>
  <c r="S222" i="261"/>
  <c r="T222" i="261"/>
  <c r="U222" i="261"/>
  <c r="V222" i="261"/>
  <c r="E219" i="261"/>
  <c r="F219" i="261"/>
  <c r="G219" i="261"/>
  <c r="H219" i="261"/>
  <c r="I219" i="261"/>
  <c r="J219" i="261"/>
  <c r="K219" i="261"/>
  <c r="L219" i="261"/>
  <c r="M219" i="261"/>
  <c r="N219" i="261"/>
  <c r="P213" i="261"/>
  <c r="P214" i="261"/>
  <c r="P215" i="261"/>
  <c r="P216" i="261"/>
  <c r="P217" i="261"/>
  <c r="P218" i="261"/>
  <c r="P219" i="261"/>
  <c r="E220" i="261"/>
  <c r="F220" i="261"/>
  <c r="G220" i="261"/>
  <c r="H220" i="261"/>
  <c r="I220" i="261"/>
  <c r="J220" i="261"/>
  <c r="K220" i="261"/>
  <c r="L220" i="261"/>
  <c r="M220" i="261"/>
  <c r="N220" i="261"/>
  <c r="O220" i="261"/>
  <c r="P220" i="261"/>
  <c r="E221" i="261"/>
  <c r="F221" i="261"/>
  <c r="G221" i="261"/>
  <c r="H221" i="261"/>
  <c r="I221" i="261"/>
  <c r="J221" i="261"/>
  <c r="K221" i="261"/>
  <c r="L221" i="261"/>
  <c r="M221" i="261"/>
  <c r="N221" i="261"/>
  <c r="O221" i="261"/>
  <c r="P221" i="261"/>
  <c r="E222" i="261"/>
  <c r="F222" i="261"/>
  <c r="G222" i="261"/>
  <c r="H222" i="261"/>
  <c r="I222" i="261"/>
  <c r="J222" i="261"/>
  <c r="K222" i="261"/>
  <c r="L222" i="261"/>
  <c r="M222" i="261"/>
  <c r="N222" i="261"/>
  <c r="O222" i="261"/>
  <c r="E223" i="261"/>
  <c r="F223" i="261"/>
  <c r="G223" i="261"/>
  <c r="H223" i="261"/>
  <c r="I223" i="261"/>
  <c r="J223" i="261"/>
  <c r="K223" i="261"/>
  <c r="L223" i="261"/>
  <c r="M223" i="261"/>
  <c r="O223" i="261"/>
  <c r="P223" i="261"/>
  <c r="Q223" i="261"/>
  <c r="R223" i="261"/>
  <c r="S223" i="261"/>
  <c r="T223" i="261"/>
  <c r="U223" i="261"/>
  <c r="V223" i="261"/>
  <c r="E224" i="261"/>
  <c r="F224" i="261"/>
  <c r="G224" i="261"/>
  <c r="H224" i="261"/>
  <c r="I224" i="261"/>
  <c r="J224" i="261"/>
  <c r="K224" i="261"/>
  <c r="L224" i="261"/>
  <c r="M224" i="261"/>
  <c r="N224" i="261"/>
  <c r="O224" i="261"/>
  <c r="P224" i="261"/>
  <c r="Q224" i="261"/>
  <c r="R224" i="261"/>
  <c r="S224" i="261"/>
  <c r="T224" i="261"/>
  <c r="U224" i="261"/>
  <c r="V224" i="261"/>
  <c r="E7" i="236"/>
  <c r="F7" i="236"/>
  <c r="G7" i="236"/>
  <c r="H7" i="236"/>
  <c r="I7" i="236"/>
  <c r="J7" i="236"/>
  <c r="E8" i="236"/>
  <c r="F8" i="236"/>
  <c r="G8" i="236"/>
  <c r="H8" i="236"/>
  <c r="I8" i="236"/>
  <c r="J8" i="236"/>
  <c r="E9" i="236"/>
  <c r="F9" i="236"/>
  <c r="G9" i="236"/>
  <c r="H9" i="236"/>
  <c r="I9" i="236"/>
  <c r="J9" i="236"/>
  <c r="E10" i="236"/>
  <c r="F10" i="236"/>
  <c r="G10" i="236"/>
  <c r="H10" i="236"/>
  <c r="I10" i="236"/>
  <c r="J10" i="236"/>
  <c r="E11" i="236"/>
  <c r="F11" i="236"/>
  <c r="G11" i="236"/>
  <c r="H11" i="236"/>
  <c r="I11" i="236"/>
  <c r="J11" i="236"/>
  <c r="E12" i="236"/>
  <c r="F12" i="236"/>
  <c r="G12" i="236"/>
  <c r="H12" i="236"/>
  <c r="I12" i="236"/>
  <c r="J12" i="236"/>
  <c r="P7" i="236"/>
  <c r="Q7" i="236"/>
  <c r="Q8" i="236"/>
  <c r="P9" i="236"/>
  <c r="Q9" i="236"/>
  <c r="P10" i="236"/>
  <c r="Q10" i="236"/>
  <c r="P11" i="236"/>
  <c r="Q11" i="236"/>
  <c r="P12" i="236"/>
  <c r="Q12" i="236"/>
  <c r="P13" i="236"/>
  <c r="Q13" i="236"/>
  <c r="P14" i="236"/>
  <c r="Q14" i="236"/>
  <c r="P15" i="236"/>
  <c r="Q15" i="236"/>
  <c r="P16" i="236"/>
  <c r="Q16" i="236"/>
  <c r="P17" i="236"/>
  <c r="Q17" i="236"/>
  <c r="P18" i="236"/>
  <c r="Q18" i="236"/>
  <c r="P19" i="236"/>
  <c r="Q19" i="236"/>
  <c r="P20" i="236"/>
  <c r="Q20" i="236"/>
  <c r="P21" i="236"/>
  <c r="Q21" i="236"/>
  <c r="P22" i="236"/>
  <c r="Q22" i="236"/>
  <c r="P23" i="236"/>
  <c r="Q23" i="236"/>
  <c r="P24" i="236"/>
  <c r="Q24" i="236"/>
  <c r="L7" i="236"/>
  <c r="L8" i="236"/>
  <c r="L9" i="236"/>
  <c r="L10" i="236"/>
  <c r="L11" i="236"/>
  <c r="L12" i="236"/>
  <c r="K7" i="236"/>
  <c r="K8" i="236"/>
  <c r="K9" i="236"/>
  <c r="K10" i="236"/>
  <c r="K11" i="236"/>
  <c r="K12" i="236"/>
  <c r="K13" i="236"/>
  <c r="V7" i="236"/>
  <c r="V8" i="236"/>
  <c r="V9" i="236"/>
  <c r="V10" i="236"/>
  <c r="V11" i="236"/>
  <c r="V12" i="236"/>
  <c r="V13" i="236"/>
  <c r="V215" i="236" s="1"/>
  <c r="J14" i="236"/>
  <c r="M7" i="236"/>
  <c r="M8" i="236"/>
  <c r="M9" i="236"/>
  <c r="M10" i="236"/>
  <c r="M11" i="236"/>
  <c r="M12" i="236"/>
  <c r="M13" i="236"/>
  <c r="M14" i="236"/>
  <c r="E15" i="236"/>
  <c r="F15" i="236"/>
  <c r="G15" i="236"/>
  <c r="H15" i="236"/>
  <c r="I15" i="236"/>
  <c r="J15" i="236"/>
  <c r="E16" i="236"/>
  <c r="F16" i="236"/>
  <c r="G16" i="236"/>
  <c r="H16" i="236"/>
  <c r="I16" i="236"/>
  <c r="J16" i="236"/>
  <c r="K15" i="236"/>
  <c r="L15" i="236"/>
  <c r="M15" i="236"/>
  <c r="K16" i="236"/>
  <c r="L16" i="236"/>
  <c r="M16" i="236"/>
  <c r="K17" i="236"/>
  <c r="L17" i="236"/>
  <c r="M17" i="236"/>
  <c r="E17" i="236"/>
  <c r="F17" i="236"/>
  <c r="G17" i="236"/>
  <c r="H17" i="236"/>
  <c r="I17" i="236"/>
  <c r="E18" i="236"/>
  <c r="F18" i="236"/>
  <c r="G18" i="236"/>
  <c r="H18" i="236"/>
  <c r="I18" i="236"/>
  <c r="J18" i="236"/>
  <c r="K18" i="236"/>
  <c r="L18" i="236"/>
  <c r="N7" i="236"/>
  <c r="N8" i="236"/>
  <c r="N9" i="236"/>
  <c r="N10" i="236"/>
  <c r="N11" i="236"/>
  <c r="N12" i="236"/>
  <c r="N13" i="236"/>
  <c r="N14" i="236"/>
  <c r="N15" i="236"/>
  <c r="N16" i="236"/>
  <c r="N17" i="236"/>
  <c r="N18" i="236"/>
  <c r="E19" i="236"/>
  <c r="F19" i="236"/>
  <c r="G19" i="236"/>
  <c r="H19" i="236"/>
  <c r="I19" i="236"/>
  <c r="J19" i="236"/>
  <c r="K19" i="236"/>
  <c r="L19" i="236"/>
  <c r="M19" i="236"/>
  <c r="N19" i="236"/>
  <c r="E20" i="236"/>
  <c r="F20" i="236"/>
  <c r="G20" i="236"/>
  <c r="H20" i="236"/>
  <c r="I20" i="236"/>
  <c r="J20" i="236"/>
  <c r="K20" i="236"/>
  <c r="L20" i="236"/>
  <c r="M20" i="236"/>
  <c r="N20" i="236"/>
  <c r="E21" i="236"/>
  <c r="F21" i="236"/>
  <c r="G21" i="236"/>
  <c r="H21" i="236"/>
  <c r="I21" i="236"/>
  <c r="J21" i="236"/>
  <c r="K21" i="236"/>
  <c r="L21" i="236"/>
  <c r="M21" i="236"/>
  <c r="N21" i="236"/>
  <c r="E22" i="236"/>
  <c r="F22" i="236"/>
  <c r="G22" i="236"/>
  <c r="H22" i="236"/>
  <c r="I22" i="236"/>
  <c r="J22" i="236"/>
  <c r="K22" i="236"/>
  <c r="L22" i="236"/>
  <c r="M22" i="236"/>
  <c r="N22" i="236"/>
  <c r="E23" i="236"/>
  <c r="F23" i="236"/>
  <c r="G23" i="236"/>
  <c r="H23" i="236"/>
  <c r="I23" i="236"/>
  <c r="J23" i="236"/>
  <c r="K23" i="236"/>
  <c r="L23" i="236"/>
  <c r="M23" i="236"/>
  <c r="N23" i="236"/>
  <c r="E24" i="236"/>
  <c r="F24" i="236"/>
  <c r="G24" i="236"/>
  <c r="H24" i="236"/>
  <c r="I24" i="236"/>
  <c r="J24" i="236"/>
  <c r="K24" i="236"/>
  <c r="L24" i="236"/>
  <c r="M24" i="236"/>
  <c r="N24" i="236"/>
  <c r="V15" i="236"/>
  <c r="V16" i="236"/>
  <c r="V17" i="236"/>
  <c r="V18" i="236"/>
  <c r="V19" i="236"/>
  <c r="V20" i="236"/>
  <c r="V21" i="236"/>
  <c r="S7" i="236"/>
  <c r="S8" i="236"/>
  <c r="S9" i="236"/>
  <c r="S10" i="236"/>
  <c r="S11" i="236"/>
  <c r="S12" i="236"/>
  <c r="S13" i="236"/>
  <c r="S14" i="236"/>
  <c r="S15" i="236"/>
  <c r="S16" i="236"/>
  <c r="S17" i="236"/>
  <c r="S18" i="236"/>
  <c r="S19" i="236"/>
  <c r="S20" i="236"/>
  <c r="S21" i="236"/>
  <c r="S22" i="236"/>
  <c r="S23" i="236"/>
  <c r="S24" i="236"/>
  <c r="O7" i="236"/>
  <c r="O8" i="236"/>
  <c r="O9" i="236"/>
  <c r="O10" i="236"/>
  <c r="O11" i="236"/>
  <c r="O12" i="236"/>
  <c r="O13" i="236"/>
  <c r="O14" i="236"/>
  <c r="O15" i="236"/>
  <c r="O16" i="236"/>
  <c r="O17" i="236"/>
  <c r="O18" i="236"/>
  <c r="O19" i="236"/>
  <c r="O20" i="236"/>
  <c r="O21" i="236"/>
  <c r="O22" i="236"/>
  <c r="O23" i="236"/>
  <c r="O24" i="236"/>
  <c r="O25" i="236"/>
  <c r="R7" i="236"/>
  <c r="R8" i="236"/>
  <c r="R9" i="236"/>
  <c r="R10" i="236"/>
  <c r="R11" i="236"/>
  <c r="R12" i="236"/>
  <c r="R13" i="236"/>
  <c r="R14" i="236"/>
  <c r="R15" i="236"/>
  <c r="R16" i="236"/>
  <c r="R17" i="236"/>
  <c r="R18" i="236"/>
  <c r="R19" i="236"/>
  <c r="R20" i="236"/>
  <c r="R21" i="236"/>
  <c r="R22" i="236"/>
  <c r="R23" i="236"/>
  <c r="R24" i="236"/>
  <c r="R25" i="236"/>
  <c r="E27" i="236"/>
  <c r="F27" i="236"/>
  <c r="G27" i="236"/>
  <c r="E28" i="236"/>
  <c r="F28" i="236"/>
  <c r="G28" i="236"/>
  <c r="E29" i="236"/>
  <c r="F29" i="236"/>
  <c r="G29" i="236"/>
  <c r="E30" i="236"/>
  <c r="F30" i="236"/>
  <c r="G30" i="236"/>
  <c r="E31" i="236"/>
  <c r="F31" i="236"/>
  <c r="G31" i="236"/>
  <c r="E32" i="236"/>
  <c r="F32" i="236"/>
  <c r="G32" i="236"/>
  <c r="E33" i="236"/>
  <c r="F33" i="236"/>
  <c r="G33" i="236"/>
  <c r="I27" i="236"/>
  <c r="J27" i="236"/>
  <c r="K27" i="236"/>
  <c r="I28" i="236"/>
  <c r="J28" i="236"/>
  <c r="K28" i="236"/>
  <c r="I29" i="236"/>
  <c r="J29" i="236"/>
  <c r="K29" i="236"/>
  <c r="I30" i="236"/>
  <c r="J30" i="236"/>
  <c r="K30" i="236"/>
  <c r="I31" i="236"/>
  <c r="J31" i="236"/>
  <c r="K31" i="236"/>
  <c r="L27" i="236"/>
  <c r="M27" i="236"/>
  <c r="N27" i="236"/>
  <c r="L28" i="236"/>
  <c r="M28" i="236"/>
  <c r="N28" i="236"/>
  <c r="L29" i="236"/>
  <c r="M29" i="236"/>
  <c r="N29" i="236"/>
  <c r="L30" i="236"/>
  <c r="M30" i="236"/>
  <c r="N30" i="236"/>
  <c r="L31" i="236"/>
  <c r="M31" i="236"/>
  <c r="N31" i="236"/>
  <c r="L32" i="236"/>
  <c r="M32" i="236"/>
  <c r="N32" i="236"/>
  <c r="I32" i="236"/>
  <c r="J32" i="236"/>
  <c r="I33" i="236"/>
  <c r="J33" i="236"/>
  <c r="K33" i="236"/>
  <c r="L33" i="236"/>
  <c r="M33" i="236"/>
  <c r="N33" i="236"/>
  <c r="I34" i="236"/>
  <c r="J34" i="236"/>
  <c r="K34" i="236"/>
  <c r="L34" i="236"/>
  <c r="M34" i="236"/>
  <c r="N34" i="236"/>
  <c r="I35" i="236"/>
  <c r="J35" i="236"/>
  <c r="K35" i="236"/>
  <c r="L35" i="236"/>
  <c r="M35" i="236"/>
  <c r="N35" i="236"/>
  <c r="I36" i="236"/>
  <c r="J36" i="236"/>
  <c r="K36" i="236"/>
  <c r="L36" i="236"/>
  <c r="M36" i="236"/>
  <c r="N36" i="236"/>
  <c r="I37" i="236"/>
  <c r="J37" i="236"/>
  <c r="K37" i="236"/>
  <c r="L37" i="236"/>
  <c r="M37" i="236"/>
  <c r="N37" i="236"/>
  <c r="I38" i="236"/>
  <c r="J38" i="236"/>
  <c r="K38" i="236"/>
  <c r="L38" i="236"/>
  <c r="M38" i="236"/>
  <c r="N38" i="236"/>
  <c r="E34" i="236"/>
  <c r="F34" i="236"/>
  <c r="H28" i="236"/>
  <c r="H29" i="236"/>
  <c r="H30" i="236"/>
  <c r="H31" i="236"/>
  <c r="H32" i="236"/>
  <c r="H33" i="236"/>
  <c r="H34" i="236"/>
  <c r="E35" i="236"/>
  <c r="F35" i="236"/>
  <c r="G35" i="236"/>
  <c r="H35" i="236"/>
  <c r="E36" i="236"/>
  <c r="F36" i="236"/>
  <c r="G36" i="236"/>
  <c r="H36" i="236"/>
  <c r="E37" i="236"/>
  <c r="F37" i="236"/>
  <c r="G37" i="236"/>
  <c r="H37" i="236"/>
  <c r="F38" i="236"/>
  <c r="G38" i="236"/>
  <c r="E39" i="236"/>
  <c r="F39" i="236"/>
  <c r="G39" i="236"/>
  <c r="H39" i="236"/>
  <c r="I39" i="236"/>
  <c r="J39" i="236"/>
  <c r="K39" i="236"/>
  <c r="L39" i="236"/>
  <c r="M39" i="236"/>
  <c r="N39" i="236"/>
  <c r="E40" i="236"/>
  <c r="F40" i="236"/>
  <c r="G40" i="236"/>
  <c r="H40" i="236"/>
  <c r="I40" i="236"/>
  <c r="J40" i="236"/>
  <c r="K40" i="236"/>
  <c r="L40" i="236"/>
  <c r="M40" i="236"/>
  <c r="N40" i="236"/>
  <c r="E41" i="236"/>
  <c r="F41" i="236"/>
  <c r="G41" i="236"/>
  <c r="H41" i="236"/>
  <c r="I41" i="236"/>
  <c r="J41" i="236"/>
  <c r="K41" i="236"/>
  <c r="L41" i="236"/>
  <c r="M41" i="236"/>
  <c r="N41" i="236"/>
  <c r="E42" i="236"/>
  <c r="F42" i="236"/>
  <c r="G42" i="236"/>
  <c r="H42" i="236"/>
  <c r="I42" i="236"/>
  <c r="J42" i="236"/>
  <c r="K42" i="236"/>
  <c r="L42" i="236"/>
  <c r="M42" i="236"/>
  <c r="N42" i="236"/>
  <c r="Q27" i="236"/>
  <c r="Q28" i="236"/>
  <c r="Q29" i="236"/>
  <c r="Q30" i="236"/>
  <c r="Q31" i="236"/>
  <c r="Q32" i="236"/>
  <c r="Q33" i="236"/>
  <c r="Q34" i="236"/>
  <c r="Q35" i="236"/>
  <c r="Q36" i="236"/>
  <c r="Q37" i="236"/>
  <c r="Q38" i="236"/>
  <c r="Q39" i="236"/>
  <c r="Q40" i="236"/>
  <c r="Q41" i="236"/>
  <c r="Q42" i="236"/>
  <c r="Q43" i="236"/>
  <c r="F45" i="236"/>
  <c r="G45" i="236"/>
  <c r="F46" i="236"/>
  <c r="G46" i="236"/>
  <c r="F47" i="236"/>
  <c r="G47" i="236"/>
  <c r="F48" i="236"/>
  <c r="G48" i="236"/>
  <c r="F49" i="236"/>
  <c r="G49" i="236"/>
  <c r="F50" i="236"/>
  <c r="G50" i="236"/>
  <c r="F51" i="236"/>
  <c r="G51" i="236"/>
  <c r="I45" i="236"/>
  <c r="J45" i="236"/>
  <c r="K45" i="236"/>
  <c r="L45" i="236"/>
  <c r="I46" i="236"/>
  <c r="J46" i="236"/>
  <c r="K46" i="236"/>
  <c r="L46" i="236"/>
  <c r="I47" i="236"/>
  <c r="J47" i="236"/>
  <c r="K47" i="236"/>
  <c r="L47" i="236"/>
  <c r="I48" i="236"/>
  <c r="J48" i="236"/>
  <c r="K48" i="236"/>
  <c r="L48" i="236"/>
  <c r="I49" i="236"/>
  <c r="J49" i="236"/>
  <c r="K49" i="236"/>
  <c r="L49" i="236"/>
  <c r="E45" i="236"/>
  <c r="E46" i="236"/>
  <c r="E47" i="236"/>
  <c r="E48" i="236"/>
  <c r="N44" i="236"/>
  <c r="N45" i="236"/>
  <c r="N46" i="236"/>
  <c r="N47" i="236"/>
  <c r="N48" i="236"/>
  <c r="E50" i="236"/>
  <c r="J50" i="236"/>
  <c r="K50" i="236"/>
  <c r="H45" i="236"/>
  <c r="H46" i="236"/>
  <c r="H47" i="236"/>
  <c r="H48" i="236"/>
  <c r="H49" i="236"/>
  <c r="H50" i="236"/>
  <c r="H51" i="236"/>
  <c r="H52" i="236"/>
  <c r="F53" i="236"/>
  <c r="G53" i="236"/>
  <c r="F54" i="236"/>
  <c r="G54" i="236"/>
  <c r="F55" i="236"/>
  <c r="G55" i="236"/>
  <c r="F56" i="236"/>
  <c r="G56" i="236"/>
  <c r="F57" i="236"/>
  <c r="G57" i="236"/>
  <c r="F58" i="236"/>
  <c r="G58" i="236"/>
  <c r="F59" i="236"/>
  <c r="G59" i="236"/>
  <c r="H53" i="236"/>
  <c r="I53" i="236"/>
  <c r="H54" i="236"/>
  <c r="I54" i="236"/>
  <c r="H55" i="236"/>
  <c r="I55" i="236"/>
  <c r="H56" i="236"/>
  <c r="I56" i="236"/>
  <c r="H57" i="236"/>
  <c r="I57" i="236"/>
  <c r="H58" i="236"/>
  <c r="I58" i="236"/>
  <c r="H59" i="236"/>
  <c r="I59" i="236"/>
  <c r="H60" i="236"/>
  <c r="I60" i="236"/>
  <c r="L51" i="236"/>
  <c r="L52" i="236"/>
  <c r="L53" i="236"/>
  <c r="O27" i="236"/>
  <c r="O28" i="236"/>
  <c r="O29" i="236"/>
  <c r="O30" i="236"/>
  <c r="O31" i="236"/>
  <c r="O32" i="236"/>
  <c r="O33" i="236"/>
  <c r="O34" i="236"/>
  <c r="O35" i="236"/>
  <c r="O36" i="236"/>
  <c r="O37" i="236"/>
  <c r="O38" i="236"/>
  <c r="O39" i="236"/>
  <c r="O40" i="236"/>
  <c r="O41" i="236"/>
  <c r="O42" i="236"/>
  <c r="O43" i="236"/>
  <c r="O44" i="236"/>
  <c r="O45" i="236"/>
  <c r="O46" i="236"/>
  <c r="O47" i="236"/>
  <c r="O48" i="236"/>
  <c r="O49" i="236"/>
  <c r="O50" i="236"/>
  <c r="O51" i="236"/>
  <c r="O52" i="236"/>
  <c r="O53" i="236"/>
  <c r="N50" i="236"/>
  <c r="N51" i="236"/>
  <c r="N52" i="236"/>
  <c r="N53" i="236"/>
  <c r="N54" i="236"/>
  <c r="N55" i="236"/>
  <c r="O55" i="236"/>
  <c r="N56" i="236"/>
  <c r="O56" i="236"/>
  <c r="N57" i="236"/>
  <c r="O57" i="236"/>
  <c r="N58" i="236"/>
  <c r="O58" i="236"/>
  <c r="N59" i="236"/>
  <c r="O59" i="236"/>
  <c r="N60" i="236"/>
  <c r="O60" i="236"/>
  <c r="N61" i="236"/>
  <c r="O61" i="236"/>
  <c r="N62" i="236"/>
  <c r="O62" i="236"/>
  <c r="N63" i="236"/>
  <c r="O63" i="236"/>
  <c r="N64" i="236"/>
  <c r="O64" i="236"/>
  <c r="N65" i="236"/>
  <c r="O65" i="236"/>
  <c r="N66" i="236"/>
  <c r="O66" i="236"/>
  <c r="N67" i="236"/>
  <c r="O67" i="236"/>
  <c r="N68" i="236"/>
  <c r="O68" i="236"/>
  <c r="N69" i="236"/>
  <c r="O69" i="236"/>
  <c r="N70" i="236"/>
  <c r="O70" i="236"/>
  <c r="N71" i="236"/>
  <c r="O71" i="236"/>
  <c r="N72" i="236"/>
  <c r="O72" i="236"/>
  <c r="N73" i="236"/>
  <c r="O73" i="236"/>
  <c r="E52" i="236"/>
  <c r="E53" i="236"/>
  <c r="E54" i="236"/>
  <c r="E55" i="236"/>
  <c r="E56" i="236"/>
  <c r="E57" i="236"/>
  <c r="E58" i="236"/>
  <c r="E59" i="236"/>
  <c r="E60" i="236"/>
  <c r="T7" i="236"/>
  <c r="T8" i="236"/>
  <c r="T9" i="236"/>
  <c r="T10" i="236"/>
  <c r="T11" i="236"/>
  <c r="T12" i="236"/>
  <c r="T13" i="236"/>
  <c r="T14" i="236"/>
  <c r="T15" i="236"/>
  <c r="T16" i="236"/>
  <c r="T17" i="236"/>
  <c r="T18" i="236"/>
  <c r="T19" i="236"/>
  <c r="T20" i="236"/>
  <c r="T21" i="236"/>
  <c r="T22" i="236"/>
  <c r="T23" i="236"/>
  <c r="T24" i="236"/>
  <c r="T25" i="236"/>
  <c r="T26" i="236"/>
  <c r="T27" i="236"/>
  <c r="T28" i="236"/>
  <c r="T29" i="236"/>
  <c r="T30" i="236"/>
  <c r="T31" i="236"/>
  <c r="T32" i="236"/>
  <c r="T33" i="236"/>
  <c r="T34" i="236"/>
  <c r="T35" i="236"/>
  <c r="T36" i="236"/>
  <c r="T37" i="236"/>
  <c r="T38" i="236"/>
  <c r="T39" i="236"/>
  <c r="T40" i="236"/>
  <c r="T41" i="236"/>
  <c r="T42" i="236"/>
  <c r="T43" i="236"/>
  <c r="T44" i="236"/>
  <c r="T45" i="236"/>
  <c r="T46" i="236"/>
  <c r="T47" i="236"/>
  <c r="T48" i="236"/>
  <c r="T49" i="236"/>
  <c r="T50" i="236"/>
  <c r="T51" i="236"/>
  <c r="T52" i="236"/>
  <c r="T53" i="236"/>
  <c r="T54" i="236"/>
  <c r="T55" i="236"/>
  <c r="T56" i="236"/>
  <c r="T57" i="236"/>
  <c r="T58" i="236"/>
  <c r="T59" i="236"/>
  <c r="T60" i="236"/>
  <c r="E61" i="236"/>
  <c r="F61" i="236"/>
  <c r="G61" i="236"/>
  <c r="H61" i="236"/>
  <c r="E62" i="236"/>
  <c r="F62" i="236"/>
  <c r="G62" i="236"/>
  <c r="H62" i="236"/>
  <c r="E63" i="236"/>
  <c r="F63" i="236"/>
  <c r="G63" i="236"/>
  <c r="H63" i="236"/>
  <c r="E64" i="236"/>
  <c r="F64" i="236"/>
  <c r="G64" i="236"/>
  <c r="H64" i="236"/>
  <c r="E65" i="236"/>
  <c r="F65" i="236"/>
  <c r="G65" i="236"/>
  <c r="H65" i="236"/>
  <c r="E66" i="236"/>
  <c r="F66" i="236"/>
  <c r="G66" i="236"/>
  <c r="H66" i="236"/>
  <c r="K52" i="236"/>
  <c r="K53" i="236"/>
  <c r="K54" i="236"/>
  <c r="K55" i="236"/>
  <c r="K56" i="236"/>
  <c r="K57" i="236"/>
  <c r="K58" i="236"/>
  <c r="K59" i="236"/>
  <c r="K60" i="236"/>
  <c r="K61" i="236"/>
  <c r="R27" i="236"/>
  <c r="R28" i="236"/>
  <c r="R29" i="236"/>
  <c r="R30" i="236"/>
  <c r="R31" i="236"/>
  <c r="R32" i="236"/>
  <c r="R33" i="236"/>
  <c r="R34" i="236"/>
  <c r="R35" i="236"/>
  <c r="R36" i="236"/>
  <c r="R37" i="236"/>
  <c r="R38" i="236"/>
  <c r="R39" i="236"/>
  <c r="R40" i="236"/>
  <c r="R41" i="236"/>
  <c r="R42" i="236"/>
  <c r="R43" i="236"/>
  <c r="R44" i="236"/>
  <c r="R45" i="236"/>
  <c r="R46" i="236"/>
  <c r="R47" i="236"/>
  <c r="R48" i="236"/>
  <c r="R49" i="236"/>
  <c r="R50" i="236"/>
  <c r="R51" i="236"/>
  <c r="R52" i="236"/>
  <c r="R53" i="236"/>
  <c r="R54" i="236"/>
  <c r="R55" i="236"/>
  <c r="R56" i="236"/>
  <c r="R57" i="236"/>
  <c r="R58" i="236"/>
  <c r="R59" i="236"/>
  <c r="R60" i="236"/>
  <c r="R61" i="236"/>
  <c r="R62" i="236"/>
  <c r="R63" i="236"/>
  <c r="S26" i="236"/>
  <c r="S27" i="236"/>
  <c r="S28" i="236"/>
  <c r="S29" i="236"/>
  <c r="S30" i="236"/>
  <c r="S31" i="236"/>
  <c r="S32" i="236"/>
  <c r="S33" i="236"/>
  <c r="S34" i="236"/>
  <c r="S35" i="236"/>
  <c r="S36" i="236"/>
  <c r="S37" i="236"/>
  <c r="S38" i="236"/>
  <c r="S39" i="236"/>
  <c r="S40" i="236"/>
  <c r="S41" i="236"/>
  <c r="S42" i="236"/>
  <c r="S43" i="236"/>
  <c r="S44" i="236"/>
  <c r="S45" i="236"/>
  <c r="S46" i="236"/>
  <c r="S47" i="236"/>
  <c r="S48" i="236"/>
  <c r="S49" i="236"/>
  <c r="S50" i="236"/>
  <c r="S51" i="236"/>
  <c r="S52" i="236"/>
  <c r="S53" i="236"/>
  <c r="S54" i="236"/>
  <c r="S55" i="236"/>
  <c r="S56" i="236"/>
  <c r="S57" i="236"/>
  <c r="S58" i="236"/>
  <c r="S59" i="236"/>
  <c r="S60" i="236"/>
  <c r="S61" i="236"/>
  <c r="S62" i="236"/>
  <c r="S63" i="236"/>
  <c r="S64" i="236"/>
  <c r="S65" i="236"/>
  <c r="S66" i="236"/>
  <c r="E67" i="236"/>
  <c r="F67" i="236"/>
  <c r="J52" i="236"/>
  <c r="J53" i="236"/>
  <c r="J54" i="236"/>
  <c r="J55" i="236"/>
  <c r="J56" i="236"/>
  <c r="J57" i="236"/>
  <c r="J58" i="236"/>
  <c r="J59" i="236"/>
  <c r="J60" i="236"/>
  <c r="J61" i="236"/>
  <c r="J62" i="236"/>
  <c r="J63" i="236"/>
  <c r="J64" i="236"/>
  <c r="J65" i="236"/>
  <c r="J66" i="236"/>
  <c r="J67" i="236"/>
  <c r="T62" i="236"/>
  <c r="T63" i="236"/>
  <c r="T64" i="236"/>
  <c r="T65" i="236"/>
  <c r="T66" i="236"/>
  <c r="T67" i="236"/>
  <c r="E68" i="236"/>
  <c r="F68" i="236"/>
  <c r="G68" i="236"/>
  <c r="H68" i="236"/>
  <c r="E69" i="236"/>
  <c r="F69" i="236"/>
  <c r="G69" i="236"/>
  <c r="H69" i="236"/>
  <c r="E70" i="236"/>
  <c r="F70" i="236"/>
  <c r="G70" i="236"/>
  <c r="H70" i="236"/>
  <c r="E71" i="236"/>
  <c r="F71" i="236"/>
  <c r="G71" i="236"/>
  <c r="H71" i="236"/>
  <c r="E72" i="236"/>
  <c r="F72" i="236"/>
  <c r="G72" i="236"/>
  <c r="H72" i="236"/>
  <c r="J69" i="236"/>
  <c r="J70" i="236"/>
  <c r="J71" i="236"/>
  <c r="J72" i="236"/>
  <c r="L55" i="236"/>
  <c r="L56" i="236"/>
  <c r="L57" i="236"/>
  <c r="L58" i="236"/>
  <c r="L59" i="236"/>
  <c r="L60" i="236"/>
  <c r="L61" i="236"/>
  <c r="L62" i="236"/>
  <c r="L63" i="236"/>
  <c r="L64" i="236"/>
  <c r="L65" i="236"/>
  <c r="L66" i="236"/>
  <c r="L67" i="236"/>
  <c r="L68" i="236"/>
  <c r="L69" i="236"/>
  <c r="L70" i="236"/>
  <c r="L71" i="236"/>
  <c r="L72" i="236"/>
  <c r="S68" i="236"/>
  <c r="S69" i="236"/>
  <c r="S70" i="236"/>
  <c r="S71" i="236"/>
  <c r="S72" i="236"/>
  <c r="I62" i="236"/>
  <c r="I63" i="236"/>
  <c r="I64" i="236"/>
  <c r="I65" i="236"/>
  <c r="I66" i="236"/>
  <c r="I67" i="236"/>
  <c r="I68" i="236"/>
  <c r="I69" i="236"/>
  <c r="I70" i="236"/>
  <c r="I71" i="236"/>
  <c r="I72" i="236"/>
  <c r="I73" i="236"/>
  <c r="K63" i="236"/>
  <c r="K64" i="236"/>
  <c r="K65" i="236"/>
  <c r="K66" i="236"/>
  <c r="K67" i="236"/>
  <c r="K68" i="236"/>
  <c r="K69" i="236"/>
  <c r="K70" i="236"/>
  <c r="K71" i="236"/>
  <c r="K72" i="236"/>
  <c r="K73" i="236"/>
  <c r="R65" i="236"/>
  <c r="R66" i="236"/>
  <c r="R67" i="236"/>
  <c r="R68" i="236"/>
  <c r="R69" i="236"/>
  <c r="R70" i="236"/>
  <c r="R71" i="236"/>
  <c r="R72" i="236"/>
  <c r="R73" i="236"/>
  <c r="L74" i="236"/>
  <c r="R74" i="236"/>
  <c r="S74" i="236"/>
  <c r="R75" i="236"/>
  <c r="S75" i="236"/>
  <c r="R76" i="236"/>
  <c r="S76" i="236"/>
  <c r="R77" i="236"/>
  <c r="S77" i="236"/>
  <c r="M44" i="236"/>
  <c r="M45" i="236"/>
  <c r="M46" i="236"/>
  <c r="M47" i="236"/>
  <c r="M48" i="236"/>
  <c r="M49" i="236"/>
  <c r="M50" i="236"/>
  <c r="M51" i="236"/>
  <c r="M52" i="236"/>
  <c r="M53" i="236"/>
  <c r="M54" i="236"/>
  <c r="M55" i="236"/>
  <c r="M56" i="236"/>
  <c r="M57" i="236"/>
  <c r="M58" i="236"/>
  <c r="M59" i="236"/>
  <c r="M60" i="236"/>
  <c r="M61" i="236"/>
  <c r="M62" i="236"/>
  <c r="M63" i="236"/>
  <c r="M64" i="236"/>
  <c r="M65" i="236"/>
  <c r="M66" i="236"/>
  <c r="M67" i="236"/>
  <c r="M68" i="236"/>
  <c r="M69" i="236"/>
  <c r="M70" i="236"/>
  <c r="M71" i="236"/>
  <c r="M72" i="236"/>
  <c r="M73" i="236"/>
  <c r="M74" i="236"/>
  <c r="M75" i="236"/>
  <c r="L76" i="236"/>
  <c r="O75" i="236"/>
  <c r="O76" i="236"/>
  <c r="Q45" i="236"/>
  <c r="Q46" i="236"/>
  <c r="Q47" i="236"/>
  <c r="Q48" i="236"/>
  <c r="Q49" i="236"/>
  <c r="Q50" i="236"/>
  <c r="Q51" i="236"/>
  <c r="Q52" i="236"/>
  <c r="Q53" i="236"/>
  <c r="Q54" i="236"/>
  <c r="Q55" i="236"/>
  <c r="Q56" i="236"/>
  <c r="Q57" i="236"/>
  <c r="Q58" i="236"/>
  <c r="Q59" i="236"/>
  <c r="Q60" i="236"/>
  <c r="Q61" i="236"/>
  <c r="Q62" i="236"/>
  <c r="Q63" i="236"/>
  <c r="Q64" i="236"/>
  <c r="Q65" i="236"/>
  <c r="Q66" i="236"/>
  <c r="Q67" i="236"/>
  <c r="Q68" i="236"/>
  <c r="Q69" i="236"/>
  <c r="Q70" i="236"/>
  <c r="Q71" i="236"/>
  <c r="Q72" i="236"/>
  <c r="Q73" i="236"/>
  <c r="Q74" i="236"/>
  <c r="Q75" i="236"/>
  <c r="Q76" i="236"/>
  <c r="G77" i="236"/>
  <c r="H77" i="236"/>
  <c r="I77" i="236"/>
  <c r="J77" i="236"/>
  <c r="K77" i="236"/>
  <c r="L77" i="236"/>
  <c r="M77" i="236"/>
  <c r="N77" i="236"/>
  <c r="J78" i="236"/>
  <c r="K78" i="236"/>
  <c r="L78" i="236"/>
  <c r="M78" i="236"/>
  <c r="N78" i="236"/>
  <c r="P27" i="236"/>
  <c r="P28" i="236"/>
  <c r="P29" i="236"/>
  <c r="P30" i="236"/>
  <c r="P31" i="236"/>
  <c r="P32" i="236"/>
  <c r="P33" i="236"/>
  <c r="P34" i="236"/>
  <c r="P35" i="236"/>
  <c r="P36" i="236"/>
  <c r="P37" i="236"/>
  <c r="P38" i="236"/>
  <c r="P39" i="236"/>
  <c r="P40" i="236"/>
  <c r="P41" i="236"/>
  <c r="P42" i="236"/>
  <c r="P43" i="236"/>
  <c r="P44" i="236"/>
  <c r="P45" i="236"/>
  <c r="P46" i="236"/>
  <c r="P47" i="236"/>
  <c r="P48" i="236"/>
  <c r="P49" i="236"/>
  <c r="P50" i="236"/>
  <c r="P51" i="236"/>
  <c r="P52" i="236"/>
  <c r="P53" i="236"/>
  <c r="P54" i="236"/>
  <c r="P55" i="236"/>
  <c r="P56" i="236"/>
  <c r="P57" i="236"/>
  <c r="P58" i="236"/>
  <c r="P59" i="236"/>
  <c r="P60" i="236"/>
  <c r="P61" i="236"/>
  <c r="P62" i="236"/>
  <c r="P63" i="236"/>
  <c r="P64" i="236"/>
  <c r="P65" i="236"/>
  <c r="P66" i="236"/>
  <c r="P67" i="236"/>
  <c r="P68" i="236"/>
  <c r="P69" i="236"/>
  <c r="P70" i="236"/>
  <c r="P71" i="236"/>
  <c r="P72" i="236"/>
  <c r="P73" i="236"/>
  <c r="P74" i="236"/>
  <c r="P75" i="236"/>
  <c r="P76" i="236"/>
  <c r="P77" i="236"/>
  <c r="E78" i="236"/>
  <c r="F78" i="236"/>
  <c r="G78" i="236"/>
  <c r="H78" i="236"/>
  <c r="P78" i="236"/>
  <c r="Q78" i="236"/>
  <c r="R78" i="236"/>
  <c r="S78" i="236"/>
  <c r="O78" i="236"/>
  <c r="O79" i="236"/>
  <c r="T69" i="236"/>
  <c r="T70" i="236"/>
  <c r="T71" i="236"/>
  <c r="T72" i="236"/>
  <c r="T73" i="236"/>
  <c r="T74" i="236"/>
  <c r="T75" i="236"/>
  <c r="T76" i="236"/>
  <c r="T77" i="236"/>
  <c r="T78" i="236"/>
  <c r="T79" i="236"/>
  <c r="V23" i="236"/>
  <c r="V24" i="236"/>
  <c r="V25" i="236"/>
  <c r="V26" i="236"/>
  <c r="V27" i="236"/>
  <c r="V28" i="236"/>
  <c r="V29" i="236"/>
  <c r="V30" i="236"/>
  <c r="V31" i="236"/>
  <c r="V32" i="236"/>
  <c r="V33" i="236"/>
  <c r="V34" i="236"/>
  <c r="V35" i="236"/>
  <c r="V36" i="236"/>
  <c r="V37" i="236"/>
  <c r="V38" i="236"/>
  <c r="V39" i="236"/>
  <c r="V40" i="236"/>
  <c r="V41" i="236"/>
  <c r="V42" i="236"/>
  <c r="V43" i="236"/>
  <c r="V44" i="236"/>
  <c r="V45" i="236"/>
  <c r="V46" i="236"/>
  <c r="V47" i="236"/>
  <c r="V48" i="236"/>
  <c r="V49" i="236"/>
  <c r="V50" i="236"/>
  <c r="V51" i="236"/>
  <c r="V52" i="236"/>
  <c r="V53" i="236"/>
  <c r="V54" i="236"/>
  <c r="V55" i="236"/>
  <c r="V56" i="236"/>
  <c r="V57" i="236"/>
  <c r="V58" i="236"/>
  <c r="V59" i="236"/>
  <c r="V60" i="236"/>
  <c r="V61" i="236"/>
  <c r="V62" i="236"/>
  <c r="V63" i="236"/>
  <c r="V64" i="236"/>
  <c r="V65" i="236"/>
  <c r="V66" i="236"/>
  <c r="V67" i="236"/>
  <c r="V68" i="236"/>
  <c r="V69" i="236"/>
  <c r="V70" i="236"/>
  <c r="V71" i="236"/>
  <c r="V72" i="236"/>
  <c r="V73" i="236"/>
  <c r="V74" i="236"/>
  <c r="V75" i="236"/>
  <c r="V76" i="236"/>
  <c r="V77" i="236"/>
  <c r="V78" i="236"/>
  <c r="V79" i="236"/>
  <c r="L80" i="236"/>
  <c r="L81" i="236"/>
  <c r="Q81" i="236"/>
  <c r="R81" i="236"/>
  <c r="S81" i="236"/>
  <c r="Q82" i="236"/>
  <c r="R82" i="236"/>
  <c r="S82" i="236"/>
  <c r="Q83" i="236"/>
  <c r="R83" i="236"/>
  <c r="S83" i="236"/>
  <c r="Q84" i="236"/>
  <c r="R84" i="236"/>
  <c r="S84" i="236"/>
  <c r="Q85" i="236"/>
  <c r="R85" i="236"/>
  <c r="S85" i="236"/>
  <c r="Q86" i="236"/>
  <c r="R86" i="236"/>
  <c r="S86" i="236"/>
  <c r="Q87" i="236"/>
  <c r="R87" i="236"/>
  <c r="S87" i="236"/>
  <c r="E81" i="236"/>
  <c r="E82" i="236"/>
  <c r="G82" i="236"/>
  <c r="E83" i="236"/>
  <c r="F83" i="236"/>
  <c r="E84" i="236"/>
  <c r="F84" i="236"/>
  <c r="E85" i="236"/>
  <c r="F85" i="236"/>
  <c r="E86" i="236"/>
  <c r="F86" i="236"/>
  <c r="I82" i="236"/>
  <c r="I83" i="236"/>
  <c r="I84" i="236"/>
  <c r="H82" i="236"/>
  <c r="H83" i="236"/>
  <c r="H84" i="236"/>
  <c r="H85" i="236"/>
  <c r="H86" i="236"/>
  <c r="I86" i="236"/>
  <c r="P80" i="236"/>
  <c r="P81" i="236"/>
  <c r="P82" i="236"/>
  <c r="P83" i="236"/>
  <c r="P84" i="236"/>
  <c r="P85" i="236"/>
  <c r="P86" i="236"/>
  <c r="K81" i="236"/>
  <c r="K82" i="236"/>
  <c r="K83" i="236"/>
  <c r="K84" i="236"/>
  <c r="K85" i="236"/>
  <c r="K86" i="236"/>
  <c r="K87" i="236"/>
  <c r="F88" i="236"/>
  <c r="J83" i="236"/>
  <c r="J84" i="236"/>
  <c r="J85" i="236"/>
  <c r="J86" i="236"/>
  <c r="J87" i="236"/>
  <c r="J88" i="236"/>
  <c r="M82" i="236"/>
  <c r="M83" i="236"/>
  <c r="M84" i="236"/>
  <c r="M85" i="236"/>
  <c r="M86" i="236"/>
  <c r="M87" i="236"/>
  <c r="M88" i="236"/>
  <c r="P88" i="236"/>
  <c r="Q88" i="236"/>
  <c r="R88" i="236"/>
  <c r="S88" i="236"/>
  <c r="P89" i="236"/>
  <c r="Q89" i="236"/>
  <c r="R89" i="236"/>
  <c r="S89" i="236"/>
  <c r="P90" i="236"/>
  <c r="Q90" i="236"/>
  <c r="R90" i="236"/>
  <c r="S90" i="236"/>
  <c r="P91" i="236"/>
  <c r="Q91" i="236"/>
  <c r="R91" i="236"/>
  <c r="S91" i="236"/>
  <c r="P92" i="236"/>
  <c r="Q92" i="236"/>
  <c r="R92" i="236"/>
  <c r="S92" i="236"/>
  <c r="P93" i="236"/>
  <c r="Q93" i="236"/>
  <c r="R93" i="236"/>
  <c r="S93" i="236"/>
  <c r="P94" i="236"/>
  <c r="Q94" i="236"/>
  <c r="R94" i="236"/>
  <c r="S94" i="236"/>
  <c r="P95" i="236"/>
  <c r="Q95" i="236"/>
  <c r="R95" i="236"/>
  <c r="S95" i="236"/>
  <c r="P96" i="236"/>
  <c r="Q96" i="236"/>
  <c r="R96" i="236"/>
  <c r="S96" i="236"/>
  <c r="P97" i="236"/>
  <c r="Q97" i="236"/>
  <c r="R97" i="236"/>
  <c r="S97" i="236"/>
  <c r="J89" i="236"/>
  <c r="K89" i="236"/>
  <c r="N81" i="236"/>
  <c r="N82" i="236"/>
  <c r="N83" i="236"/>
  <c r="N84" i="236"/>
  <c r="N85" i="236"/>
  <c r="N86" i="236"/>
  <c r="N87" i="236"/>
  <c r="N88" i="236"/>
  <c r="N89" i="236"/>
  <c r="E90" i="236"/>
  <c r="H88" i="236"/>
  <c r="H89" i="236"/>
  <c r="H90" i="236"/>
  <c r="L83" i="236"/>
  <c r="L84" i="236"/>
  <c r="L85" i="236"/>
  <c r="L86" i="236"/>
  <c r="L87" i="236"/>
  <c r="L88" i="236"/>
  <c r="L89" i="236"/>
  <c r="L90" i="236"/>
  <c r="V81" i="236"/>
  <c r="V82" i="236"/>
  <c r="V83" i="236"/>
  <c r="V84" i="236"/>
  <c r="V85" i="236"/>
  <c r="V86" i="236"/>
  <c r="V87" i="236"/>
  <c r="V88" i="236"/>
  <c r="V89" i="236"/>
  <c r="V90" i="236"/>
  <c r="F91" i="236"/>
  <c r="I88" i="236"/>
  <c r="I89" i="236"/>
  <c r="I90" i="236"/>
  <c r="I91" i="236"/>
  <c r="M90" i="236"/>
  <c r="M91" i="236"/>
  <c r="O81" i="236"/>
  <c r="O82" i="236"/>
  <c r="O83" i="236"/>
  <c r="O84" i="236"/>
  <c r="O85" i="236"/>
  <c r="O86" i="236"/>
  <c r="O87" i="236"/>
  <c r="O88" i="236"/>
  <c r="O89" i="236"/>
  <c r="O90" i="236"/>
  <c r="O91" i="236"/>
  <c r="G84" i="236"/>
  <c r="G85" i="236"/>
  <c r="G86" i="236"/>
  <c r="G87" i="236"/>
  <c r="G88" i="236"/>
  <c r="G89" i="236"/>
  <c r="G90" i="236"/>
  <c r="G91" i="236"/>
  <c r="G92" i="236"/>
  <c r="H92" i="236"/>
  <c r="I92" i="236"/>
  <c r="H93" i="236"/>
  <c r="I93" i="236"/>
  <c r="H94" i="236"/>
  <c r="I94" i="236"/>
  <c r="L92" i="236"/>
  <c r="M92" i="236"/>
  <c r="N92" i="236"/>
  <c r="O92" i="236"/>
  <c r="L93" i="236"/>
  <c r="M93" i="236"/>
  <c r="N93" i="236"/>
  <c r="O93" i="236"/>
  <c r="L94" i="236"/>
  <c r="M94" i="236"/>
  <c r="N94" i="236"/>
  <c r="O94" i="236"/>
  <c r="L95" i="236"/>
  <c r="M95" i="236"/>
  <c r="N95" i="236"/>
  <c r="O95" i="236"/>
  <c r="L96" i="236"/>
  <c r="M96" i="236"/>
  <c r="N96" i="236"/>
  <c r="O96" i="236"/>
  <c r="E93" i="236"/>
  <c r="F93" i="236"/>
  <c r="G93" i="236"/>
  <c r="E94" i="236"/>
  <c r="F94" i="236"/>
  <c r="E95" i="236"/>
  <c r="F95" i="236"/>
  <c r="G95" i="236"/>
  <c r="H95" i="236"/>
  <c r="I95" i="236"/>
  <c r="E96" i="236"/>
  <c r="F96" i="236"/>
  <c r="G96" i="236"/>
  <c r="H96" i="236"/>
  <c r="I96" i="236"/>
  <c r="G97" i="236"/>
  <c r="H97" i="236"/>
  <c r="J91" i="236"/>
  <c r="J92" i="236"/>
  <c r="J93" i="236"/>
  <c r="J94" i="236"/>
  <c r="J95" i="236"/>
  <c r="J96" i="236"/>
  <c r="J97" i="236"/>
  <c r="L97" i="236"/>
  <c r="M97" i="236"/>
  <c r="N97" i="236"/>
  <c r="E98" i="236"/>
  <c r="F98" i="236"/>
  <c r="H98" i="236"/>
  <c r="I98" i="236"/>
  <c r="J98" i="236"/>
  <c r="L98" i="236"/>
  <c r="M98" i="236"/>
  <c r="N98" i="236"/>
  <c r="O98" i="236"/>
  <c r="P98" i="236"/>
  <c r="Q98" i="236"/>
  <c r="R98" i="236"/>
  <c r="T81" i="236"/>
  <c r="T82" i="236"/>
  <c r="T83" i="236"/>
  <c r="T84" i="236"/>
  <c r="T85" i="236"/>
  <c r="T86" i="236"/>
  <c r="T87" i="236"/>
  <c r="T88" i="236"/>
  <c r="T89" i="236"/>
  <c r="T90" i="236"/>
  <c r="T91" i="236"/>
  <c r="T92" i="236"/>
  <c r="T93" i="236"/>
  <c r="T94" i="236"/>
  <c r="T95" i="236"/>
  <c r="T96" i="236"/>
  <c r="T97" i="236"/>
  <c r="T98" i="236"/>
  <c r="E99" i="236"/>
  <c r="F99" i="236"/>
  <c r="G99" i="236"/>
  <c r="H99" i="236"/>
  <c r="I99" i="236"/>
  <c r="J99" i="236"/>
  <c r="E100" i="236"/>
  <c r="F100" i="236"/>
  <c r="G100" i="236"/>
  <c r="H100" i="236"/>
  <c r="I100" i="236"/>
  <c r="J100" i="236"/>
  <c r="L99" i="236"/>
  <c r="M99" i="236"/>
  <c r="N99" i="236"/>
  <c r="O99" i="236"/>
  <c r="P99" i="236"/>
  <c r="Q99" i="236"/>
  <c r="R99" i="236"/>
  <c r="S99" i="236"/>
  <c r="T99" i="236"/>
  <c r="L100" i="236"/>
  <c r="M100" i="236"/>
  <c r="N100" i="236"/>
  <c r="O100" i="236"/>
  <c r="P100" i="236"/>
  <c r="Q100" i="236"/>
  <c r="R100" i="236"/>
  <c r="S100" i="236"/>
  <c r="T100" i="236"/>
  <c r="L101" i="236"/>
  <c r="M101" i="236"/>
  <c r="N101" i="236"/>
  <c r="O101" i="236"/>
  <c r="P101" i="236"/>
  <c r="Q101" i="236"/>
  <c r="R101" i="236"/>
  <c r="S101" i="236"/>
  <c r="T101" i="236"/>
  <c r="L102" i="236"/>
  <c r="M102" i="236"/>
  <c r="N102" i="236"/>
  <c r="O102" i="236"/>
  <c r="P102" i="236"/>
  <c r="Q102" i="236"/>
  <c r="R102" i="236"/>
  <c r="S102" i="236"/>
  <c r="T102" i="236"/>
  <c r="L103" i="236"/>
  <c r="M103" i="236"/>
  <c r="N103" i="236"/>
  <c r="O103" i="236"/>
  <c r="P103" i="236"/>
  <c r="Q103" i="236"/>
  <c r="R103" i="236"/>
  <c r="S103" i="236"/>
  <c r="T103" i="236"/>
  <c r="L104" i="236"/>
  <c r="M104" i="236"/>
  <c r="N104" i="236"/>
  <c r="O104" i="236"/>
  <c r="P104" i="236"/>
  <c r="Q104" i="236"/>
  <c r="R104" i="236"/>
  <c r="S104" i="236"/>
  <c r="T104" i="236"/>
  <c r="V93" i="236"/>
  <c r="V94" i="236"/>
  <c r="V95" i="236"/>
  <c r="V96" i="236"/>
  <c r="V97" i="236"/>
  <c r="V98" i="236"/>
  <c r="V99" i="236"/>
  <c r="V100" i="236"/>
  <c r="E101" i="236"/>
  <c r="F101" i="236"/>
  <c r="H101" i="236"/>
  <c r="I101" i="236"/>
  <c r="G102" i="236"/>
  <c r="H102" i="236"/>
  <c r="I102" i="236"/>
  <c r="J102" i="236"/>
  <c r="E103" i="236"/>
  <c r="F103" i="236"/>
  <c r="G103" i="236"/>
  <c r="H103" i="236"/>
  <c r="I103" i="236"/>
  <c r="J103" i="236"/>
  <c r="E104" i="236"/>
  <c r="F104" i="236"/>
  <c r="G104" i="236"/>
  <c r="H104" i="236"/>
  <c r="I104" i="236"/>
  <c r="J104" i="236"/>
  <c r="V102" i="236"/>
  <c r="V103" i="236"/>
  <c r="V104" i="236"/>
  <c r="K93" i="236"/>
  <c r="K94" i="236"/>
  <c r="K95" i="236"/>
  <c r="K96" i="236"/>
  <c r="K97" i="236"/>
  <c r="K98" i="236"/>
  <c r="K99" i="236"/>
  <c r="K100" i="236"/>
  <c r="K101" i="236"/>
  <c r="K102" i="236"/>
  <c r="K103" i="236"/>
  <c r="K104" i="236"/>
  <c r="K105" i="236"/>
  <c r="I106" i="236"/>
  <c r="J106" i="236"/>
  <c r="K106" i="236"/>
  <c r="L106" i="236"/>
  <c r="M106" i="236"/>
  <c r="N106" i="236"/>
  <c r="O106" i="236"/>
  <c r="P106" i="236"/>
  <c r="Q106" i="236"/>
  <c r="P107" i="236"/>
  <c r="Q107" i="236"/>
  <c r="H107" i="236"/>
  <c r="I107" i="236"/>
  <c r="J107" i="236"/>
  <c r="K107" i="236"/>
  <c r="L107" i="236"/>
  <c r="M107" i="236"/>
  <c r="N107" i="236"/>
  <c r="H108" i="236"/>
  <c r="I108" i="236"/>
  <c r="J108" i="236"/>
  <c r="K108" i="236"/>
  <c r="L108" i="236"/>
  <c r="M108" i="236"/>
  <c r="H109" i="236"/>
  <c r="I109" i="236"/>
  <c r="J109" i="236"/>
  <c r="K109" i="236"/>
  <c r="L109" i="236"/>
  <c r="M109" i="236"/>
  <c r="N108" i="236"/>
  <c r="O108" i="236"/>
  <c r="P108" i="236"/>
  <c r="Q108" i="236"/>
  <c r="N109" i="236"/>
  <c r="O109" i="236"/>
  <c r="P109" i="236"/>
  <c r="Q109" i="236"/>
  <c r="N110" i="236"/>
  <c r="O110" i="236"/>
  <c r="P110" i="236"/>
  <c r="Q110" i="236"/>
  <c r="H110" i="236"/>
  <c r="I110" i="236"/>
  <c r="J110" i="236"/>
  <c r="K110" i="236"/>
  <c r="L110" i="236"/>
  <c r="H111" i="236"/>
  <c r="I111" i="236"/>
  <c r="J111" i="236"/>
  <c r="K111" i="236"/>
  <c r="L111" i="236"/>
  <c r="H112" i="236"/>
  <c r="I112" i="236"/>
  <c r="J112" i="236"/>
  <c r="K112" i="236"/>
  <c r="L112" i="236"/>
  <c r="H113" i="236"/>
  <c r="I113" i="236"/>
  <c r="J113" i="236"/>
  <c r="K113" i="236"/>
  <c r="L113" i="236"/>
  <c r="G107" i="236"/>
  <c r="G108" i="236"/>
  <c r="G109" i="236"/>
  <c r="G110" i="236"/>
  <c r="G111" i="236"/>
  <c r="M111" i="236"/>
  <c r="N111" i="236"/>
  <c r="O111" i="236"/>
  <c r="P111" i="236"/>
  <c r="Q111" i="236"/>
  <c r="M112" i="236"/>
  <c r="N112" i="236"/>
  <c r="O112" i="236"/>
  <c r="P112" i="236"/>
  <c r="Q112" i="236"/>
  <c r="M113" i="236"/>
  <c r="N113" i="236"/>
  <c r="O113" i="236"/>
  <c r="P113" i="236"/>
  <c r="Q113" i="236"/>
  <c r="M114" i="236"/>
  <c r="N114" i="236"/>
  <c r="O114" i="236"/>
  <c r="P114" i="236"/>
  <c r="Q114" i="236"/>
  <c r="F107" i="236"/>
  <c r="F108" i="236"/>
  <c r="F109" i="236"/>
  <c r="F110" i="236"/>
  <c r="F111" i="236"/>
  <c r="F112" i="236"/>
  <c r="E107" i="236"/>
  <c r="E108" i="236"/>
  <c r="E109" i="236"/>
  <c r="E110" i="236"/>
  <c r="E111" i="236"/>
  <c r="E112" i="236"/>
  <c r="E113" i="236"/>
  <c r="I114" i="236"/>
  <c r="J114" i="236"/>
  <c r="K114" i="236"/>
  <c r="S106" i="236"/>
  <c r="S107" i="236"/>
  <c r="S108" i="236"/>
  <c r="S109" i="236"/>
  <c r="S110" i="236"/>
  <c r="S111" i="236"/>
  <c r="S112" i="236"/>
  <c r="S113" i="236"/>
  <c r="S114" i="236"/>
  <c r="G113" i="236"/>
  <c r="G114" i="236"/>
  <c r="G115" i="236"/>
  <c r="H115" i="236"/>
  <c r="I115" i="236"/>
  <c r="J115" i="236"/>
  <c r="H116" i="236"/>
  <c r="I116" i="236"/>
  <c r="J116" i="236"/>
  <c r="N115" i="236"/>
  <c r="O115" i="236"/>
  <c r="P115" i="236"/>
  <c r="N116" i="236"/>
  <c r="O116" i="236"/>
  <c r="P116" i="236"/>
  <c r="N117" i="236"/>
  <c r="O117" i="236"/>
  <c r="P117" i="236"/>
  <c r="L116" i="236"/>
  <c r="H117" i="236"/>
  <c r="I117" i="236"/>
  <c r="J117" i="236"/>
  <c r="K117" i="236"/>
  <c r="G118" i="236"/>
  <c r="H118" i="236"/>
  <c r="I118" i="236"/>
  <c r="J118" i="236"/>
  <c r="K118" i="236"/>
  <c r="M118" i="236"/>
  <c r="N118" i="236"/>
  <c r="O118" i="236"/>
  <c r="P118" i="236"/>
  <c r="M119" i="236"/>
  <c r="N119" i="236"/>
  <c r="O119" i="236"/>
  <c r="P119" i="236"/>
  <c r="F115" i="236"/>
  <c r="F116" i="236"/>
  <c r="F117" i="236"/>
  <c r="F118" i="236"/>
  <c r="F119" i="236"/>
  <c r="G119" i="236"/>
  <c r="H119" i="236"/>
  <c r="I119" i="236"/>
  <c r="G120" i="236"/>
  <c r="H120" i="236"/>
  <c r="I120" i="236"/>
  <c r="E115" i="236"/>
  <c r="E116" i="236"/>
  <c r="E117" i="236"/>
  <c r="E118" i="236"/>
  <c r="E119" i="236"/>
  <c r="E120" i="236"/>
  <c r="L118" i="236"/>
  <c r="L119" i="236"/>
  <c r="L120" i="236"/>
  <c r="M120" i="236"/>
  <c r="N120" i="236"/>
  <c r="O120" i="236"/>
  <c r="M121" i="236"/>
  <c r="N121" i="236"/>
  <c r="O121" i="236"/>
  <c r="M122" i="236"/>
  <c r="N122" i="236"/>
  <c r="O122" i="236"/>
  <c r="M123" i="236"/>
  <c r="N123" i="236"/>
  <c r="O123" i="236"/>
  <c r="M124" i="236"/>
  <c r="N124" i="236"/>
  <c r="O124" i="236"/>
  <c r="M125" i="236"/>
  <c r="N125" i="236"/>
  <c r="O125" i="236"/>
  <c r="M126" i="236"/>
  <c r="N126" i="236"/>
  <c r="O126" i="236"/>
  <c r="M127" i="236"/>
  <c r="N127" i="236"/>
  <c r="O127" i="236"/>
  <c r="M128" i="236"/>
  <c r="N128" i="236"/>
  <c r="O128" i="236"/>
  <c r="E121" i="236"/>
  <c r="F121" i="236"/>
  <c r="G121" i="236"/>
  <c r="H121" i="236"/>
  <c r="I121" i="236"/>
  <c r="J121" i="236"/>
  <c r="K121" i="236"/>
  <c r="L121" i="236"/>
  <c r="E122" i="236"/>
  <c r="F122" i="236"/>
  <c r="G122" i="236"/>
  <c r="H122" i="236"/>
  <c r="I122" i="236"/>
  <c r="J122" i="236"/>
  <c r="K122" i="236"/>
  <c r="L122" i="236"/>
  <c r="E123" i="236"/>
  <c r="F123" i="236"/>
  <c r="G123" i="236"/>
  <c r="H123" i="236"/>
  <c r="I123" i="236"/>
  <c r="J123" i="236"/>
  <c r="K123" i="236"/>
  <c r="L123" i="236"/>
  <c r="E124" i="236"/>
  <c r="F124" i="236"/>
  <c r="G124" i="236"/>
  <c r="H124" i="236"/>
  <c r="I124" i="236"/>
  <c r="J124" i="236"/>
  <c r="K124" i="236"/>
  <c r="L124" i="236"/>
  <c r="E125" i="236"/>
  <c r="F125" i="236"/>
  <c r="G125" i="236"/>
  <c r="H125" i="236"/>
  <c r="I125" i="236"/>
  <c r="J125" i="236"/>
  <c r="K125" i="236"/>
  <c r="L125" i="236"/>
  <c r="E126" i="236"/>
  <c r="F126" i="236"/>
  <c r="G126" i="236"/>
  <c r="H126" i="236"/>
  <c r="I126" i="236"/>
  <c r="J126" i="236"/>
  <c r="K126" i="236"/>
  <c r="L126" i="236"/>
  <c r="U7" i="236"/>
  <c r="U8" i="236"/>
  <c r="U9" i="236"/>
  <c r="U10" i="236"/>
  <c r="U11" i="236"/>
  <c r="U12" i="236"/>
  <c r="U13" i="236"/>
  <c r="U14" i="236"/>
  <c r="U15" i="236"/>
  <c r="U16" i="236"/>
  <c r="U17" i="236"/>
  <c r="U18" i="236"/>
  <c r="U19" i="236"/>
  <c r="U20" i="236"/>
  <c r="U21" i="236"/>
  <c r="U22" i="236"/>
  <c r="U23" i="236"/>
  <c r="U24" i="236"/>
  <c r="U25" i="236"/>
  <c r="U26" i="236"/>
  <c r="U27" i="236"/>
  <c r="U28" i="236"/>
  <c r="U29" i="236"/>
  <c r="U30" i="236"/>
  <c r="U31" i="236"/>
  <c r="U32" i="236"/>
  <c r="U33" i="236"/>
  <c r="U34" i="236"/>
  <c r="U35" i="236"/>
  <c r="U36" i="236"/>
  <c r="U37" i="236"/>
  <c r="U38" i="236"/>
  <c r="U39" i="236"/>
  <c r="U40" i="236"/>
  <c r="U41" i="236"/>
  <c r="U42" i="236"/>
  <c r="U43" i="236"/>
  <c r="U44" i="236"/>
  <c r="U45" i="236"/>
  <c r="U46" i="236"/>
  <c r="U47" i="236"/>
  <c r="U48" i="236"/>
  <c r="U49" i="236"/>
  <c r="U50" i="236"/>
  <c r="U51" i="236"/>
  <c r="U52" i="236"/>
  <c r="U53" i="236"/>
  <c r="U54" i="236"/>
  <c r="U55" i="236"/>
  <c r="U56" i="236"/>
  <c r="U57" i="236"/>
  <c r="U58" i="236"/>
  <c r="U59" i="236"/>
  <c r="U60" i="236"/>
  <c r="U61" i="236"/>
  <c r="U62" i="236"/>
  <c r="U63" i="236"/>
  <c r="U64" i="236"/>
  <c r="U65" i="236"/>
  <c r="U66" i="236"/>
  <c r="U67" i="236"/>
  <c r="U68" i="236"/>
  <c r="U69" i="236"/>
  <c r="U70" i="236"/>
  <c r="U71" i="236"/>
  <c r="U72" i="236"/>
  <c r="U73" i="236"/>
  <c r="U74" i="236"/>
  <c r="U75" i="236"/>
  <c r="U76" i="236"/>
  <c r="U77" i="236"/>
  <c r="U78" i="236"/>
  <c r="U79" i="236"/>
  <c r="U80" i="236"/>
  <c r="U81" i="236"/>
  <c r="U82" i="236"/>
  <c r="U83" i="236"/>
  <c r="U84" i="236"/>
  <c r="U85" i="236"/>
  <c r="U86" i="236"/>
  <c r="U87" i="236"/>
  <c r="U88" i="236"/>
  <c r="U89" i="236"/>
  <c r="U90" i="236"/>
  <c r="U91" i="236"/>
  <c r="U92" i="236"/>
  <c r="U93" i="236"/>
  <c r="U94" i="236"/>
  <c r="U95" i="236"/>
  <c r="U96" i="236"/>
  <c r="U97" i="236"/>
  <c r="U98" i="236"/>
  <c r="U99" i="236"/>
  <c r="U100" i="236"/>
  <c r="U101" i="236"/>
  <c r="U102" i="236"/>
  <c r="U103" i="236"/>
  <c r="U104" i="236"/>
  <c r="U105" i="236"/>
  <c r="U106" i="236"/>
  <c r="U107" i="236"/>
  <c r="U108" i="236"/>
  <c r="U109" i="236"/>
  <c r="U110" i="236"/>
  <c r="U111" i="236"/>
  <c r="U112" i="236"/>
  <c r="U113" i="236"/>
  <c r="U114" i="236"/>
  <c r="U115" i="236"/>
  <c r="U116" i="236"/>
  <c r="U117" i="236"/>
  <c r="U118" i="236"/>
  <c r="U119" i="236"/>
  <c r="U120" i="236"/>
  <c r="U121" i="236"/>
  <c r="U122" i="236"/>
  <c r="U123" i="236"/>
  <c r="Q116" i="236"/>
  <c r="Q117" i="236"/>
  <c r="Q118" i="236"/>
  <c r="Q119" i="236"/>
  <c r="Q120" i="236"/>
  <c r="Q121" i="236"/>
  <c r="Q122" i="236"/>
  <c r="Q123" i="236"/>
  <c r="Q124" i="236"/>
  <c r="Q125" i="236"/>
  <c r="Q126" i="236"/>
  <c r="K128" i="236"/>
  <c r="E129" i="236"/>
  <c r="F129" i="236"/>
  <c r="E130" i="236"/>
  <c r="F130" i="236"/>
  <c r="I129" i="236"/>
  <c r="J129" i="236"/>
  <c r="K129" i="236"/>
  <c r="L129" i="236"/>
  <c r="M129" i="236"/>
  <c r="N129" i="236"/>
  <c r="O129" i="236"/>
  <c r="I130" i="236"/>
  <c r="J130" i="236"/>
  <c r="K130" i="236"/>
  <c r="L130" i="236"/>
  <c r="M130" i="236"/>
  <c r="N130" i="236"/>
  <c r="O130" i="236"/>
  <c r="I131" i="236"/>
  <c r="J131" i="236"/>
  <c r="K131" i="236"/>
  <c r="L131" i="236"/>
  <c r="M131" i="236"/>
  <c r="N131" i="236"/>
  <c r="O131" i="236"/>
  <c r="I132" i="236"/>
  <c r="J132" i="236"/>
  <c r="K132" i="236"/>
  <c r="L132" i="236"/>
  <c r="M132" i="236"/>
  <c r="N132" i="236"/>
  <c r="O132" i="236"/>
  <c r="I133" i="236"/>
  <c r="J133" i="236"/>
  <c r="K133" i="236"/>
  <c r="L133" i="236"/>
  <c r="M133" i="236"/>
  <c r="N133" i="236"/>
  <c r="O133" i="236"/>
  <c r="Q128" i="236"/>
  <c r="Q129" i="236"/>
  <c r="Q130" i="236"/>
  <c r="Q131" i="236"/>
  <c r="Q132" i="236"/>
  <c r="Q133" i="236"/>
  <c r="I134" i="236"/>
  <c r="J134" i="236"/>
  <c r="K134" i="236"/>
  <c r="L134" i="236"/>
  <c r="I135" i="236"/>
  <c r="J135" i="236"/>
  <c r="K135" i="236"/>
  <c r="L135" i="236"/>
  <c r="I136" i="236"/>
  <c r="J136" i="236"/>
  <c r="K136" i="236"/>
  <c r="L136" i="236"/>
  <c r="I137" i="236"/>
  <c r="J137" i="236"/>
  <c r="K137" i="236"/>
  <c r="L137" i="236"/>
  <c r="I138" i="236"/>
  <c r="J138" i="236"/>
  <c r="K138" i="236"/>
  <c r="L138" i="236"/>
  <c r="I139" i="236"/>
  <c r="J139" i="236"/>
  <c r="K139" i="236"/>
  <c r="L139" i="236"/>
  <c r="I140" i="236"/>
  <c r="J140" i="236"/>
  <c r="K140" i="236"/>
  <c r="L140" i="236"/>
  <c r="I141" i="236"/>
  <c r="J141" i="236"/>
  <c r="K141" i="236"/>
  <c r="L141" i="236"/>
  <c r="I142" i="236"/>
  <c r="J142" i="236"/>
  <c r="K142" i="236"/>
  <c r="L142" i="236"/>
  <c r="I143" i="236"/>
  <c r="J143" i="236"/>
  <c r="K143" i="236"/>
  <c r="L143" i="236"/>
  <c r="I144" i="236"/>
  <c r="J144" i="236"/>
  <c r="K144" i="236"/>
  <c r="L144" i="236"/>
  <c r="I145" i="236"/>
  <c r="J145" i="236"/>
  <c r="K145" i="236"/>
  <c r="L145" i="236"/>
  <c r="I146" i="236"/>
  <c r="J146" i="236"/>
  <c r="K146" i="236"/>
  <c r="L146" i="236"/>
  <c r="I147" i="236"/>
  <c r="J147" i="236"/>
  <c r="K147" i="236"/>
  <c r="L147" i="236"/>
  <c r="I148" i="236"/>
  <c r="J148" i="236"/>
  <c r="K148" i="236"/>
  <c r="L148" i="236"/>
  <c r="I149" i="236"/>
  <c r="J149" i="236"/>
  <c r="K149" i="236"/>
  <c r="L149" i="236"/>
  <c r="I150" i="236"/>
  <c r="J150" i="236"/>
  <c r="K150" i="236"/>
  <c r="L150" i="236"/>
  <c r="I151" i="236"/>
  <c r="J151" i="236"/>
  <c r="K151" i="236"/>
  <c r="L151" i="236"/>
  <c r="I152" i="236"/>
  <c r="J152" i="236"/>
  <c r="K152" i="236"/>
  <c r="L152" i="236"/>
  <c r="I153" i="236"/>
  <c r="J153" i="236"/>
  <c r="K153" i="236"/>
  <c r="L153" i="236"/>
  <c r="I154" i="236"/>
  <c r="J154" i="236"/>
  <c r="K154" i="236"/>
  <c r="L154" i="236"/>
  <c r="I155" i="236"/>
  <c r="J155" i="236"/>
  <c r="K155" i="236"/>
  <c r="L155" i="236"/>
  <c r="I156" i="236"/>
  <c r="J156" i="236"/>
  <c r="K156" i="236"/>
  <c r="L156" i="236"/>
  <c r="I157" i="236"/>
  <c r="J157" i="236"/>
  <c r="K157" i="236"/>
  <c r="L157" i="236"/>
  <c r="I158" i="236"/>
  <c r="J158" i="236"/>
  <c r="K158" i="236"/>
  <c r="L158" i="236"/>
  <c r="I159" i="236"/>
  <c r="J159" i="236"/>
  <c r="K159" i="236"/>
  <c r="L159" i="236"/>
  <c r="I160" i="236"/>
  <c r="J160" i="236"/>
  <c r="K160" i="236"/>
  <c r="L160" i="236"/>
  <c r="I161" i="236"/>
  <c r="J161" i="236"/>
  <c r="K161" i="236"/>
  <c r="L161" i="236"/>
  <c r="I162" i="236"/>
  <c r="J162" i="236"/>
  <c r="K162" i="236"/>
  <c r="L162" i="236"/>
  <c r="I163" i="236"/>
  <c r="J163" i="236"/>
  <c r="K163" i="236"/>
  <c r="L163" i="236"/>
  <c r="I164" i="236"/>
  <c r="J164" i="236"/>
  <c r="K164" i="236"/>
  <c r="L164" i="236"/>
  <c r="I165" i="236"/>
  <c r="J165" i="236"/>
  <c r="K165" i="236"/>
  <c r="L165" i="236"/>
  <c r="I166" i="236"/>
  <c r="J166" i="236"/>
  <c r="K166" i="236"/>
  <c r="L166" i="236"/>
  <c r="I167" i="236"/>
  <c r="J167" i="236"/>
  <c r="K167" i="236"/>
  <c r="L167" i="236"/>
  <c r="I168" i="236"/>
  <c r="J168" i="236"/>
  <c r="K168" i="236"/>
  <c r="L168" i="236"/>
  <c r="I169" i="236"/>
  <c r="J169" i="236"/>
  <c r="K169" i="236"/>
  <c r="L169" i="236"/>
  <c r="I170" i="236"/>
  <c r="J170" i="236"/>
  <c r="K170" i="236"/>
  <c r="L170" i="236"/>
  <c r="I171" i="236"/>
  <c r="J171" i="236"/>
  <c r="K171" i="236"/>
  <c r="L171" i="236"/>
  <c r="I172" i="236"/>
  <c r="J172" i="236"/>
  <c r="K172" i="236"/>
  <c r="L172" i="236"/>
  <c r="M134" i="236"/>
  <c r="N134" i="236"/>
  <c r="M135" i="236"/>
  <c r="N135" i="236"/>
  <c r="M136" i="236"/>
  <c r="N136" i="236"/>
  <c r="M137" i="236"/>
  <c r="N137" i="236"/>
  <c r="M138" i="236"/>
  <c r="N138" i="236"/>
  <c r="M139" i="236"/>
  <c r="N139" i="236"/>
  <c r="M140" i="236"/>
  <c r="N140" i="236"/>
  <c r="M141" i="236"/>
  <c r="N141" i="236"/>
  <c r="M142" i="236"/>
  <c r="N142" i="236"/>
  <c r="M143" i="236"/>
  <c r="N143" i="236"/>
  <c r="M144" i="236"/>
  <c r="N144" i="236"/>
  <c r="M145" i="236"/>
  <c r="N145" i="236"/>
  <c r="M146" i="236"/>
  <c r="N146" i="236"/>
  <c r="M147" i="236"/>
  <c r="N147" i="236"/>
  <c r="M148" i="236"/>
  <c r="N148" i="236"/>
  <c r="M149" i="236"/>
  <c r="N149" i="236"/>
  <c r="M150" i="236"/>
  <c r="N150" i="236"/>
  <c r="M151" i="236"/>
  <c r="N151" i="236"/>
  <c r="M152" i="236"/>
  <c r="N152" i="236"/>
  <c r="M153" i="236"/>
  <c r="N153" i="236"/>
  <c r="M154" i="236"/>
  <c r="N154" i="236"/>
  <c r="M155" i="236"/>
  <c r="N155" i="236"/>
  <c r="M156" i="236"/>
  <c r="N156" i="236"/>
  <c r="M157" i="236"/>
  <c r="N157" i="236"/>
  <c r="M158" i="236"/>
  <c r="N158" i="236"/>
  <c r="M159" i="236"/>
  <c r="N159" i="236"/>
  <c r="M160" i="236"/>
  <c r="N160" i="236"/>
  <c r="M161" i="236"/>
  <c r="N161" i="236"/>
  <c r="M162" i="236"/>
  <c r="N162" i="236"/>
  <c r="M163" i="236"/>
  <c r="N163" i="236"/>
  <c r="M164" i="236"/>
  <c r="N164" i="236"/>
  <c r="M165" i="236"/>
  <c r="N165" i="236"/>
  <c r="M166" i="236"/>
  <c r="N166" i="236"/>
  <c r="M167" i="236"/>
  <c r="N167" i="236"/>
  <c r="M168" i="236"/>
  <c r="N168" i="236"/>
  <c r="M169" i="236"/>
  <c r="N169" i="236"/>
  <c r="M170" i="236"/>
  <c r="N170" i="236"/>
  <c r="M171" i="236"/>
  <c r="N171" i="236"/>
  <c r="M172" i="236"/>
  <c r="N172" i="236"/>
  <c r="M173" i="236"/>
  <c r="N173" i="236"/>
  <c r="M174" i="236"/>
  <c r="N174" i="236"/>
  <c r="M175" i="236"/>
  <c r="N175" i="236"/>
  <c r="M176" i="236"/>
  <c r="N176" i="236"/>
  <c r="M177" i="236"/>
  <c r="N177" i="236"/>
  <c r="M178" i="236"/>
  <c r="N178" i="236"/>
  <c r="G129" i="236"/>
  <c r="G130" i="236"/>
  <c r="G131" i="236"/>
  <c r="G132" i="236"/>
  <c r="G133" i="236"/>
  <c r="G134" i="236"/>
  <c r="G135" i="236"/>
  <c r="H129" i="236"/>
  <c r="H130" i="236"/>
  <c r="H131" i="236"/>
  <c r="H132" i="236"/>
  <c r="H133" i="236"/>
  <c r="H134" i="236"/>
  <c r="H135" i="236"/>
  <c r="H136" i="236"/>
  <c r="G137" i="236"/>
  <c r="H137" i="236"/>
  <c r="G138" i="236"/>
  <c r="H138" i="236"/>
  <c r="G139" i="236"/>
  <c r="H139" i="236"/>
  <c r="G140" i="236"/>
  <c r="H140" i="236"/>
  <c r="G141" i="236"/>
  <c r="H141" i="236"/>
  <c r="G142" i="236"/>
  <c r="H142" i="236"/>
  <c r="G143" i="236"/>
  <c r="H143" i="236"/>
  <c r="G144" i="236"/>
  <c r="H144" i="236"/>
  <c r="G145" i="236"/>
  <c r="H145" i="236"/>
  <c r="G146" i="236"/>
  <c r="H146" i="236"/>
  <c r="G147" i="236"/>
  <c r="H147" i="236"/>
  <c r="G148" i="236"/>
  <c r="H148" i="236"/>
  <c r="G149" i="236"/>
  <c r="H149" i="236"/>
  <c r="G150" i="236"/>
  <c r="H150" i="236"/>
  <c r="G151" i="236"/>
  <c r="H151" i="236"/>
  <c r="G152" i="236"/>
  <c r="H152" i="236"/>
  <c r="G153" i="236"/>
  <c r="H153" i="236"/>
  <c r="G154" i="236"/>
  <c r="H154" i="236"/>
  <c r="G155" i="236"/>
  <c r="H155" i="236"/>
  <c r="G156" i="236"/>
  <c r="H156" i="236"/>
  <c r="G157" i="236"/>
  <c r="H157" i="236"/>
  <c r="G158" i="236"/>
  <c r="H158" i="236"/>
  <c r="G159" i="236"/>
  <c r="H159" i="236"/>
  <c r="G160" i="236"/>
  <c r="H160" i="236"/>
  <c r="G161" i="236"/>
  <c r="H161" i="236"/>
  <c r="G162" i="236"/>
  <c r="H162" i="236"/>
  <c r="G163" i="236"/>
  <c r="H163" i="236"/>
  <c r="G164" i="236"/>
  <c r="H164" i="236"/>
  <c r="G165" i="236"/>
  <c r="H165" i="236"/>
  <c r="G166" i="236"/>
  <c r="H166" i="236"/>
  <c r="G167" i="236"/>
  <c r="H167" i="236"/>
  <c r="G168" i="236"/>
  <c r="H168" i="236"/>
  <c r="G169" i="236"/>
  <c r="H169" i="236"/>
  <c r="G170" i="236"/>
  <c r="H170" i="236"/>
  <c r="G171" i="236"/>
  <c r="H171" i="236"/>
  <c r="V106" i="236"/>
  <c r="V107" i="236"/>
  <c r="V108" i="236"/>
  <c r="V109" i="236"/>
  <c r="V110" i="236"/>
  <c r="V111" i="236"/>
  <c r="V112" i="236"/>
  <c r="V113" i="236"/>
  <c r="V114" i="236"/>
  <c r="V115" i="236"/>
  <c r="V116" i="236"/>
  <c r="V117" i="236"/>
  <c r="V118" i="236"/>
  <c r="V119" i="236"/>
  <c r="V120" i="236"/>
  <c r="V121" i="236"/>
  <c r="V122" i="236"/>
  <c r="V123" i="236"/>
  <c r="V124" i="236"/>
  <c r="V125" i="236"/>
  <c r="V126" i="236"/>
  <c r="V127" i="236"/>
  <c r="V128" i="236"/>
  <c r="V129" i="236"/>
  <c r="V130" i="236"/>
  <c r="V131" i="236"/>
  <c r="V132" i="236"/>
  <c r="V133" i="236"/>
  <c r="V134" i="236"/>
  <c r="V135" i="236"/>
  <c r="V136" i="236"/>
  <c r="V137" i="236"/>
  <c r="V138" i="236"/>
  <c r="V140" i="236"/>
  <c r="V145" i="236"/>
  <c r="V146" i="236"/>
  <c r="V147" i="236"/>
  <c r="V149" i="236"/>
  <c r="V150" i="236"/>
  <c r="V152" i="236"/>
  <c r="V153" i="236"/>
  <c r="V157" i="236"/>
  <c r="V160" i="236"/>
  <c r="V162" i="236"/>
  <c r="V163" i="236"/>
  <c r="V165" i="236"/>
  <c r="V166" i="236"/>
  <c r="S116" i="236"/>
  <c r="S117" i="236"/>
  <c r="S118" i="236"/>
  <c r="S119" i="236"/>
  <c r="S120" i="236"/>
  <c r="S121" i="236"/>
  <c r="S122" i="236"/>
  <c r="S123" i="236"/>
  <c r="S124" i="236"/>
  <c r="S125" i="236"/>
  <c r="S126" i="236"/>
  <c r="S127" i="236"/>
  <c r="S128" i="236"/>
  <c r="S129" i="236"/>
  <c r="S130" i="236"/>
  <c r="S131" i="236"/>
  <c r="S132" i="236"/>
  <c r="S133" i="236"/>
  <c r="S134" i="236"/>
  <c r="S135" i="236"/>
  <c r="S136" i="236"/>
  <c r="S137" i="236"/>
  <c r="S138" i="236"/>
  <c r="S139" i="236"/>
  <c r="S140" i="236"/>
  <c r="S141" i="236"/>
  <c r="S142" i="236"/>
  <c r="S143" i="236"/>
  <c r="S144" i="236"/>
  <c r="S145" i="236"/>
  <c r="S146" i="236"/>
  <c r="S147" i="236"/>
  <c r="S148" i="236"/>
  <c r="S149" i="236"/>
  <c r="S150" i="236"/>
  <c r="S151" i="236"/>
  <c r="S152" i="236"/>
  <c r="S153" i="236"/>
  <c r="S154" i="236"/>
  <c r="S155" i="236"/>
  <c r="S156" i="236"/>
  <c r="S157" i="236"/>
  <c r="S158" i="236"/>
  <c r="S159" i="236"/>
  <c r="S160" i="236"/>
  <c r="S161" i="236"/>
  <c r="S162" i="236"/>
  <c r="S163" i="236"/>
  <c r="S164" i="236"/>
  <c r="S165" i="236"/>
  <c r="S166" i="236"/>
  <c r="S167" i="236"/>
  <c r="S168" i="236"/>
  <c r="S169" i="236"/>
  <c r="S170" i="236"/>
  <c r="R106" i="236"/>
  <c r="R107" i="236"/>
  <c r="R108" i="236"/>
  <c r="R109" i="236"/>
  <c r="R110" i="236"/>
  <c r="R111" i="236"/>
  <c r="R112" i="236"/>
  <c r="R113" i="236"/>
  <c r="R114" i="236"/>
  <c r="R115" i="236"/>
  <c r="R116" i="236"/>
  <c r="R117" i="236"/>
  <c r="R118" i="236"/>
  <c r="R119" i="236"/>
  <c r="R120" i="236"/>
  <c r="R121" i="236"/>
  <c r="R122" i="236"/>
  <c r="R123" i="236"/>
  <c r="R124" i="236"/>
  <c r="R125" i="236"/>
  <c r="R126" i="236"/>
  <c r="R127" i="236"/>
  <c r="R128" i="236"/>
  <c r="R129" i="236"/>
  <c r="R130" i="236"/>
  <c r="R131" i="236"/>
  <c r="R132" i="236"/>
  <c r="R133" i="236"/>
  <c r="R134" i="236"/>
  <c r="R135" i="236"/>
  <c r="R136" i="236"/>
  <c r="R137" i="236"/>
  <c r="R138" i="236"/>
  <c r="R139" i="236"/>
  <c r="R140" i="236"/>
  <c r="R141" i="236"/>
  <c r="R142" i="236"/>
  <c r="R143" i="236"/>
  <c r="R144" i="236"/>
  <c r="R145" i="236"/>
  <c r="R146" i="236"/>
  <c r="R147" i="236"/>
  <c r="R148" i="236"/>
  <c r="R149" i="236"/>
  <c r="R150" i="236"/>
  <c r="R151" i="236"/>
  <c r="R152" i="236"/>
  <c r="R153" i="236"/>
  <c r="R154" i="236"/>
  <c r="R155" i="236"/>
  <c r="R156" i="236"/>
  <c r="R157" i="236"/>
  <c r="R158" i="236"/>
  <c r="R159" i="236"/>
  <c r="R160" i="236"/>
  <c r="R161" i="236"/>
  <c r="R162" i="236"/>
  <c r="R163" i="236"/>
  <c r="R164" i="236"/>
  <c r="R165" i="236"/>
  <c r="R166" i="236"/>
  <c r="R167" i="236"/>
  <c r="R168" i="236"/>
  <c r="R169" i="236"/>
  <c r="R170" i="236"/>
  <c r="R171" i="236"/>
  <c r="T106" i="236"/>
  <c r="T107" i="236"/>
  <c r="T108" i="236"/>
  <c r="T109" i="236"/>
  <c r="T110" i="236"/>
  <c r="T111" i="236"/>
  <c r="T112" i="236"/>
  <c r="T113" i="236"/>
  <c r="T114" i="236"/>
  <c r="T115" i="236"/>
  <c r="T116" i="236"/>
  <c r="T117" i="236"/>
  <c r="T118" i="236"/>
  <c r="T119" i="236"/>
  <c r="T120" i="236"/>
  <c r="T121" i="236"/>
  <c r="T122" i="236"/>
  <c r="T123" i="236"/>
  <c r="T124" i="236"/>
  <c r="T125" i="236"/>
  <c r="T126" i="236"/>
  <c r="T127" i="236"/>
  <c r="T128" i="236"/>
  <c r="T129" i="236"/>
  <c r="T130" i="236"/>
  <c r="T131" i="236"/>
  <c r="T132" i="236"/>
  <c r="T133" i="236"/>
  <c r="T134" i="236"/>
  <c r="T135" i="236"/>
  <c r="T136" i="236"/>
  <c r="T137" i="236"/>
  <c r="T138" i="236"/>
  <c r="T139" i="236"/>
  <c r="T140" i="236"/>
  <c r="T141" i="236"/>
  <c r="T142" i="236"/>
  <c r="T143" i="236"/>
  <c r="T144" i="236"/>
  <c r="T145" i="236"/>
  <c r="T146" i="236"/>
  <c r="T147" i="236"/>
  <c r="T148" i="236"/>
  <c r="T149" i="236"/>
  <c r="T150" i="236"/>
  <c r="T151" i="236"/>
  <c r="T152" i="236"/>
  <c r="T153" i="236"/>
  <c r="T154" i="236"/>
  <c r="T155" i="236"/>
  <c r="T156" i="236"/>
  <c r="T157" i="236"/>
  <c r="T158" i="236"/>
  <c r="T159" i="236"/>
  <c r="T160" i="236"/>
  <c r="T161" i="236"/>
  <c r="T162" i="236"/>
  <c r="T163" i="236"/>
  <c r="T164" i="236"/>
  <c r="T165" i="236"/>
  <c r="T166" i="236"/>
  <c r="T167" i="236"/>
  <c r="T168" i="236"/>
  <c r="T169" i="236"/>
  <c r="T170" i="236"/>
  <c r="T171" i="236"/>
  <c r="P121" i="236"/>
  <c r="P122" i="236"/>
  <c r="P123" i="236"/>
  <c r="P124" i="236"/>
  <c r="P125" i="236"/>
  <c r="P126" i="236"/>
  <c r="P127" i="236"/>
  <c r="P128" i="236"/>
  <c r="P129" i="236"/>
  <c r="P130" i="236"/>
  <c r="P131" i="236"/>
  <c r="P132" i="236"/>
  <c r="P133" i="236"/>
  <c r="P134" i="236"/>
  <c r="P135" i="236"/>
  <c r="P136" i="236"/>
  <c r="P137" i="236"/>
  <c r="P138" i="236"/>
  <c r="P139" i="236"/>
  <c r="P140" i="236"/>
  <c r="P141" i="236"/>
  <c r="P142" i="236"/>
  <c r="P143" i="236"/>
  <c r="P144" i="236"/>
  <c r="P145" i="236"/>
  <c r="P146" i="236"/>
  <c r="P147" i="236"/>
  <c r="P148" i="236"/>
  <c r="P149" i="236"/>
  <c r="P150" i="236"/>
  <c r="P151" i="236"/>
  <c r="P152" i="236"/>
  <c r="P153" i="236"/>
  <c r="P154" i="236"/>
  <c r="P155" i="236"/>
  <c r="P156" i="236"/>
  <c r="P157" i="236"/>
  <c r="P158" i="236"/>
  <c r="P159" i="236"/>
  <c r="P160" i="236"/>
  <c r="P161" i="236"/>
  <c r="P162" i="236"/>
  <c r="P163" i="236"/>
  <c r="P164" i="236"/>
  <c r="P165" i="236"/>
  <c r="P166" i="236"/>
  <c r="P167" i="236"/>
  <c r="P168" i="236"/>
  <c r="P169" i="236"/>
  <c r="P170" i="236"/>
  <c r="P171" i="236"/>
  <c r="P172" i="236"/>
  <c r="R172" i="236"/>
  <c r="S172" i="236"/>
  <c r="T172" i="236"/>
  <c r="R173" i="236"/>
  <c r="S173" i="236"/>
  <c r="T173" i="236"/>
  <c r="R174" i="236"/>
  <c r="S174" i="236"/>
  <c r="T174" i="236"/>
  <c r="R175" i="236"/>
  <c r="S175" i="236"/>
  <c r="T175" i="236"/>
  <c r="R176" i="236"/>
  <c r="S176" i="236"/>
  <c r="T176" i="236"/>
  <c r="R177" i="236"/>
  <c r="S177" i="236"/>
  <c r="T177" i="236"/>
  <c r="R178" i="236"/>
  <c r="S178" i="236"/>
  <c r="T178" i="236"/>
  <c r="R179" i="236"/>
  <c r="S179" i="236"/>
  <c r="T179" i="236"/>
  <c r="R180" i="236"/>
  <c r="S180" i="236"/>
  <c r="T180" i="236"/>
  <c r="R181" i="236"/>
  <c r="S181" i="236"/>
  <c r="T181" i="236"/>
  <c r="G173" i="236"/>
  <c r="H173" i="236"/>
  <c r="I173" i="236"/>
  <c r="J173" i="236"/>
  <c r="K173" i="236"/>
  <c r="L173" i="236"/>
  <c r="G174" i="236"/>
  <c r="H174" i="236"/>
  <c r="I174" i="236"/>
  <c r="J174" i="236"/>
  <c r="K174" i="236"/>
  <c r="L174" i="236"/>
  <c r="G175" i="236"/>
  <c r="H175" i="236"/>
  <c r="I175" i="236"/>
  <c r="J175" i="236"/>
  <c r="K175" i="236"/>
  <c r="L175" i="236"/>
  <c r="G176" i="236"/>
  <c r="H176" i="236"/>
  <c r="I176" i="236"/>
  <c r="J176" i="236"/>
  <c r="K176" i="236"/>
  <c r="G177" i="236"/>
  <c r="H177" i="236"/>
  <c r="I177" i="236"/>
  <c r="J177" i="236"/>
  <c r="K177" i="236"/>
  <c r="G178" i="236"/>
  <c r="H178" i="236"/>
  <c r="I178" i="236"/>
  <c r="J178" i="236"/>
  <c r="K178" i="236"/>
  <c r="E132" i="236"/>
  <c r="E133" i="236"/>
  <c r="E134" i="236"/>
  <c r="E135" i="236"/>
  <c r="E136" i="236"/>
  <c r="E137" i="236"/>
  <c r="E138" i="236"/>
  <c r="E139" i="236"/>
  <c r="E140" i="236"/>
  <c r="E141" i="236"/>
  <c r="E142" i="236"/>
  <c r="E143" i="236"/>
  <c r="E144" i="236"/>
  <c r="E145" i="236"/>
  <c r="E146" i="236"/>
  <c r="E147" i="236"/>
  <c r="E148" i="236"/>
  <c r="E149" i="236"/>
  <c r="E150" i="236"/>
  <c r="E151" i="236"/>
  <c r="E152" i="236"/>
  <c r="E153" i="236"/>
  <c r="E154" i="236"/>
  <c r="E155" i="236"/>
  <c r="E156" i="236"/>
  <c r="E157" i="236"/>
  <c r="E158" i="236"/>
  <c r="E159" i="236"/>
  <c r="E160" i="236"/>
  <c r="E161" i="236"/>
  <c r="E162" i="236"/>
  <c r="E163" i="236"/>
  <c r="E164" i="236"/>
  <c r="E165" i="236"/>
  <c r="E166" i="236"/>
  <c r="E167" i="236"/>
  <c r="E168" i="236"/>
  <c r="E169" i="236"/>
  <c r="E170" i="236"/>
  <c r="E171" i="236"/>
  <c r="E172" i="236"/>
  <c r="E173" i="236"/>
  <c r="E174" i="236"/>
  <c r="E175" i="236"/>
  <c r="E176" i="236"/>
  <c r="E177" i="236"/>
  <c r="Q135" i="236"/>
  <c r="Q136" i="236"/>
  <c r="Q137" i="236"/>
  <c r="Q138" i="236"/>
  <c r="Q139" i="236"/>
  <c r="Q140" i="236"/>
  <c r="Q141" i="236"/>
  <c r="Q142" i="236"/>
  <c r="Q143" i="236"/>
  <c r="Q144" i="236"/>
  <c r="Q145" i="236"/>
  <c r="Q146" i="236"/>
  <c r="Q147" i="236"/>
  <c r="Q148" i="236"/>
  <c r="Q149" i="236"/>
  <c r="Q150" i="236"/>
  <c r="Q151" i="236"/>
  <c r="Q152" i="236"/>
  <c r="Q153" i="236"/>
  <c r="Q154" i="236"/>
  <c r="Q155" i="236"/>
  <c r="Q156" i="236"/>
  <c r="Q157" i="236"/>
  <c r="Q158" i="236"/>
  <c r="Q159" i="236"/>
  <c r="Q160" i="236"/>
  <c r="Q161" i="236"/>
  <c r="Q162" i="236"/>
  <c r="Q163" i="236"/>
  <c r="Q164" i="236"/>
  <c r="Q165" i="236"/>
  <c r="Q166" i="236"/>
  <c r="Q167" i="236"/>
  <c r="Q168" i="236"/>
  <c r="Q169" i="236"/>
  <c r="Q170" i="236"/>
  <c r="Q171" i="236"/>
  <c r="Q172" i="236"/>
  <c r="Q173" i="236"/>
  <c r="Q174" i="236"/>
  <c r="Q175" i="236"/>
  <c r="Q176" i="236"/>
  <c r="Q177" i="236"/>
  <c r="Q178" i="236"/>
  <c r="V171" i="236"/>
  <c r="V172" i="236"/>
  <c r="V173" i="236"/>
  <c r="V174" i="236"/>
  <c r="V175" i="236"/>
  <c r="V176" i="236"/>
  <c r="V177" i="236"/>
  <c r="V178" i="236"/>
  <c r="F132" i="236"/>
  <c r="F133" i="236"/>
  <c r="F134" i="236"/>
  <c r="F135" i="236"/>
  <c r="F136" i="236"/>
  <c r="F137" i="236"/>
  <c r="F138" i="236"/>
  <c r="F139" i="236"/>
  <c r="F140" i="236"/>
  <c r="F141" i="236"/>
  <c r="F142" i="236"/>
  <c r="F143" i="236"/>
  <c r="F144" i="236"/>
  <c r="F145" i="236"/>
  <c r="F146" i="236"/>
  <c r="F147" i="236"/>
  <c r="F148" i="236"/>
  <c r="F149" i="236"/>
  <c r="F150" i="236"/>
  <c r="F151" i="236"/>
  <c r="F152" i="236"/>
  <c r="F153" i="236"/>
  <c r="F154" i="236"/>
  <c r="F155" i="236"/>
  <c r="F156" i="236"/>
  <c r="F157" i="236"/>
  <c r="F158" i="236"/>
  <c r="F159" i="236"/>
  <c r="F160" i="236"/>
  <c r="F161" i="236"/>
  <c r="F162" i="236"/>
  <c r="F163" i="236"/>
  <c r="F164" i="236"/>
  <c r="F165" i="236"/>
  <c r="F166" i="236"/>
  <c r="F167" i="236"/>
  <c r="F168" i="236"/>
  <c r="F169" i="236"/>
  <c r="F170" i="236"/>
  <c r="F171" i="236"/>
  <c r="F172" i="236"/>
  <c r="F173" i="236"/>
  <c r="F174" i="236"/>
  <c r="F175" i="236"/>
  <c r="F176" i="236"/>
  <c r="F177" i="236"/>
  <c r="F178" i="236"/>
  <c r="F179" i="236"/>
  <c r="L177" i="236"/>
  <c r="L178" i="236"/>
  <c r="L179" i="236"/>
  <c r="P174" i="236"/>
  <c r="P175" i="236"/>
  <c r="P176" i="236"/>
  <c r="P177" i="236"/>
  <c r="P178" i="236"/>
  <c r="P179" i="236"/>
  <c r="E179" i="236"/>
  <c r="D179" i="236" s="1"/>
  <c r="E180" i="236"/>
  <c r="H180" i="236"/>
  <c r="J180" i="236"/>
  <c r="M180" i="236"/>
  <c r="Q180" i="236"/>
  <c r="P181" i="236"/>
  <c r="L181" i="236"/>
  <c r="L182" i="236"/>
  <c r="D182" i="236" s="1"/>
  <c r="N181" i="236"/>
  <c r="D181" i="236" s="1"/>
  <c r="N182" i="236"/>
  <c r="P182" i="236"/>
  <c r="Q182" i="236"/>
  <c r="R182" i="236"/>
  <c r="S182" i="236"/>
  <c r="J183" i="236"/>
  <c r="K183" i="236"/>
  <c r="L183" i="236"/>
  <c r="M183" i="236"/>
  <c r="N183" i="236"/>
  <c r="J184" i="236"/>
  <c r="K184" i="236"/>
  <c r="L184" i="236"/>
  <c r="M184" i="236"/>
  <c r="N184" i="236"/>
  <c r="P183" i="236"/>
  <c r="Q183" i="236"/>
  <c r="R183" i="236"/>
  <c r="S183" i="236"/>
  <c r="T183" i="236"/>
  <c r="P184" i="236"/>
  <c r="Q184" i="236"/>
  <c r="R184" i="236"/>
  <c r="S184" i="236"/>
  <c r="T184" i="236"/>
  <c r="F183" i="236"/>
  <c r="D183" i="236" s="1"/>
  <c r="F184" i="236"/>
  <c r="D184" i="236" s="1"/>
  <c r="H183" i="236"/>
  <c r="H184" i="236"/>
  <c r="V181" i="236"/>
  <c r="V182" i="236"/>
  <c r="V183" i="236"/>
  <c r="V184" i="236"/>
  <c r="E183" i="236"/>
  <c r="E184" i="236"/>
  <c r="E185" i="236"/>
  <c r="G183" i="236"/>
  <c r="G184" i="236"/>
  <c r="G185" i="236"/>
  <c r="D185" i="236" s="1"/>
  <c r="I183" i="236"/>
  <c r="I184" i="236"/>
  <c r="I185" i="236"/>
  <c r="L185" i="236"/>
  <c r="M185" i="236"/>
  <c r="L186" i="236"/>
  <c r="M186" i="236"/>
  <c r="O135" i="236"/>
  <c r="O136" i="236"/>
  <c r="O137" i="236"/>
  <c r="O138" i="236"/>
  <c r="O139" i="236"/>
  <c r="O140" i="236"/>
  <c r="O141" i="236"/>
  <c r="O142" i="236"/>
  <c r="O143" i="236"/>
  <c r="O144" i="236"/>
  <c r="O145" i="236"/>
  <c r="O146" i="236"/>
  <c r="O147" i="236"/>
  <c r="O148" i="236"/>
  <c r="O149" i="236"/>
  <c r="O150" i="236"/>
  <c r="O151" i="236"/>
  <c r="O152" i="236"/>
  <c r="O153" i="236"/>
  <c r="O154" i="236"/>
  <c r="O155" i="236"/>
  <c r="O156" i="236"/>
  <c r="O157" i="236"/>
  <c r="O158" i="236"/>
  <c r="O159" i="236"/>
  <c r="O160" i="236"/>
  <c r="O161" i="236"/>
  <c r="O162" i="236"/>
  <c r="O163" i="236"/>
  <c r="O164" i="236"/>
  <c r="O165" i="236"/>
  <c r="O166" i="236"/>
  <c r="O167" i="236"/>
  <c r="O168" i="236"/>
  <c r="O169" i="236"/>
  <c r="O170" i="236"/>
  <c r="O171" i="236"/>
  <c r="O172" i="236"/>
  <c r="O173" i="236"/>
  <c r="O174" i="236"/>
  <c r="O175" i="236"/>
  <c r="O176" i="236"/>
  <c r="O177" i="236"/>
  <c r="O178" i="236"/>
  <c r="O179" i="236"/>
  <c r="O180" i="236"/>
  <c r="O181" i="236"/>
  <c r="O182" i="236"/>
  <c r="O183" i="236"/>
  <c r="O184" i="236"/>
  <c r="O185" i="236"/>
  <c r="U125" i="236"/>
  <c r="U126" i="236"/>
  <c r="U127" i="236"/>
  <c r="U128" i="236"/>
  <c r="U129" i="236"/>
  <c r="U130" i="236"/>
  <c r="U131" i="236"/>
  <c r="U132" i="236"/>
  <c r="U133" i="236"/>
  <c r="U134" i="236"/>
  <c r="U135" i="236"/>
  <c r="U136" i="236"/>
  <c r="U137" i="236"/>
  <c r="U138" i="236"/>
  <c r="U139" i="236"/>
  <c r="U140" i="236"/>
  <c r="U141" i="236"/>
  <c r="U142" i="236"/>
  <c r="U143" i="236"/>
  <c r="U144" i="236"/>
  <c r="U145" i="236"/>
  <c r="U146" i="236"/>
  <c r="U147" i="236"/>
  <c r="U148" i="236"/>
  <c r="U149" i="236"/>
  <c r="U150" i="236"/>
  <c r="U151" i="236"/>
  <c r="U152" i="236"/>
  <c r="U153" i="236"/>
  <c r="U154" i="236"/>
  <c r="U155" i="236"/>
  <c r="U156" i="236"/>
  <c r="U157" i="236"/>
  <c r="U158" i="236"/>
  <c r="U159" i="236"/>
  <c r="U160" i="236"/>
  <c r="U161" i="236"/>
  <c r="U162" i="236"/>
  <c r="U163" i="236"/>
  <c r="U164" i="236"/>
  <c r="U165" i="236"/>
  <c r="U166" i="236"/>
  <c r="U167" i="236"/>
  <c r="U168" i="236"/>
  <c r="U169" i="236"/>
  <c r="U170" i="236"/>
  <c r="U171" i="236"/>
  <c r="U172" i="236"/>
  <c r="U173" i="236"/>
  <c r="U174" i="236"/>
  <c r="U175" i="236"/>
  <c r="U176" i="236"/>
  <c r="U177" i="236"/>
  <c r="U178" i="236"/>
  <c r="U179" i="236"/>
  <c r="U180" i="236"/>
  <c r="U181" i="236"/>
  <c r="U182" i="236"/>
  <c r="U183" i="236"/>
  <c r="U184" i="236"/>
  <c r="U185" i="236"/>
  <c r="E186" i="236"/>
  <c r="F186" i="236"/>
  <c r="G186" i="236"/>
  <c r="H186" i="236"/>
  <c r="J186" i="236"/>
  <c r="P186" i="236"/>
  <c r="T186" i="236"/>
  <c r="H187" i="236"/>
  <c r="D187" i="236" s="1"/>
  <c r="I187" i="236"/>
  <c r="J187" i="236"/>
  <c r="L187" i="236"/>
  <c r="M187" i="236"/>
  <c r="N187" i="236"/>
  <c r="O187" i="236"/>
  <c r="P187" i="236"/>
  <c r="Q187" i="236"/>
  <c r="R187" i="236"/>
  <c r="O188" i="236"/>
  <c r="P188" i="236"/>
  <c r="Q188" i="236"/>
  <c r="R188" i="236"/>
  <c r="O189" i="236"/>
  <c r="P189" i="236"/>
  <c r="Q189" i="236"/>
  <c r="R189" i="236"/>
  <c r="O190" i="236"/>
  <c r="P190" i="236"/>
  <c r="Q190" i="236"/>
  <c r="R190" i="236"/>
  <c r="T187" i="236"/>
  <c r="U187" i="236"/>
  <c r="V187" i="236"/>
  <c r="T188" i="236"/>
  <c r="U188" i="236"/>
  <c r="V188" i="236"/>
  <c r="T189" i="236"/>
  <c r="U189" i="236"/>
  <c r="V189" i="236"/>
  <c r="T190" i="236"/>
  <c r="U190" i="236"/>
  <c r="V190" i="236"/>
  <c r="T191" i="236"/>
  <c r="U191" i="236"/>
  <c r="V191" i="236"/>
  <c r="T192" i="236"/>
  <c r="U192" i="236"/>
  <c r="V192" i="236"/>
  <c r="T193" i="236"/>
  <c r="U193" i="236"/>
  <c r="V193" i="236"/>
  <c r="T194" i="236"/>
  <c r="U194" i="236"/>
  <c r="V194" i="236"/>
  <c r="T195" i="236"/>
  <c r="U195" i="236"/>
  <c r="V195" i="236"/>
  <c r="T196" i="236"/>
  <c r="U196" i="236"/>
  <c r="V196" i="236"/>
  <c r="T197" i="236"/>
  <c r="U197" i="236"/>
  <c r="V197" i="236"/>
  <c r="T198" i="236"/>
  <c r="U198" i="236"/>
  <c r="V198" i="236"/>
  <c r="T199" i="236"/>
  <c r="U199" i="236"/>
  <c r="V199" i="236"/>
  <c r="T200" i="236"/>
  <c r="U200" i="236"/>
  <c r="V200" i="236"/>
  <c r="T201" i="236"/>
  <c r="U201" i="236"/>
  <c r="V201" i="236"/>
  <c r="T202" i="236"/>
  <c r="U202" i="236"/>
  <c r="V202" i="236"/>
  <c r="T203" i="236"/>
  <c r="U203" i="236"/>
  <c r="V203" i="236"/>
  <c r="T204" i="236"/>
  <c r="U204" i="236"/>
  <c r="V204" i="236"/>
  <c r="T205" i="236"/>
  <c r="U205" i="236"/>
  <c r="V205" i="236"/>
  <c r="T206" i="236"/>
  <c r="U206" i="236"/>
  <c r="V206" i="236"/>
  <c r="T207" i="236"/>
  <c r="U207" i="236"/>
  <c r="V207" i="236"/>
  <c r="F188" i="236"/>
  <c r="G188" i="236"/>
  <c r="H188" i="236"/>
  <c r="I188" i="236"/>
  <c r="J188" i="236"/>
  <c r="K188" i="236"/>
  <c r="L188" i="236"/>
  <c r="M188" i="236"/>
  <c r="N188" i="236"/>
  <c r="E189" i="236"/>
  <c r="D189" i="236" s="1"/>
  <c r="F189" i="236"/>
  <c r="G189" i="236"/>
  <c r="H189" i="236"/>
  <c r="I189" i="236"/>
  <c r="J189" i="236"/>
  <c r="K189" i="236"/>
  <c r="L189" i="236"/>
  <c r="M189" i="236"/>
  <c r="N189" i="236"/>
  <c r="E190" i="236"/>
  <c r="D190" i="236" s="1"/>
  <c r="F190" i="236"/>
  <c r="G190" i="236"/>
  <c r="H190" i="236"/>
  <c r="I190" i="236"/>
  <c r="J190" i="236"/>
  <c r="K190" i="236"/>
  <c r="L190" i="236"/>
  <c r="M190" i="236"/>
  <c r="E191" i="236"/>
  <c r="D191" i="236" s="1"/>
  <c r="F191" i="236"/>
  <c r="G191" i="236"/>
  <c r="H191" i="236"/>
  <c r="J191" i="236"/>
  <c r="K191" i="236"/>
  <c r="L191" i="236"/>
  <c r="M191" i="236"/>
  <c r="N191" i="236"/>
  <c r="O191" i="236"/>
  <c r="P191" i="236"/>
  <c r="Q191" i="236"/>
  <c r="R191" i="236"/>
  <c r="E192" i="236"/>
  <c r="F192" i="236"/>
  <c r="G192" i="236"/>
  <c r="H192" i="236"/>
  <c r="I192" i="236"/>
  <c r="J192" i="236"/>
  <c r="K192" i="236"/>
  <c r="D192" i="236" s="1"/>
  <c r="L192" i="236"/>
  <c r="M192" i="236"/>
  <c r="N192" i="236"/>
  <c r="O192" i="236"/>
  <c r="P192" i="236"/>
  <c r="Q192" i="236"/>
  <c r="S187" i="236"/>
  <c r="S188" i="236"/>
  <c r="S189" i="236"/>
  <c r="S190" i="236"/>
  <c r="S191" i="236"/>
  <c r="S192" i="236"/>
  <c r="E193" i="236"/>
  <c r="D193" i="236" s="1"/>
  <c r="F193" i="236"/>
  <c r="G193" i="236"/>
  <c r="H193" i="236"/>
  <c r="I193" i="236"/>
  <c r="J193" i="236"/>
  <c r="K193" i="236"/>
  <c r="L193" i="236"/>
  <c r="M193" i="236"/>
  <c r="N193" i="236"/>
  <c r="O193" i="236"/>
  <c r="Q193" i="236"/>
  <c r="R193" i="236"/>
  <c r="S193" i="236"/>
  <c r="E194" i="236"/>
  <c r="D194" i="236" s="1"/>
  <c r="F194" i="236"/>
  <c r="G194" i="236"/>
  <c r="H194" i="236"/>
  <c r="I194" i="236"/>
  <c r="J194" i="236"/>
  <c r="K194" i="236"/>
  <c r="L194" i="236"/>
  <c r="E195" i="236"/>
  <c r="F195" i="236"/>
  <c r="G195" i="236"/>
  <c r="H195" i="236"/>
  <c r="I195" i="236"/>
  <c r="J195" i="236"/>
  <c r="K195" i="236"/>
  <c r="L195" i="236"/>
  <c r="E196" i="236"/>
  <c r="F196" i="236"/>
  <c r="G196" i="236"/>
  <c r="H196" i="236"/>
  <c r="I196" i="236"/>
  <c r="J196" i="236"/>
  <c r="K196" i="236"/>
  <c r="L196" i="236"/>
  <c r="E197" i="236"/>
  <c r="F197" i="236"/>
  <c r="G197" i="236"/>
  <c r="H197" i="236"/>
  <c r="I197" i="236"/>
  <c r="J197" i="236"/>
  <c r="K197" i="236"/>
  <c r="L197" i="236"/>
  <c r="E198" i="236"/>
  <c r="F198" i="236"/>
  <c r="G198" i="236"/>
  <c r="H198" i="236"/>
  <c r="I198" i="236"/>
  <c r="J198" i="236"/>
  <c r="K198" i="236"/>
  <c r="L198" i="236"/>
  <c r="E199" i="236"/>
  <c r="F199" i="236"/>
  <c r="G199" i="236"/>
  <c r="H199" i="236"/>
  <c r="I199" i="236"/>
  <c r="J199" i="236"/>
  <c r="K199" i="236"/>
  <c r="L199" i="236"/>
  <c r="E200" i="236"/>
  <c r="F200" i="236"/>
  <c r="G200" i="236"/>
  <c r="H200" i="236"/>
  <c r="I200" i="236"/>
  <c r="J200" i="236"/>
  <c r="K200" i="236"/>
  <c r="L200" i="236"/>
  <c r="M194" i="236"/>
  <c r="N194" i="236"/>
  <c r="O194" i="236"/>
  <c r="P194" i="236"/>
  <c r="Q194" i="236"/>
  <c r="R194" i="236"/>
  <c r="S194" i="236"/>
  <c r="M195" i="236"/>
  <c r="N195" i="236"/>
  <c r="O195" i="236"/>
  <c r="P195" i="236"/>
  <c r="Q195" i="236"/>
  <c r="R195" i="236"/>
  <c r="S195" i="236"/>
  <c r="M196" i="236"/>
  <c r="N196" i="236"/>
  <c r="O196" i="236"/>
  <c r="P196" i="236"/>
  <c r="Q196" i="236"/>
  <c r="R196" i="236"/>
  <c r="S196" i="236"/>
  <c r="M197" i="236"/>
  <c r="N197" i="236"/>
  <c r="O197" i="236"/>
  <c r="P197" i="236"/>
  <c r="Q197" i="236"/>
  <c r="R197" i="236"/>
  <c r="S197" i="236"/>
  <c r="M198" i="236"/>
  <c r="N198" i="236"/>
  <c r="O198" i="236"/>
  <c r="P198" i="236"/>
  <c r="Q198" i="236"/>
  <c r="R198" i="236"/>
  <c r="S198" i="236"/>
  <c r="M199" i="236"/>
  <c r="N199" i="236"/>
  <c r="O199" i="236"/>
  <c r="P199" i="236"/>
  <c r="Q199" i="236"/>
  <c r="R199" i="236"/>
  <c r="S199" i="236"/>
  <c r="M200" i="236"/>
  <c r="N200" i="236"/>
  <c r="O200" i="236"/>
  <c r="P200" i="236"/>
  <c r="Q200" i="236"/>
  <c r="R200" i="236"/>
  <c r="S200" i="236"/>
  <c r="M201" i="236"/>
  <c r="N201" i="236"/>
  <c r="O201" i="236"/>
  <c r="P201" i="236"/>
  <c r="Q201" i="236"/>
  <c r="R201" i="236"/>
  <c r="S201" i="236"/>
  <c r="E201" i="236"/>
  <c r="F201" i="236"/>
  <c r="G201" i="236"/>
  <c r="H201" i="236"/>
  <c r="I201" i="236"/>
  <c r="J201" i="236"/>
  <c r="K201" i="236"/>
  <c r="E202" i="236"/>
  <c r="F202" i="236"/>
  <c r="G202" i="236"/>
  <c r="H202" i="236"/>
  <c r="J202" i="236"/>
  <c r="K202" i="236"/>
  <c r="L202" i="236"/>
  <c r="M202" i="236"/>
  <c r="N202" i="236"/>
  <c r="O202" i="236"/>
  <c r="P202" i="236"/>
  <c r="Q202" i="236"/>
  <c r="R202" i="236"/>
  <c r="S202" i="236"/>
  <c r="E203" i="236"/>
  <c r="F203" i="236"/>
  <c r="G203" i="236"/>
  <c r="H203" i="236"/>
  <c r="I203" i="236"/>
  <c r="J203" i="236"/>
  <c r="K203" i="236"/>
  <c r="L203" i="236"/>
  <c r="M203" i="236"/>
  <c r="N203" i="236"/>
  <c r="O203" i="236"/>
  <c r="P203" i="236"/>
  <c r="Q203" i="236"/>
  <c r="R203" i="236"/>
  <c r="S203" i="236"/>
  <c r="E204" i="236"/>
  <c r="F204" i="236"/>
  <c r="G204" i="236"/>
  <c r="H204" i="236"/>
  <c r="I204" i="236"/>
  <c r="J204" i="236"/>
  <c r="K204" i="236"/>
  <c r="L204" i="236"/>
  <c r="M204" i="236"/>
  <c r="N204" i="236"/>
  <c r="O204" i="236"/>
  <c r="P204" i="236"/>
  <c r="Q204" i="236"/>
  <c r="R204" i="236"/>
  <c r="S204" i="236"/>
  <c r="E205" i="236"/>
  <c r="F205" i="236"/>
  <c r="G205" i="236"/>
  <c r="H205" i="236"/>
  <c r="I205" i="236"/>
  <c r="J205" i="236"/>
  <c r="K205" i="236"/>
  <c r="L205" i="236"/>
  <c r="M205" i="236"/>
  <c r="N205" i="236"/>
  <c r="O205" i="236"/>
  <c r="P205" i="236"/>
  <c r="Q205" i="236"/>
  <c r="R205" i="236"/>
  <c r="S205" i="236"/>
  <c r="E206" i="236"/>
  <c r="F206" i="236"/>
  <c r="G206" i="236"/>
  <c r="H206" i="236"/>
  <c r="I206" i="236"/>
  <c r="J206" i="236"/>
  <c r="K206" i="236"/>
  <c r="L206" i="236"/>
  <c r="M206" i="236"/>
  <c r="N206" i="236"/>
  <c r="O206" i="236"/>
  <c r="P206" i="236"/>
  <c r="Q206" i="236"/>
  <c r="R206" i="236"/>
  <c r="S206" i="236"/>
  <c r="E207" i="236"/>
  <c r="F207" i="236"/>
  <c r="G207" i="236"/>
  <c r="H207" i="236"/>
  <c r="I207" i="236"/>
  <c r="J207" i="236"/>
  <c r="K207" i="236"/>
  <c r="L207" i="236"/>
  <c r="M207" i="236"/>
  <c r="N207" i="236"/>
  <c r="O207" i="236"/>
  <c r="P207" i="236"/>
  <c r="Q207" i="236"/>
  <c r="R207" i="236"/>
  <c r="E208" i="236"/>
  <c r="F208" i="236"/>
  <c r="G208" i="236"/>
  <c r="H208" i="236"/>
  <c r="I208" i="236"/>
  <c r="J208" i="236"/>
  <c r="K208" i="236"/>
  <c r="L208" i="236"/>
  <c r="M208" i="236"/>
  <c r="N208" i="236"/>
  <c r="O208" i="236"/>
  <c r="P208" i="236"/>
  <c r="Q208" i="236"/>
  <c r="R208" i="236"/>
  <c r="S208" i="236"/>
  <c r="T208" i="236"/>
  <c r="U208" i="236"/>
  <c r="V208" i="236"/>
  <c r="E209" i="236"/>
  <c r="F209" i="236"/>
  <c r="D209" i="236" s="1"/>
  <c r="G209" i="236"/>
  <c r="H209" i="236"/>
  <c r="I209" i="236"/>
  <c r="J209" i="236"/>
  <c r="K209" i="236"/>
  <c r="L209" i="236"/>
  <c r="M209" i="236"/>
  <c r="N209" i="236"/>
  <c r="O209" i="236"/>
  <c r="P209" i="236"/>
  <c r="Q209" i="236"/>
  <c r="R209" i="236"/>
  <c r="S209" i="236"/>
  <c r="T209" i="236"/>
  <c r="U209" i="236"/>
  <c r="V209" i="236"/>
  <c r="E210" i="236"/>
  <c r="F210" i="236"/>
  <c r="G210" i="236"/>
  <c r="H210" i="236"/>
  <c r="D210" i="236" s="1"/>
  <c r="I210" i="236"/>
  <c r="J210" i="236"/>
  <c r="K210" i="236"/>
  <c r="L210" i="236"/>
  <c r="M210" i="236"/>
  <c r="N210" i="236"/>
  <c r="O210" i="236"/>
  <c r="P210" i="236"/>
  <c r="Q210" i="236"/>
  <c r="R210" i="236"/>
  <c r="S210" i="236"/>
  <c r="T210" i="236"/>
  <c r="U210" i="236"/>
  <c r="V210" i="236"/>
  <c r="E211" i="236"/>
  <c r="F211" i="236"/>
  <c r="G211" i="236"/>
  <c r="H211" i="236"/>
  <c r="I211" i="236"/>
  <c r="J211" i="236"/>
  <c r="K211" i="236"/>
  <c r="L211" i="236"/>
  <c r="M211" i="236"/>
  <c r="N211" i="236"/>
  <c r="O211" i="236"/>
  <c r="P211" i="236"/>
  <c r="Q211" i="236"/>
  <c r="R211" i="236"/>
  <c r="S211" i="236"/>
  <c r="T211" i="236"/>
  <c r="U211" i="236"/>
  <c r="V211" i="236"/>
  <c r="E212" i="236"/>
  <c r="F212" i="236"/>
  <c r="G212" i="236"/>
  <c r="H212" i="236"/>
  <c r="I212" i="236"/>
  <c r="J212" i="236"/>
  <c r="K212" i="236"/>
  <c r="L212" i="236"/>
  <c r="M212" i="236"/>
  <c r="N212" i="236"/>
  <c r="O212" i="236"/>
  <c r="P212" i="236"/>
  <c r="Q212" i="236"/>
  <c r="R212" i="236"/>
  <c r="S212" i="236"/>
  <c r="T212" i="236"/>
  <c r="U212" i="236"/>
  <c r="V212" i="236"/>
  <c r="E213" i="236"/>
  <c r="F213" i="236"/>
  <c r="G213" i="236"/>
  <c r="H213" i="236"/>
  <c r="I213" i="236"/>
  <c r="J213" i="236"/>
  <c r="K213" i="236"/>
  <c r="L213" i="236"/>
  <c r="M213" i="236"/>
  <c r="N213" i="236"/>
  <c r="O213" i="236"/>
  <c r="P213" i="236"/>
  <c r="Q213" i="236"/>
  <c r="R213" i="236"/>
  <c r="S213" i="236"/>
  <c r="T213" i="236"/>
  <c r="U213" i="236"/>
  <c r="V213" i="236"/>
  <c r="E214" i="236"/>
  <c r="F214" i="236"/>
  <c r="G214" i="236"/>
  <c r="H214" i="236"/>
  <c r="I214" i="236"/>
  <c r="J214" i="236"/>
  <c r="K214" i="236"/>
  <c r="L214" i="236"/>
  <c r="M214" i="236"/>
  <c r="N214" i="236"/>
  <c r="O214" i="236"/>
  <c r="P214" i="236"/>
  <c r="Q214" i="236"/>
  <c r="R214" i="236"/>
  <c r="S214" i="236"/>
  <c r="T214" i="236"/>
  <c r="U214" i="236"/>
  <c r="V214" i="236"/>
  <c r="D186" i="236"/>
  <c r="D180" i="236"/>
  <c r="D188" i="236"/>
  <c r="D209" i="261" l="1"/>
  <c r="D208" i="261"/>
  <c r="D180" i="261"/>
  <c r="D214" i="261"/>
  <c r="D191" i="261"/>
  <c r="D201" i="261"/>
  <c r="D205" i="261"/>
  <c r="D211" i="261"/>
  <c r="D219" i="262"/>
  <c r="D28" i="239"/>
  <c r="D221" i="262"/>
  <c r="D13" i="236"/>
  <c r="D206" i="261"/>
  <c r="D23" i="239"/>
  <c r="C23" i="239" s="1"/>
  <c r="N37" i="239"/>
  <c r="K7" i="239"/>
  <c r="D222" i="262"/>
  <c r="D212" i="261"/>
  <c r="D220" i="262"/>
  <c r="D210" i="261"/>
  <c r="E26" i="239"/>
  <c r="C26" i="239" s="1"/>
  <c r="D207" i="261"/>
  <c r="D213" i="261"/>
  <c r="D27" i="239"/>
  <c r="K29" i="239"/>
  <c r="G25" i="239"/>
  <c r="K25" i="239"/>
  <c r="E27" i="239"/>
  <c r="F24" i="239"/>
  <c r="C24" i="239" s="1"/>
  <c r="C25" i="239"/>
  <c r="C28" i="239"/>
  <c r="C29" i="239"/>
  <c r="D214" i="262"/>
  <c r="D207" i="262"/>
  <c r="D213" i="262"/>
  <c r="D206" i="262"/>
  <c r="D205" i="262"/>
  <c r="D208" i="262"/>
  <c r="D209" i="262"/>
  <c r="D210" i="262"/>
  <c r="D203" i="262"/>
  <c r="D211" i="262"/>
  <c r="D204" i="262"/>
  <c r="D212" i="262"/>
  <c r="D175" i="262"/>
  <c r="K226" i="261"/>
  <c r="D61" i="261"/>
  <c r="D61" i="262"/>
  <c r="D11" i="261"/>
  <c r="D172" i="262"/>
  <c r="O225" i="261"/>
  <c r="M226" i="261"/>
  <c r="M232" i="262"/>
  <c r="D46" i="261"/>
  <c r="D46" i="262"/>
  <c r="D143" i="261"/>
  <c r="D143" i="262"/>
  <c r="D151" i="261"/>
  <c r="D153" i="261"/>
  <c r="D189" i="262"/>
  <c r="D60" i="261"/>
  <c r="D60" i="262"/>
  <c r="P225" i="261"/>
  <c r="N226" i="261"/>
  <c r="N232" i="262"/>
  <c r="D13" i="261"/>
  <c r="D13" i="262"/>
  <c r="D21" i="261"/>
  <c r="D37" i="261"/>
  <c r="D37" i="262"/>
  <c r="D75" i="262"/>
  <c r="D75" i="261"/>
  <c r="D78" i="261"/>
  <c r="D102" i="261"/>
  <c r="D128" i="261"/>
  <c r="D187" i="262"/>
  <c r="D191" i="262"/>
  <c r="N225" i="261"/>
  <c r="N227" i="261" s="1"/>
  <c r="Q225" i="261"/>
  <c r="O226" i="261"/>
  <c r="D28" i="261"/>
  <c r="D28" i="262"/>
  <c r="D36" i="261"/>
  <c r="D36" i="262"/>
  <c r="D48" i="261"/>
  <c r="D48" i="262"/>
  <c r="D53" i="261"/>
  <c r="D53" i="262"/>
  <c r="D64" i="261"/>
  <c r="D64" i="262"/>
  <c r="D65" i="261"/>
  <c r="D65" i="262"/>
  <c r="D171" i="262"/>
  <c r="L226" i="261"/>
  <c r="D19" i="261"/>
  <c r="D19" i="262"/>
  <c r="R225" i="261"/>
  <c r="Q226" i="261"/>
  <c r="D22" i="261"/>
  <c r="D22" i="262"/>
  <c r="D23" i="261"/>
  <c r="D23" i="262"/>
  <c r="D38" i="261"/>
  <c r="D38" i="262"/>
  <c r="D39" i="261"/>
  <c r="D39" i="262"/>
  <c r="D47" i="261"/>
  <c r="D47" i="262"/>
  <c r="D52" i="261"/>
  <c r="D52" i="262"/>
  <c r="D170" i="262"/>
  <c r="D35" i="261"/>
  <c r="D35" i="262"/>
  <c r="S225" i="261"/>
  <c r="S231" i="262"/>
  <c r="R226" i="261"/>
  <c r="R232" i="262"/>
  <c r="D29" i="261"/>
  <c r="D29" i="262"/>
  <c r="D50" i="261"/>
  <c r="D50" i="262"/>
  <c r="D51" i="261"/>
  <c r="D54" i="261"/>
  <c r="D55" i="261"/>
  <c r="D55" i="262"/>
  <c r="D169" i="262"/>
  <c r="T225" i="261"/>
  <c r="S226" i="261"/>
  <c r="D17" i="261"/>
  <c r="D17" i="262"/>
  <c r="D21" i="262"/>
  <c r="D33" i="261"/>
  <c r="D33" i="262"/>
  <c r="D49" i="261"/>
  <c r="D49" i="262"/>
  <c r="D223" i="262"/>
  <c r="D217" i="261"/>
  <c r="D24" i="261"/>
  <c r="D24" i="262"/>
  <c r="D40" i="261"/>
  <c r="D40" i="262"/>
  <c r="D44" i="261"/>
  <c r="D167" i="262"/>
  <c r="N231" i="262"/>
  <c r="N233" i="262" s="1"/>
  <c r="F225" i="261"/>
  <c r="V225" i="261"/>
  <c r="V231" i="262"/>
  <c r="U226" i="261"/>
  <c r="U232" i="262"/>
  <c r="D15" i="261"/>
  <c r="D15" i="262"/>
  <c r="D31" i="261"/>
  <c r="D31" i="262"/>
  <c r="D54" i="262"/>
  <c r="D56" i="261"/>
  <c r="D56" i="262"/>
  <c r="D163" i="262"/>
  <c r="D20" i="261"/>
  <c r="D20" i="262"/>
  <c r="G225" i="261"/>
  <c r="E226" i="261"/>
  <c r="V226" i="261"/>
  <c r="V232" i="262"/>
  <c r="D30" i="261"/>
  <c r="D30" i="262"/>
  <c r="D41" i="261"/>
  <c r="D41" i="262"/>
  <c r="D186" i="262"/>
  <c r="D186" i="261"/>
  <c r="E225" i="261"/>
  <c r="U225" i="261"/>
  <c r="U231" i="262"/>
  <c r="T226" i="261"/>
  <c r="T232" i="262"/>
  <c r="P226" i="261"/>
  <c r="H225" i="261"/>
  <c r="F226" i="261"/>
  <c r="D9" i="261"/>
  <c r="D9" i="262"/>
  <c r="D25" i="261"/>
  <c r="D25" i="262"/>
  <c r="D32" i="261"/>
  <c r="D32" i="262"/>
  <c r="D158" i="261"/>
  <c r="D158" i="262"/>
  <c r="D160" i="261"/>
  <c r="D160" i="262"/>
  <c r="D168" i="261"/>
  <c r="D168" i="262"/>
  <c r="D183" i="262"/>
  <c r="D225" i="262"/>
  <c r="D226" i="262"/>
  <c r="D227" i="262"/>
  <c r="D228" i="262"/>
  <c r="D230" i="262"/>
  <c r="I225" i="261"/>
  <c r="G226" i="261"/>
  <c r="D12" i="261"/>
  <c r="D12" i="262"/>
  <c r="D16" i="261"/>
  <c r="D16" i="262"/>
  <c r="D51" i="262"/>
  <c r="D104" i="261"/>
  <c r="D104" i="262"/>
  <c r="D105" i="261"/>
  <c r="D173" i="261"/>
  <c r="D173" i="262"/>
  <c r="D184" i="261"/>
  <c r="D184" i="262"/>
  <c r="D202" i="262"/>
  <c r="D216" i="262"/>
  <c r="J225" i="261"/>
  <c r="H226" i="261"/>
  <c r="D27" i="261"/>
  <c r="D27" i="262"/>
  <c r="D43" i="261"/>
  <c r="D71" i="261"/>
  <c r="D72" i="261"/>
  <c r="D72" i="262"/>
  <c r="D76" i="261"/>
  <c r="D76" i="262"/>
  <c r="D87" i="261"/>
  <c r="D87" i="262"/>
  <c r="D92" i="261"/>
  <c r="D92" i="262"/>
  <c r="D103" i="261"/>
  <c r="D103" i="262"/>
  <c r="D108" i="261"/>
  <c r="D108" i="262"/>
  <c r="D136" i="261"/>
  <c r="D136" i="262"/>
  <c r="K225" i="261"/>
  <c r="I226" i="261"/>
  <c r="D10" i="261"/>
  <c r="D14" i="261"/>
  <c r="D14" i="262"/>
  <c r="D18" i="261"/>
  <c r="D18" i="262"/>
  <c r="D26" i="261"/>
  <c r="D34" i="261"/>
  <c r="D34" i="262"/>
  <c r="D42" i="261"/>
  <c r="D42" i="262"/>
  <c r="D45" i="261"/>
  <c r="D45" i="262"/>
  <c r="D59" i="261"/>
  <c r="D59" i="262"/>
  <c r="D178" i="262"/>
  <c r="D193" i="262"/>
  <c r="D194" i="262"/>
  <c r="D195" i="262"/>
  <c r="D196" i="262"/>
  <c r="D197" i="262"/>
  <c r="M225" i="261"/>
  <c r="M227" i="261" s="1"/>
  <c r="L225" i="261"/>
  <c r="L231" i="262"/>
  <c r="J226" i="261"/>
  <c r="D58" i="261"/>
  <c r="D58" i="262"/>
  <c r="D192" i="262"/>
  <c r="D200" i="262"/>
  <c r="D216" i="261"/>
  <c r="D70" i="261"/>
  <c r="D86" i="261"/>
  <c r="D86" i="262"/>
  <c r="D107" i="261"/>
  <c r="D107" i="262"/>
  <c r="D123" i="261"/>
  <c r="D123" i="262"/>
  <c r="D129" i="261"/>
  <c r="D129" i="262"/>
  <c r="D139" i="261"/>
  <c r="D139" i="262"/>
  <c r="D140" i="261"/>
  <c r="D150" i="261"/>
  <c r="D150" i="262"/>
  <c r="D172" i="261"/>
  <c r="D174" i="261"/>
  <c r="D73" i="261"/>
  <c r="D73" i="262"/>
  <c r="D98" i="262"/>
  <c r="D106" i="261"/>
  <c r="D106" i="262"/>
  <c r="D109" i="261"/>
  <c r="D109" i="262"/>
  <c r="D118" i="261"/>
  <c r="D118" i="262"/>
  <c r="D171" i="261"/>
  <c r="D188" i="261"/>
  <c r="D189" i="261"/>
  <c r="D93" i="261"/>
  <c r="D93" i="262"/>
  <c r="D117" i="261"/>
  <c r="D117" i="262"/>
  <c r="D121" i="261"/>
  <c r="D121" i="262"/>
  <c r="D149" i="261"/>
  <c r="D149" i="262"/>
  <c r="D153" i="262"/>
  <c r="D154" i="261"/>
  <c r="D154" i="262"/>
  <c r="D187" i="261"/>
  <c r="D198" i="261"/>
  <c r="D199" i="261"/>
  <c r="D63" i="261"/>
  <c r="D63" i="262"/>
  <c r="D116" i="261"/>
  <c r="D116" i="262"/>
  <c r="D120" i="261"/>
  <c r="D120" i="262"/>
  <c r="D122" i="261"/>
  <c r="D122" i="262"/>
  <c r="D141" i="261"/>
  <c r="D151" i="262"/>
  <c r="D163" i="261"/>
  <c r="D185" i="261"/>
  <c r="D218" i="261"/>
  <c r="D111" i="261"/>
  <c r="D111" i="262"/>
  <c r="D119" i="261"/>
  <c r="D119" i="262"/>
  <c r="D130" i="261"/>
  <c r="D130" i="262"/>
  <c r="D131" i="261"/>
  <c r="D131" i="262"/>
  <c r="D142" i="261"/>
  <c r="D142" i="262"/>
  <c r="D152" i="261"/>
  <c r="D152" i="262"/>
  <c r="D176" i="261"/>
  <c r="D190" i="261"/>
  <c r="D203" i="261"/>
  <c r="D162" i="261"/>
  <c r="D167" i="261"/>
  <c r="D177" i="261"/>
  <c r="D201" i="262"/>
  <c r="D177" i="262"/>
  <c r="D85" i="261"/>
  <c r="D85" i="262"/>
  <c r="D101" i="261"/>
  <c r="D101" i="262"/>
  <c r="D112" i="261"/>
  <c r="D112" i="262"/>
  <c r="D133" i="261"/>
  <c r="D133" i="262"/>
  <c r="D144" i="261"/>
  <c r="D144" i="262"/>
  <c r="D182" i="261"/>
  <c r="D200" i="261"/>
  <c r="D224" i="261"/>
  <c r="D215" i="262"/>
  <c r="D79" i="261"/>
  <c r="D79" i="262"/>
  <c r="D95" i="261"/>
  <c r="D95" i="262"/>
  <c r="D96" i="261"/>
  <c r="D96" i="262"/>
  <c r="D124" i="261"/>
  <c r="D124" i="262"/>
  <c r="D132" i="261"/>
  <c r="D145" i="261"/>
  <c r="D145" i="262"/>
  <c r="D165" i="261"/>
  <c r="D193" i="261"/>
  <c r="D224" i="262"/>
  <c r="D176" i="262"/>
  <c r="D132" i="262"/>
  <c r="D66" i="261"/>
  <c r="D66" i="262"/>
  <c r="D69" i="261"/>
  <c r="D69" i="262"/>
  <c r="D78" i="262"/>
  <c r="D83" i="261"/>
  <c r="D83" i="262"/>
  <c r="D91" i="261"/>
  <c r="D91" i="262"/>
  <c r="D94" i="261"/>
  <c r="D99" i="261"/>
  <c r="D99" i="262"/>
  <c r="D115" i="261"/>
  <c r="D115" i="262"/>
  <c r="D125" i="261"/>
  <c r="D125" i="262"/>
  <c r="D134" i="261"/>
  <c r="D134" i="262"/>
  <c r="D135" i="261"/>
  <c r="D135" i="262"/>
  <c r="D137" i="262"/>
  <c r="D140" i="262"/>
  <c r="D141" i="262"/>
  <c r="D148" i="261"/>
  <c r="D148" i="262"/>
  <c r="D164" i="261"/>
  <c r="D166" i="261"/>
  <c r="D192" i="261"/>
  <c r="D194" i="261"/>
  <c r="D202" i="261"/>
  <c r="D220" i="261"/>
  <c r="D185" i="262"/>
  <c r="D182" i="262"/>
  <c r="D181" i="262"/>
  <c r="D179" i="262"/>
  <c r="D68" i="261"/>
  <c r="D68" i="262"/>
  <c r="D77" i="261"/>
  <c r="D82" i="261"/>
  <c r="D82" i="262"/>
  <c r="D98" i="261"/>
  <c r="D110" i="261"/>
  <c r="D110" i="262"/>
  <c r="D114" i="261"/>
  <c r="D114" i="262"/>
  <c r="D179" i="261"/>
  <c r="D197" i="261"/>
  <c r="D221" i="261"/>
  <c r="D199" i="262"/>
  <c r="D198" i="262"/>
  <c r="D67" i="261"/>
  <c r="D67" i="262"/>
  <c r="D77" i="262"/>
  <c r="D84" i="261"/>
  <c r="D97" i="261"/>
  <c r="D97" i="262"/>
  <c r="D100" i="261"/>
  <c r="D100" i="262"/>
  <c r="D113" i="261"/>
  <c r="D113" i="262"/>
  <c r="D146" i="261"/>
  <c r="D146" i="262"/>
  <c r="D156" i="261"/>
  <c r="D156" i="262"/>
  <c r="D157" i="261"/>
  <c r="D157" i="262"/>
  <c r="D178" i="261"/>
  <c r="D219" i="261"/>
  <c r="D74" i="261"/>
  <c r="D74" i="262"/>
  <c r="D80" i="261"/>
  <c r="D80" i="262"/>
  <c r="D88" i="261"/>
  <c r="D88" i="262"/>
  <c r="D102" i="262"/>
  <c r="D147" i="261"/>
  <c r="D147" i="262"/>
  <c r="D161" i="261"/>
  <c r="D181" i="261"/>
  <c r="D195" i="261"/>
  <c r="D204" i="261"/>
  <c r="D218" i="262"/>
  <c r="D190" i="262"/>
  <c r="D174" i="262"/>
  <c r="D166" i="262"/>
  <c r="D57" i="261"/>
  <c r="D57" i="262"/>
  <c r="D62" i="261"/>
  <c r="D62" i="262"/>
  <c r="D90" i="261"/>
  <c r="D90" i="262"/>
  <c r="D127" i="261"/>
  <c r="D127" i="262"/>
  <c r="D155" i="261"/>
  <c r="D155" i="262"/>
  <c r="D196" i="261"/>
  <c r="D222" i="261"/>
  <c r="D180" i="262"/>
  <c r="D165" i="262"/>
  <c r="D164" i="262"/>
  <c r="D71" i="262"/>
  <c r="D81" i="261"/>
  <c r="D81" i="262"/>
  <c r="D89" i="261"/>
  <c r="D89" i="262"/>
  <c r="D126" i="261"/>
  <c r="D126" i="262"/>
  <c r="D128" i="262"/>
  <c r="D137" i="261"/>
  <c r="D138" i="261"/>
  <c r="D138" i="262"/>
  <c r="D159" i="261"/>
  <c r="D159" i="262"/>
  <c r="D161" i="262"/>
  <c r="D169" i="261"/>
  <c r="D170" i="261"/>
  <c r="D175" i="261"/>
  <c r="D183" i="261"/>
  <c r="D215" i="261"/>
  <c r="D223" i="261"/>
  <c r="D229" i="262"/>
  <c r="D217" i="262"/>
  <c r="D188" i="262"/>
  <c r="D162" i="262"/>
  <c r="D84" i="262"/>
  <c r="D105" i="262"/>
  <c r="D44" i="262"/>
  <c r="D43" i="262"/>
  <c r="D26" i="262"/>
  <c r="D11" i="262"/>
  <c r="D7" i="261"/>
  <c r="D8" i="261"/>
  <c r="K227" i="261" l="1"/>
  <c r="C27" i="239"/>
  <c r="U233" i="262"/>
  <c r="J232" i="262"/>
  <c r="Q227" i="261"/>
  <c r="K232" i="262"/>
  <c r="U227" i="261"/>
  <c r="I231" i="262"/>
  <c r="H232" i="262"/>
  <c r="D70" i="262"/>
  <c r="D10" i="262"/>
  <c r="J231" i="262"/>
  <c r="H231" i="262"/>
  <c r="R231" i="262"/>
  <c r="R233" i="262" s="1"/>
  <c r="I232" i="262"/>
  <c r="P231" i="262"/>
  <c r="E227" i="261"/>
  <c r="R227" i="261"/>
  <c r="J227" i="261"/>
  <c r="I227" i="261"/>
  <c r="E231" i="262"/>
  <c r="E232" i="262"/>
  <c r="L232" i="262"/>
  <c r="L233" i="262" s="1"/>
  <c r="D8" i="262"/>
  <c r="P227" i="261"/>
  <c r="K231" i="262"/>
  <c r="G231" i="262"/>
  <c r="O232" i="262"/>
  <c r="O231" i="262"/>
  <c r="G227" i="261"/>
  <c r="O227" i="261"/>
  <c r="L227" i="261"/>
  <c r="S232" i="262"/>
  <c r="S233" i="262" s="1"/>
  <c r="Q231" i="262"/>
  <c r="D94" i="262"/>
  <c r="V233" i="262"/>
  <c r="D226" i="261"/>
  <c r="F232" i="262"/>
  <c r="T231" i="262"/>
  <c r="T233" i="262" s="1"/>
  <c r="D225" i="261"/>
  <c r="T227" i="261"/>
  <c r="H227" i="261"/>
  <c r="S227" i="261"/>
  <c r="F231" i="262"/>
  <c r="D7" i="262"/>
  <c r="D231" i="262" s="1"/>
  <c r="P232" i="262"/>
  <c r="P233" i="262" s="1"/>
  <c r="M231" i="262"/>
  <c r="M233" i="262" s="1"/>
  <c r="V227" i="261"/>
  <c r="Q232" i="262"/>
  <c r="G232" i="262"/>
  <c r="F227" i="261"/>
  <c r="N9" i="255"/>
  <c r="O21" i="255"/>
  <c r="D232" i="262" l="1"/>
  <c r="K233" i="262"/>
  <c r="I233" i="262"/>
  <c r="J233" i="262"/>
  <c r="H233" i="262"/>
  <c r="O233" i="262"/>
  <c r="G233" i="262"/>
  <c r="F233" i="262"/>
  <c r="E233" i="262"/>
  <c r="Q233" i="262"/>
  <c r="J16" i="210"/>
  <c r="D15" i="210"/>
  <c r="B15" i="210" s="1"/>
  <c r="H15" i="210"/>
  <c r="B8" i="120" l="1"/>
  <c r="B9" i="120"/>
  <c r="C12" i="120"/>
  <c r="C16" i="112"/>
  <c r="D16" i="112"/>
  <c r="E16" i="112"/>
  <c r="D43" i="158"/>
  <c r="E43" i="158"/>
  <c r="F43" i="158"/>
  <c r="G43" i="158"/>
  <c r="H43" i="158"/>
  <c r="I43" i="158"/>
  <c r="J43" i="158"/>
  <c r="K43" i="158"/>
  <c r="L43" i="158"/>
  <c r="C7" i="83"/>
  <c r="E7" i="79" l="1"/>
  <c r="C16" i="79"/>
  <c r="C15" i="79"/>
  <c r="C14" i="79"/>
  <c r="C13" i="79"/>
  <c r="C12" i="79"/>
  <c r="C11" i="79"/>
  <c r="C10" i="79"/>
  <c r="C9" i="79"/>
  <c r="C8" i="79"/>
  <c r="C7" i="79"/>
  <c r="D7" i="79"/>
  <c r="B7" i="79" s="1"/>
  <c r="G16" i="79"/>
  <c r="G15" i="79"/>
  <c r="G14" i="79"/>
  <c r="G13" i="79"/>
  <c r="G12" i="79"/>
  <c r="G11" i="79"/>
  <c r="G10" i="79"/>
  <c r="G9" i="79"/>
  <c r="G8" i="79"/>
  <c r="G7" i="79"/>
  <c r="L8" i="79"/>
  <c r="L9" i="79"/>
  <c r="L10" i="79"/>
  <c r="L11" i="79"/>
  <c r="L12" i="79"/>
  <c r="L13" i="79"/>
  <c r="L14" i="79"/>
  <c r="L15" i="79"/>
  <c r="L16" i="79"/>
  <c r="L7" i="79"/>
  <c r="J16" i="80"/>
  <c r="K16" i="80"/>
  <c r="L16" i="80"/>
  <c r="O16" i="80"/>
  <c r="P16" i="80"/>
  <c r="Q16" i="80"/>
  <c r="I15" i="80"/>
  <c r="I14" i="80"/>
  <c r="I13" i="80"/>
  <c r="I12" i="80"/>
  <c r="I11" i="80"/>
  <c r="I10" i="80"/>
  <c r="I9" i="80"/>
  <c r="I8" i="80"/>
  <c r="I7" i="80"/>
  <c r="N8" i="80"/>
  <c r="N9" i="80"/>
  <c r="N10" i="80"/>
  <c r="N11" i="80"/>
  <c r="B11" i="80" s="1"/>
  <c r="N12" i="80"/>
  <c r="N13" i="80"/>
  <c r="N14" i="80"/>
  <c r="N15" i="80"/>
  <c r="N7" i="80"/>
  <c r="C18" i="81"/>
  <c r="F18" i="81"/>
  <c r="F17" i="81"/>
  <c r="F16" i="81"/>
  <c r="F15" i="81"/>
  <c r="F14" i="81"/>
  <c r="F13" i="81"/>
  <c r="F12" i="81"/>
  <c r="F11" i="81"/>
  <c r="F10" i="81"/>
  <c r="F9" i="81"/>
  <c r="F8" i="81"/>
  <c r="F7" i="81"/>
  <c r="J8" i="81"/>
  <c r="J9" i="81"/>
  <c r="J10" i="81"/>
  <c r="J11" i="81"/>
  <c r="J12" i="81"/>
  <c r="J13" i="81"/>
  <c r="J14" i="81"/>
  <c r="J15" i="81"/>
  <c r="J16" i="81"/>
  <c r="J17" i="81"/>
  <c r="J18" i="81"/>
  <c r="J7" i="81"/>
  <c r="F32" i="83"/>
  <c r="F31" i="83"/>
  <c r="F30" i="83"/>
  <c r="F29" i="83"/>
  <c r="F28" i="83"/>
  <c r="F27" i="83"/>
  <c r="F26" i="83"/>
  <c r="F25" i="83"/>
  <c r="F24" i="83"/>
  <c r="F23" i="83"/>
  <c r="F22" i="83"/>
  <c r="F21" i="83"/>
  <c r="F20" i="83"/>
  <c r="F19" i="83"/>
  <c r="F18" i="83"/>
  <c r="F17" i="83"/>
  <c r="F16" i="83"/>
  <c r="F15" i="83"/>
  <c r="F14" i="83"/>
  <c r="F13" i="83"/>
  <c r="F11" i="83"/>
  <c r="F10" i="83"/>
  <c r="F9" i="83"/>
  <c r="F8" i="83"/>
  <c r="F7" i="83"/>
  <c r="K33" i="83"/>
  <c r="J8" i="83"/>
  <c r="J9" i="83"/>
  <c r="J10" i="83"/>
  <c r="J11" i="83"/>
  <c r="J13" i="83"/>
  <c r="J14" i="83"/>
  <c r="J15" i="83"/>
  <c r="J16" i="83"/>
  <c r="J17" i="83"/>
  <c r="J18" i="83"/>
  <c r="J19" i="83"/>
  <c r="J20" i="83"/>
  <c r="J21" i="83"/>
  <c r="J22" i="83"/>
  <c r="J23" i="83"/>
  <c r="J24" i="83"/>
  <c r="J25" i="83"/>
  <c r="J26" i="83"/>
  <c r="J27" i="83"/>
  <c r="J28" i="83"/>
  <c r="J29" i="83"/>
  <c r="J30" i="83"/>
  <c r="J31" i="83"/>
  <c r="J32" i="83"/>
  <c r="J7" i="83"/>
  <c r="H63" i="90"/>
  <c r="C9" i="90"/>
  <c r="M104" i="89"/>
  <c r="J18" i="89"/>
  <c r="B18" i="89" s="1"/>
  <c r="J7" i="89"/>
  <c r="B62" i="89"/>
  <c r="B61" i="89"/>
  <c r="C103" i="89"/>
  <c r="C102" i="89"/>
  <c r="C101" i="89"/>
  <c r="C100" i="89"/>
  <c r="C99" i="89"/>
  <c r="C98" i="89"/>
  <c r="C97" i="89"/>
  <c r="C96" i="89"/>
  <c r="C95" i="89"/>
  <c r="C94" i="89"/>
  <c r="C93" i="89"/>
  <c r="C92" i="89"/>
  <c r="C91" i="89"/>
  <c r="C90" i="89"/>
  <c r="C89" i="89"/>
  <c r="C88" i="89"/>
  <c r="C87" i="89"/>
  <c r="C86" i="89"/>
  <c r="C85" i="89"/>
  <c r="C84" i="89"/>
  <c r="C83" i="89"/>
  <c r="C82" i="89"/>
  <c r="C81" i="89"/>
  <c r="C80" i="89"/>
  <c r="C79" i="89"/>
  <c r="C78" i="89"/>
  <c r="C77" i="89"/>
  <c r="C76" i="89"/>
  <c r="C75" i="89"/>
  <c r="C74" i="89"/>
  <c r="C73" i="89"/>
  <c r="C72" i="89"/>
  <c r="C71" i="89"/>
  <c r="C70" i="89"/>
  <c r="C69" i="89"/>
  <c r="C68" i="89"/>
  <c r="C67" i="89"/>
  <c r="C66" i="89"/>
  <c r="C65" i="89"/>
  <c r="C64" i="89"/>
  <c r="C63" i="89"/>
  <c r="C62" i="89"/>
  <c r="C61" i="89"/>
  <c r="C60" i="89"/>
  <c r="C59" i="89"/>
  <c r="C58" i="89"/>
  <c r="C57" i="89"/>
  <c r="C56" i="89"/>
  <c r="C55" i="89"/>
  <c r="C54" i="89"/>
  <c r="C53" i="89"/>
  <c r="C52" i="89"/>
  <c r="C51" i="89"/>
  <c r="C50" i="89"/>
  <c r="C49" i="89"/>
  <c r="C48" i="89"/>
  <c r="C47" i="89"/>
  <c r="C46" i="89"/>
  <c r="C45" i="89"/>
  <c r="C44" i="89"/>
  <c r="C43" i="89"/>
  <c r="C42" i="89"/>
  <c r="C41" i="89"/>
  <c r="C40" i="89"/>
  <c r="C39" i="89"/>
  <c r="C38" i="89"/>
  <c r="C37" i="89"/>
  <c r="C36" i="89"/>
  <c r="C35" i="89"/>
  <c r="C34" i="89"/>
  <c r="C33" i="89"/>
  <c r="C32" i="89"/>
  <c r="C31" i="89"/>
  <c r="C30" i="89"/>
  <c r="C29" i="89"/>
  <c r="C28" i="89"/>
  <c r="C27" i="89"/>
  <c r="C26" i="89"/>
  <c r="C25" i="89"/>
  <c r="C24" i="89"/>
  <c r="C23" i="89"/>
  <c r="C22" i="89"/>
  <c r="C21" i="89"/>
  <c r="C20" i="89"/>
  <c r="C19" i="89"/>
  <c r="C18" i="89"/>
  <c r="C17" i="89"/>
  <c r="C16" i="89"/>
  <c r="C15" i="89"/>
  <c r="C14" i="89"/>
  <c r="C13" i="89"/>
  <c r="C12" i="89"/>
  <c r="C11" i="89"/>
  <c r="C10" i="89"/>
  <c r="C9" i="89"/>
  <c r="C8" i="89"/>
  <c r="G104" i="89"/>
  <c r="H104" i="89"/>
  <c r="I104" i="89"/>
  <c r="K104" i="89"/>
  <c r="L104" i="89"/>
  <c r="F103" i="89"/>
  <c r="F102" i="89"/>
  <c r="F101" i="89"/>
  <c r="F100" i="89"/>
  <c r="F99" i="89"/>
  <c r="F98" i="89"/>
  <c r="F97" i="89"/>
  <c r="F96" i="89"/>
  <c r="F95" i="89"/>
  <c r="F94" i="89"/>
  <c r="F93" i="89"/>
  <c r="F92" i="89"/>
  <c r="F91" i="89"/>
  <c r="F90" i="89"/>
  <c r="F89" i="89"/>
  <c r="F88" i="89"/>
  <c r="F87" i="89"/>
  <c r="F86" i="89"/>
  <c r="F85" i="89"/>
  <c r="F84" i="89"/>
  <c r="F83" i="89"/>
  <c r="F82" i="89"/>
  <c r="F81" i="89"/>
  <c r="F80" i="89"/>
  <c r="F79" i="89"/>
  <c r="F78" i="89"/>
  <c r="F77" i="89"/>
  <c r="F76" i="89"/>
  <c r="F75" i="89"/>
  <c r="F74" i="89"/>
  <c r="F73" i="89"/>
  <c r="F72" i="89"/>
  <c r="F71" i="89"/>
  <c r="F70" i="89"/>
  <c r="F69" i="89"/>
  <c r="F68" i="89"/>
  <c r="F67" i="89"/>
  <c r="F66" i="89"/>
  <c r="F65" i="89"/>
  <c r="F64" i="89"/>
  <c r="F63" i="89"/>
  <c r="F62" i="89"/>
  <c r="F61" i="89"/>
  <c r="F60" i="89"/>
  <c r="B60" i="89" s="1"/>
  <c r="F59" i="89"/>
  <c r="F58" i="89"/>
  <c r="F57" i="89"/>
  <c r="F56" i="89"/>
  <c r="F55" i="89"/>
  <c r="F54" i="89"/>
  <c r="F53" i="89"/>
  <c r="F52" i="89"/>
  <c r="F51" i="89"/>
  <c r="F50" i="89"/>
  <c r="F49" i="89"/>
  <c r="F48" i="89"/>
  <c r="F47" i="89"/>
  <c r="F46" i="89"/>
  <c r="F45" i="89"/>
  <c r="F44" i="89"/>
  <c r="F43" i="89"/>
  <c r="F42" i="89"/>
  <c r="F41" i="89"/>
  <c r="F40" i="89"/>
  <c r="F39" i="89"/>
  <c r="F38" i="89"/>
  <c r="F37" i="89"/>
  <c r="F36" i="89"/>
  <c r="F35" i="89"/>
  <c r="F34" i="89"/>
  <c r="F33" i="89"/>
  <c r="F32" i="89"/>
  <c r="F31" i="89"/>
  <c r="F30" i="89"/>
  <c r="F29" i="89"/>
  <c r="F28" i="89"/>
  <c r="F27" i="89"/>
  <c r="F26" i="89"/>
  <c r="F25" i="89"/>
  <c r="F24" i="89"/>
  <c r="F23" i="89"/>
  <c r="F22" i="89"/>
  <c r="F21" i="89"/>
  <c r="F20" i="89"/>
  <c r="F19" i="89"/>
  <c r="F18" i="89"/>
  <c r="F17" i="89"/>
  <c r="F16" i="89"/>
  <c r="F15" i="89"/>
  <c r="F14" i="89"/>
  <c r="F13" i="89"/>
  <c r="F12" i="89"/>
  <c r="F11" i="89"/>
  <c r="F10" i="89"/>
  <c r="F9" i="89"/>
  <c r="F8" i="89"/>
  <c r="F7" i="89"/>
  <c r="J8" i="89"/>
  <c r="J9" i="89"/>
  <c r="J10" i="89"/>
  <c r="J11" i="89"/>
  <c r="J12" i="89"/>
  <c r="B12" i="89" s="1"/>
  <c r="J13" i="89"/>
  <c r="B13" i="89" s="1"/>
  <c r="J14" i="89"/>
  <c r="B14" i="89" s="1"/>
  <c r="J15" i="89"/>
  <c r="B15" i="89" s="1"/>
  <c r="J16" i="89"/>
  <c r="J17" i="89"/>
  <c r="B17" i="89" s="1"/>
  <c r="J19" i="89"/>
  <c r="J20" i="89"/>
  <c r="J21" i="89"/>
  <c r="J22" i="89"/>
  <c r="J23" i="89"/>
  <c r="J24" i="89"/>
  <c r="B24" i="89" s="1"/>
  <c r="J25" i="89"/>
  <c r="J26" i="89"/>
  <c r="J27" i="89"/>
  <c r="J28" i="89"/>
  <c r="J29" i="89"/>
  <c r="J30" i="89"/>
  <c r="J31" i="89"/>
  <c r="J32" i="89"/>
  <c r="J33" i="89"/>
  <c r="B33" i="89" s="1"/>
  <c r="J34" i="89"/>
  <c r="B34" i="89" s="1"/>
  <c r="J35" i="89"/>
  <c r="B35" i="89" s="1"/>
  <c r="J36" i="89"/>
  <c r="B36" i="89" s="1"/>
  <c r="J37" i="89"/>
  <c r="B37" i="89" s="1"/>
  <c r="J38" i="89"/>
  <c r="J39" i="89"/>
  <c r="J40" i="89"/>
  <c r="J41" i="89"/>
  <c r="J42" i="89"/>
  <c r="J43" i="89"/>
  <c r="J44" i="89"/>
  <c r="B44" i="89" s="1"/>
  <c r="J45" i="89"/>
  <c r="B45" i="89" s="1"/>
  <c r="J46" i="89"/>
  <c r="B46" i="89" s="1"/>
  <c r="J47" i="89"/>
  <c r="B47" i="89" s="1"/>
  <c r="J48" i="89"/>
  <c r="J49" i="89"/>
  <c r="J50" i="89"/>
  <c r="J51" i="89"/>
  <c r="J52" i="89"/>
  <c r="J53" i="89"/>
  <c r="B53" i="89" s="1"/>
  <c r="J54" i="89"/>
  <c r="J55" i="89"/>
  <c r="B55" i="89" s="1"/>
  <c r="J56" i="89"/>
  <c r="B56" i="89" s="1"/>
  <c r="J57" i="89"/>
  <c r="J58" i="89"/>
  <c r="J59" i="89"/>
  <c r="J60" i="89"/>
  <c r="J61" i="89"/>
  <c r="J62" i="89"/>
  <c r="J63" i="89"/>
  <c r="B63" i="89" s="1"/>
  <c r="J64" i="89"/>
  <c r="B64" i="89" s="1"/>
  <c r="J65" i="89"/>
  <c r="B65" i="89" s="1"/>
  <c r="J66" i="89"/>
  <c r="B66" i="89" s="1"/>
  <c r="J67" i="89"/>
  <c r="B67" i="89" s="1"/>
  <c r="J68" i="89"/>
  <c r="J69" i="89"/>
  <c r="J70" i="89"/>
  <c r="J71" i="89"/>
  <c r="J72" i="89"/>
  <c r="J73" i="89"/>
  <c r="J74" i="89"/>
  <c r="J75" i="89"/>
  <c r="J76" i="89"/>
  <c r="B76" i="89" s="1"/>
  <c r="J77" i="89"/>
  <c r="B77" i="89" s="1"/>
  <c r="J78" i="89"/>
  <c r="B78" i="89" s="1"/>
  <c r="J79" i="89"/>
  <c r="J80" i="89"/>
  <c r="J81" i="89"/>
  <c r="J82" i="89"/>
  <c r="J83" i="89"/>
  <c r="B83" i="89" s="1"/>
  <c r="J84" i="89"/>
  <c r="B84" i="89" s="1"/>
  <c r="J85" i="89"/>
  <c r="B85" i="89" s="1"/>
  <c r="J86" i="89"/>
  <c r="J87" i="89"/>
  <c r="B87" i="89" s="1"/>
  <c r="J88" i="89"/>
  <c r="J89" i="89"/>
  <c r="J90" i="89"/>
  <c r="J91" i="89"/>
  <c r="J92" i="89"/>
  <c r="J93" i="89"/>
  <c r="B93" i="89" s="1"/>
  <c r="J94" i="89"/>
  <c r="B94" i="89" s="1"/>
  <c r="J95" i="89"/>
  <c r="B95" i="89" s="1"/>
  <c r="J96" i="89"/>
  <c r="B96" i="89" s="1"/>
  <c r="J97" i="89"/>
  <c r="B97" i="89" s="1"/>
  <c r="J98" i="89"/>
  <c r="B98" i="89" s="1"/>
  <c r="J99" i="89"/>
  <c r="J100" i="89"/>
  <c r="J101" i="89"/>
  <c r="J102" i="89"/>
  <c r="J103" i="89"/>
  <c r="B103" i="89" s="1"/>
  <c r="K7" i="235"/>
  <c r="D7" i="235"/>
  <c r="G7" i="235"/>
  <c r="E15" i="112"/>
  <c r="C7" i="112"/>
  <c r="C15" i="112"/>
  <c r="C14" i="112"/>
  <c r="C13" i="112"/>
  <c r="C12" i="112"/>
  <c r="C11" i="112"/>
  <c r="C10" i="112"/>
  <c r="C9" i="112"/>
  <c r="C8" i="112"/>
  <c r="B16" i="112"/>
  <c r="F16" i="112"/>
  <c r="F15" i="112"/>
  <c r="F14" i="112"/>
  <c r="F13" i="112"/>
  <c r="F12" i="112"/>
  <c r="F11" i="112"/>
  <c r="F10" i="112"/>
  <c r="F9" i="112"/>
  <c r="F8" i="112"/>
  <c r="F7" i="112"/>
  <c r="J8" i="112"/>
  <c r="J9" i="112"/>
  <c r="J10" i="112"/>
  <c r="J11" i="112"/>
  <c r="J12" i="112"/>
  <c r="J13" i="112"/>
  <c r="J14" i="112"/>
  <c r="J15" i="112"/>
  <c r="J16" i="112"/>
  <c r="J7" i="112"/>
  <c r="F7" i="259"/>
  <c r="J8" i="116"/>
  <c r="B6" i="120"/>
  <c r="F9" i="239"/>
  <c r="G9" i="239"/>
  <c r="K9" i="239"/>
  <c r="C6" i="229"/>
  <c r="A6" i="229"/>
  <c r="B24" i="260"/>
  <c r="C24" i="260"/>
  <c r="D24" i="260"/>
  <c r="E24" i="260"/>
  <c r="F24" i="260"/>
  <c r="G24" i="260"/>
  <c r="H24" i="260"/>
  <c r="I24" i="260"/>
  <c r="J24" i="260"/>
  <c r="B7" i="89" l="1"/>
  <c r="B101" i="89"/>
  <c r="B81" i="89"/>
  <c r="B21" i="89"/>
  <c r="B15" i="80"/>
  <c r="B82" i="89"/>
  <c r="B79" i="89"/>
  <c r="B19" i="89"/>
  <c r="C104" i="89"/>
  <c r="B100" i="89"/>
  <c r="B40" i="89"/>
  <c r="B39" i="89"/>
  <c r="J19" i="81"/>
  <c r="B80" i="89"/>
  <c r="B20" i="89"/>
  <c r="B99" i="89"/>
  <c r="B16" i="89"/>
  <c r="B9" i="80"/>
  <c r="B92" i="89"/>
  <c r="B72" i="89"/>
  <c r="B52" i="89"/>
  <c r="B32" i="89"/>
  <c r="B71" i="89"/>
  <c r="B51" i="89"/>
  <c r="B31" i="89"/>
  <c r="B50" i="89"/>
  <c r="B30" i="89"/>
  <c r="B69" i="89"/>
  <c r="B49" i="89"/>
  <c r="B29" i="89"/>
  <c r="B8" i="89"/>
  <c r="B13" i="80"/>
  <c r="B88" i="89"/>
  <c r="B68" i="89"/>
  <c r="B48" i="89"/>
  <c r="B28" i="89"/>
  <c r="B23" i="89"/>
  <c r="B89" i="89"/>
  <c r="B73" i="89"/>
  <c r="B57" i="89"/>
  <c r="B41" i="89"/>
  <c r="B25" i="89"/>
  <c r="B9" i="89"/>
  <c r="F104" i="89"/>
  <c r="B70" i="89"/>
  <c r="B8" i="80"/>
  <c r="B86" i="89"/>
  <c r="B102" i="89"/>
  <c r="B54" i="89"/>
  <c r="B12" i="80"/>
  <c r="B22" i="89"/>
  <c r="B38" i="89"/>
  <c r="B91" i="89"/>
  <c r="B75" i="89"/>
  <c r="B59" i="89"/>
  <c r="B43" i="89"/>
  <c r="B27" i="89"/>
  <c r="B11" i="89"/>
  <c r="B90" i="89"/>
  <c r="B74" i="89"/>
  <c r="B58" i="89"/>
  <c r="B42" i="89"/>
  <c r="B26" i="89"/>
  <c r="B10" i="89"/>
  <c r="B14" i="80"/>
  <c r="B10" i="80"/>
  <c r="I16" i="80"/>
  <c r="N16" i="80"/>
  <c r="B7" i="80"/>
  <c r="J104" i="89"/>
  <c r="G36" i="239"/>
  <c r="G35" i="239"/>
  <c r="G34" i="239"/>
  <c r="G33" i="239"/>
  <c r="G32" i="239"/>
  <c r="G31" i="239"/>
  <c r="G30" i="239"/>
  <c r="G22" i="239"/>
  <c r="G21" i="239"/>
  <c r="G20" i="239"/>
  <c r="G19" i="239"/>
  <c r="G18" i="239"/>
  <c r="G17" i="239"/>
  <c r="G16" i="239"/>
  <c r="G15" i="239"/>
  <c r="G14" i="239"/>
  <c r="G13" i="239"/>
  <c r="G12" i="239"/>
  <c r="G11" i="239"/>
  <c r="G10" i="239"/>
  <c r="G8" i="239"/>
  <c r="K8" i="239"/>
  <c r="K10" i="239"/>
  <c r="K11" i="239"/>
  <c r="K12" i="239"/>
  <c r="K13" i="239"/>
  <c r="K14" i="239"/>
  <c r="K15" i="239"/>
  <c r="K16" i="239"/>
  <c r="K17" i="239"/>
  <c r="K18" i="239"/>
  <c r="K19" i="239"/>
  <c r="K20" i="239"/>
  <c r="K21" i="239"/>
  <c r="K22" i="239"/>
  <c r="K30" i="239"/>
  <c r="K31" i="239"/>
  <c r="K32" i="239"/>
  <c r="K33" i="239"/>
  <c r="K34" i="239"/>
  <c r="K35" i="239"/>
  <c r="K36" i="239"/>
  <c r="C15" i="120"/>
  <c r="B15" i="120"/>
  <c r="B7" i="120"/>
  <c r="B10" i="120"/>
  <c r="B11" i="120"/>
  <c r="B8" i="118"/>
  <c r="C9" i="116"/>
  <c r="D9" i="116"/>
  <c r="E9" i="116"/>
  <c r="C10" i="116"/>
  <c r="D10" i="116"/>
  <c r="E10" i="116"/>
  <c r="C11" i="116"/>
  <c r="D11" i="116"/>
  <c r="E11" i="116"/>
  <c r="C12" i="116"/>
  <c r="D12" i="116"/>
  <c r="E12" i="116"/>
  <c r="C13" i="116"/>
  <c r="D13" i="116"/>
  <c r="E13" i="116"/>
  <c r="C14" i="116"/>
  <c r="D14" i="116"/>
  <c r="E14" i="116"/>
  <c r="C15" i="116"/>
  <c r="D15" i="116"/>
  <c r="E15" i="116"/>
  <c r="C16" i="116"/>
  <c r="D16" i="116"/>
  <c r="E16" i="116"/>
  <c r="C17" i="116"/>
  <c r="D17" i="116"/>
  <c r="E17" i="116"/>
  <c r="C18" i="116"/>
  <c r="D18" i="116"/>
  <c r="E18" i="116"/>
  <c r="C19" i="116"/>
  <c r="D19" i="116"/>
  <c r="E19" i="116"/>
  <c r="C21" i="116"/>
  <c r="D21" i="116"/>
  <c r="E21" i="116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C8" i="116"/>
  <c r="D8" i="116"/>
  <c r="E8" i="116"/>
  <c r="F32" i="116"/>
  <c r="F31" i="116"/>
  <c r="F30" i="116"/>
  <c r="F29" i="116"/>
  <c r="F28" i="116"/>
  <c r="F27" i="116"/>
  <c r="F26" i="116"/>
  <c r="F25" i="116"/>
  <c r="F24" i="116"/>
  <c r="F23" i="116"/>
  <c r="F22" i="116"/>
  <c r="F21" i="116"/>
  <c r="F19" i="116"/>
  <c r="F18" i="116"/>
  <c r="F17" i="116"/>
  <c r="F16" i="116"/>
  <c r="F15" i="116"/>
  <c r="F14" i="116"/>
  <c r="F13" i="116"/>
  <c r="F12" i="116"/>
  <c r="F11" i="116"/>
  <c r="F10" i="116"/>
  <c r="F9" i="116"/>
  <c r="F8" i="116"/>
  <c r="J21" i="116"/>
  <c r="J22" i="116"/>
  <c r="J23" i="116"/>
  <c r="J24" i="116"/>
  <c r="J25" i="116"/>
  <c r="J26" i="116"/>
  <c r="J27" i="116"/>
  <c r="J28" i="116"/>
  <c r="J29" i="116"/>
  <c r="J30" i="116"/>
  <c r="J31" i="116"/>
  <c r="J32" i="116"/>
  <c r="J9" i="116"/>
  <c r="J10" i="116"/>
  <c r="J11" i="116"/>
  <c r="J12" i="116"/>
  <c r="J13" i="116"/>
  <c r="J14" i="116"/>
  <c r="J15" i="116"/>
  <c r="J16" i="116"/>
  <c r="J17" i="116"/>
  <c r="J18" i="116"/>
  <c r="J19" i="116"/>
  <c r="C7" i="259"/>
  <c r="F18" i="259"/>
  <c r="F17" i="259"/>
  <c r="F16" i="259"/>
  <c r="F15" i="259"/>
  <c r="F14" i="259"/>
  <c r="F13" i="259"/>
  <c r="F12" i="259"/>
  <c r="F11" i="259"/>
  <c r="F10" i="259"/>
  <c r="F9" i="259"/>
  <c r="F8" i="259"/>
  <c r="J8" i="259"/>
  <c r="J9" i="259"/>
  <c r="J10" i="259"/>
  <c r="J11" i="259"/>
  <c r="J12" i="259"/>
  <c r="J13" i="259"/>
  <c r="J14" i="259"/>
  <c r="J15" i="259"/>
  <c r="J16" i="259"/>
  <c r="J17" i="259"/>
  <c r="J18" i="259"/>
  <c r="J7" i="259"/>
  <c r="C7" i="114"/>
  <c r="F15" i="114"/>
  <c r="F14" i="114"/>
  <c r="F13" i="114"/>
  <c r="F12" i="114"/>
  <c r="F11" i="114"/>
  <c r="F10" i="114"/>
  <c r="F9" i="114"/>
  <c r="F8" i="114"/>
  <c r="F7" i="114"/>
  <c r="J8" i="114"/>
  <c r="J9" i="114"/>
  <c r="J10" i="114"/>
  <c r="J11" i="114"/>
  <c r="J12" i="114"/>
  <c r="J13" i="114"/>
  <c r="J14" i="114"/>
  <c r="J15" i="114"/>
  <c r="J7" i="114"/>
  <c r="F7" i="235"/>
  <c r="D23" i="235"/>
  <c r="D22" i="235"/>
  <c r="D21" i="235"/>
  <c r="D20" i="235"/>
  <c r="D19" i="235"/>
  <c r="D18" i="235"/>
  <c r="D17" i="235"/>
  <c r="D16" i="235"/>
  <c r="D15" i="235"/>
  <c r="D14" i="235"/>
  <c r="D13" i="235"/>
  <c r="D12" i="235"/>
  <c r="D11" i="235"/>
  <c r="D10" i="235"/>
  <c r="D9" i="235"/>
  <c r="D8" i="235"/>
  <c r="G23" i="235"/>
  <c r="G22" i="235"/>
  <c r="G21" i="235"/>
  <c r="G20" i="235"/>
  <c r="G19" i="235"/>
  <c r="G18" i="235"/>
  <c r="G17" i="235"/>
  <c r="G16" i="235"/>
  <c r="G15" i="235"/>
  <c r="G14" i="235"/>
  <c r="G13" i="235"/>
  <c r="G12" i="235"/>
  <c r="G11" i="235"/>
  <c r="G10" i="235"/>
  <c r="G9" i="235"/>
  <c r="G8" i="235"/>
  <c r="K8" i="235"/>
  <c r="K9" i="235"/>
  <c r="K10" i="235"/>
  <c r="K11" i="235"/>
  <c r="K12" i="235"/>
  <c r="K13" i="235"/>
  <c r="K14" i="235"/>
  <c r="K15" i="235"/>
  <c r="K16" i="235"/>
  <c r="K17" i="235"/>
  <c r="K18" i="235"/>
  <c r="K19" i="235"/>
  <c r="K20" i="235"/>
  <c r="K21" i="235"/>
  <c r="K22" i="235"/>
  <c r="K23" i="235"/>
  <c r="H24" i="235"/>
  <c r="I24" i="235"/>
  <c r="J24" i="235"/>
  <c r="L24" i="235"/>
  <c r="M24" i="235"/>
  <c r="L31" i="158"/>
  <c r="L37" i="158"/>
  <c r="K37" i="158"/>
  <c r="J37" i="158"/>
  <c r="I37" i="158"/>
  <c r="H37" i="158"/>
  <c r="G37" i="158"/>
  <c r="F37" i="158"/>
  <c r="E37" i="158"/>
  <c r="D37" i="158"/>
  <c r="L34" i="158"/>
  <c r="K34" i="158"/>
  <c r="J34" i="158"/>
  <c r="I34" i="158"/>
  <c r="H34" i="158"/>
  <c r="G34" i="158"/>
  <c r="F34" i="158"/>
  <c r="E34" i="158"/>
  <c r="D34" i="158"/>
  <c r="K31" i="158"/>
  <c r="J31" i="158"/>
  <c r="I31" i="158"/>
  <c r="H31" i="158"/>
  <c r="G31" i="158"/>
  <c r="F31" i="158"/>
  <c r="E31" i="158"/>
  <c r="D31" i="158"/>
  <c r="L28" i="158"/>
  <c r="K28" i="158"/>
  <c r="J28" i="158"/>
  <c r="I28" i="158"/>
  <c r="H28" i="158"/>
  <c r="G28" i="158"/>
  <c r="F28" i="158"/>
  <c r="E28" i="158"/>
  <c r="D28" i="158"/>
  <c r="L25" i="158"/>
  <c r="K25" i="158"/>
  <c r="J25" i="158"/>
  <c r="I25" i="158"/>
  <c r="H25" i="158"/>
  <c r="G25" i="158"/>
  <c r="F25" i="158"/>
  <c r="E25" i="158"/>
  <c r="D25" i="158"/>
  <c r="L22" i="158"/>
  <c r="K22" i="158"/>
  <c r="J22" i="158"/>
  <c r="I22" i="158"/>
  <c r="H22" i="158"/>
  <c r="G22" i="158"/>
  <c r="F22" i="158"/>
  <c r="E22" i="158"/>
  <c r="D22" i="158"/>
  <c r="L19" i="158"/>
  <c r="K19" i="158"/>
  <c r="J19" i="158"/>
  <c r="I19" i="158"/>
  <c r="H19" i="158"/>
  <c r="G19" i="158"/>
  <c r="F19" i="158"/>
  <c r="E19" i="158"/>
  <c r="D19" i="158"/>
  <c r="L16" i="158"/>
  <c r="K16" i="158"/>
  <c r="J16" i="158"/>
  <c r="I16" i="158"/>
  <c r="H16" i="158"/>
  <c r="G16" i="158"/>
  <c r="F16" i="158"/>
  <c r="E16" i="158"/>
  <c r="D16" i="158"/>
  <c r="D13" i="158"/>
  <c r="E13" i="158"/>
  <c r="F13" i="158"/>
  <c r="G13" i="158"/>
  <c r="H13" i="158"/>
  <c r="I13" i="158"/>
  <c r="J13" i="158"/>
  <c r="K13" i="158"/>
  <c r="L13" i="158"/>
  <c r="D10" i="158"/>
  <c r="E10" i="158"/>
  <c r="F10" i="158"/>
  <c r="G10" i="158"/>
  <c r="H10" i="158"/>
  <c r="I10" i="158"/>
  <c r="J10" i="158"/>
  <c r="K10" i="158"/>
  <c r="L10" i="158"/>
  <c r="L38" i="158"/>
  <c r="L44" i="158" s="1"/>
  <c r="H64" i="90"/>
  <c r="H65" i="90" s="1"/>
  <c r="G64" i="90"/>
  <c r="F64" i="90"/>
  <c r="E64" i="90"/>
  <c r="D64" i="90"/>
  <c r="G63" i="90"/>
  <c r="F63" i="90"/>
  <c r="E63" i="90"/>
  <c r="D63" i="90"/>
  <c r="D65" i="90" s="1"/>
  <c r="G63" i="91"/>
  <c r="D63" i="91"/>
  <c r="E63" i="91"/>
  <c r="F63" i="91"/>
  <c r="D64" i="91"/>
  <c r="E64" i="91"/>
  <c r="F64" i="91"/>
  <c r="G64" i="91"/>
  <c r="H64" i="91"/>
  <c r="H63" i="91"/>
  <c r="C9" i="91"/>
  <c r="C9" i="92" s="1"/>
  <c r="H37" i="239"/>
  <c r="I37" i="239"/>
  <c r="J37" i="239"/>
  <c r="L37" i="239"/>
  <c r="M37" i="239"/>
  <c r="D8" i="239"/>
  <c r="D9" i="239"/>
  <c r="D10" i="239"/>
  <c r="D11" i="239"/>
  <c r="D12" i="239"/>
  <c r="D13" i="239"/>
  <c r="D14" i="239"/>
  <c r="D15" i="239"/>
  <c r="D16" i="239"/>
  <c r="D17" i="239"/>
  <c r="D18" i="239"/>
  <c r="D19" i="239"/>
  <c r="D20" i="239"/>
  <c r="D21" i="239"/>
  <c r="D22" i="239"/>
  <c r="D30" i="239"/>
  <c r="D31" i="239"/>
  <c r="D32" i="239"/>
  <c r="D33" i="239"/>
  <c r="D34" i="239"/>
  <c r="D35" i="239"/>
  <c r="D36" i="239"/>
  <c r="G33" i="116"/>
  <c r="H33" i="116"/>
  <c r="I33" i="116"/>
  <c r="K33" i="116"/>
  <c r="L33" i="116"/>
  <c r="E13" i="259"/>
  <c r="D13" i="259"/>
  <c r="C13" i="259"/>
  <c r="E12" i="259"/>
  <c r="D12" i="259"/>
  <c r="C12" i="259"/>
  <c r="E11" i="259"/>
  <c r="D11" i="259"/>
  <c r="C11" i="259"/>
  <c r="M19" i="259"/>
  <c r="L19" i="259"/>
  <c r="K19" i="259"/>
  <c r="I19" i="259"/>
  <c r="H19" i="259"/>
  <c r="G19" i="259"/>
  <c r="E18" i="259"/>
  <c r="D18" i="259"/>
  <c r="C18" i="259"/>
  <c r="E17" i="259"/>
  <c r="D17" i="259"/>
  <c r="C17" i="259"/>
  <c r="E16" i="259"/>
  <c r="D16" i="259"/>
  <c r="C16" i="259"/>
  <c r="E15" i="259"/>
  <c r="D15" i="259"/>
  <c r="C15" i="259"/>
  <c r="E14" i="259"/>
  <c r="D14" i="259"/>
  <c r="C14" i="259"/>
  <c r="E10" i="259"/>
  <c r="D10" i="259"/>
  <c r="C10" i="259"/>
  <c r="E9" i="259"/>
  <c r="D9" i="259"/>
  <c r="C9" i="259"/>
  <c r="E8" i="259"/>
  <c r="D8" i="259"/>
  <c r="C8" i="259"/>
  <c r="E7" i="259"/>
  <c r="D7" i="259"/>
  <c r="G16" i="114"/>
  <c r="H16" i="114"/>
  <c r="I16" i="114"/>
  <c r="K16" i="114"/>
  <c r="L16" i="114"/>
  <c r="C8" i="114"/>
  <c r="C9" i="114"/>
  <c r="C10" i="114"/>
  <c r="C11" i="114"/>
  <c r="C12" i="114"/>
  <c r="C13" i="114"/>
  <c r="C14" i="114"/>
  <c r="C15" i="114"/>
  <c r="D7" i="114"/>
  <c r="C8" i="258"/>
  <c r="D8" i="258"/>
  <c r="E8" i="258"/>
  <c r="F8" i="258"/>
  <c r="G8" i="258"/>
  <c r="H8" i="258"/>
  <c r="I8" i="258"/>
  <c r="J8" i="258"/>
  <c r="C9" i="258"/>
  <c r="D9" i="258"/>
  <c r="E9" i="258"/>
  <c r="F9" i="258"/>
  <c r="G9" i="258"/>
  <c r="H9" i="258"/>
  <c r="I9" i="258"/>
  <c r="J9" i="258"/>
  <c r="C10" i="258"/>
  <c r="D10" i="258"/>
  <c r="E10" i="258"/>
  <c r="F10" i="258"/>
  <c r="G10" i="258"/>
  <c r="H10" i="258"/>
  <c r="I10" i="258"/>
  <c r="J10" i="258"/>
  <c r="C11" i="258"/>
  <c r="D11" i="258"/>
  <c r="E11" i="258"/>
  <c r="F11" i="258"/>
  <c r="G11" i="258"/>
  <c r="H11" i="258"/>
  <c r="I11" i="258"/>
  <c r="J11" i="258"/>
  <c r="C12" i="258"/>
  <c r="D12" i="258"/>
  <c r="E12" i="258"/>
  <c r="F12" i="258"/>
  <c r="G12" i="258"/>
  <c r="H12" i="258"/>
  <c r="I12" i="258"/>
  <c r="J12" i="258"/>
  <c r="C13" i="258"/>
  <c r="D13" i="258"/>
  <c r="E13" i="258"/>
  <c r="F13" i="258"/>
  <c r="G13" i="258"/>
  <c r="H13" i="258"/>
  <c r="I13" i="258"/>
  <c r="J13" i="258"/>
  <c r="C14" i="258"/>
  <c r="D14" i="258"/>
  <c r="E14" i="258"/>
  <c r="F14" i="258"/>
  <c r="G14" i="258"/>
  <c r="H14" i="258"/>
  <c r="I14" i="258"/>
  <c r="J14" i="258"/>
  <c r="C15" i="258"/>
  <c r="D15" i="258"/>
  <c r="E15" i="258"/>
  <c r="F15" i="258"/>
  <c r="G15" i="258"/>
  <c r="H15" i="258"/>
  <c r="I15" i="258"/>
  <c r="J15" i="258"/>
  <c r="C16" i="258"/>
  <c r="D16" i="258"/>
  <c r="E16" i="258"/>
  <c r="F16" i="258"/>
  <c r="G16" i="258"/>
  <c r="H16" i="258"/>
  <c r="I16" i="258"/>
  <c r="J16" i="258"/>
  <c r="C17" i="258"/>
  <c r="D17" i="258"/>
  <c r="E17" i="258"/>
  <c r="F17" i="258"/>
  <c r="G17" i="258"/>
  <c r="H17" i="258"/>
  <c r="I17" i="258"/>
  <c r="J17" i="258"/>
  <c r="C18" i="258"/>
  <c r="D18" i="258"/>
  <c r="E18" i="258"/>
  <c r="F18" i="258"/>
  <c r="G18" i="258"/>
  <c r="H18" i="258"/>
  <c r="I18" i="258"/>
  <c r="J18" i="258"/>
  <c r="K9" i="258"/>
  <c r="K10" i="258"/>
  <c r="K11" i="258"/>
  <c r="K12" i="258"/>
  <c r="K13" i="258"/>
  <c r="K14" i="258"/>
  <c r="K15" i="258"/>
  <c r="K16" i="258"/>
  <c r="K17" i="258"/>
  <c r="K18" i="258"/>
  <c r="K8" i="258"/>
  <c r="K19" i="257"/>
  <c r="J19" i="257"/>
  <c r="I19" i="257"/>
  <c r="H19" i="257"/>
  <c r="G19" i="257"/>
  <c r="F19" i="257"/>
  <c r="E19" i="257"/>
  <c r="D19" i="257"/>
  <c r="C19" i="257"/>
  <c r="B18" i="257"/>
  <c r="B17" i="257"/>
  <c r="B16" i="257"/>
  <c r="B15" i="257"/>
  <c r="B14" i="257"/>
  <c r="B13" i="257"/>
  <c r="B12" i="257"/>
  <c r="B11" i="257"/>
  <c r="B10" i="257"/>
  <c r="B9" i="257"/>
  <c r="B8" i="257"/>
  <c r="Q14" i="256"/>
  <c r="P14" i="256"/>
  <c r="O14" i="256"/>
  <c r="L14" i="256"/>
  <c r="K14" i="256"/>
  <c r="J14" i="256"/>
  <c r="C14" i="256"/>
  <c r="N13" i="256"/>
  <c r="B13" i="256" s="1"/>
  <c r="I13" i="256"/>
  <c r="G13" i="256"/>
  <c r="E13" i="256"/>
  <c r="C13" i="256"/>
  <c r="N12" i="256"/>
  <c r="I12" i="256"/>
  <c r="G12" i="256"/>
  <c r="E12" i="256"/>
  <c r="C12" i="256"/>
  <c r="B12" i="256"/>
  <c r="N11" i="256"/>
  <c r="B11" i="256" s="1"/>
  <c r="I11" i="256"/>
  <c r="G11" i="256"/>
  <c r="E11" i="256"/>
  <c r="C11" i="256"/>
  <c r="N10" i="256"/>
  <c r="I10" i="256"/>
  <c r="G10" i="256"/>
  <c r="E10" i="256"/>
  <c r="C10" i="256"/>
  <c r="N9" i="256"/>
  <c r="I9" i="256"/>
  <c r="G9" i="256"/>
  <c r="E9" i="256"/>
  <c r="C9" i="256"/>
  <c r="N8" i="256"/>
  <c r="I8" i="256"/>
  <c r="G8" i="256"/>
  <c r="E8" i="256"/>
  <c r="C8" i="256"/>
  <c r="N7" i="256"/>
  <c r="I7" i="256"/>
  <c r="G7" i="256"/>
  <c r="E7" i="256"/>
  <c r="C7" i="256"/>
  <c r="N16" i="255"/>
  <c r="I16" i="255"/>
  <c r="G16" i="255"/>
  <c r="E16" i="255"/>
  <c r="C16" i="255"/>
  <c r="N15" i="255"/>
  <c r="I15" i="255"/>
  <c r="G15" i="255"/>
  <c r="E15" i="255"/>
  <c r="C15" i="255"/>
  <c r="Q21" i="255"/>
  <c r="P21" i="255"/>
  <c r="L21" i="255"/>
  <c r="K21" i="255"/>
  <c r="J21" i="255"/>
  <c r="C21" i="255"/>
  <c r="N20" i="255"/>
  <c r="I20" i="255"/>
  <c r="G20" i="255"/>
  <c r="E20" i="255"/>
  <c r="C20" i="255"/>
  <c r="N19" i="255"/>
  <c r="I19" i="255"/>
  <c r="G19" i="255"/>
  <c r="E19" i="255"/>
  <c r="C19" i="255"/>
  <c r="N18" i="255"/>
  <c r="I18" i="255"/>
  <c r="G18" i="255"/>
  <c r="E18" i="255"/>
  <c r="C18" i="255"/>
  <c r="N17" i="255"/>
  <c r="I17" i="255"/>
  <c r="G17" i="255"/>
  <c r="E17" i="255"/>
  <c r="C17" i="255"/>
  <c r="N14" i="255"/>
  <c r="I14" i="255"/>
  <c r="G14" i="255"/>
  <c r="E14" i="255"/>
  <c r="C14" i="255"/>
  <c r="N13" i="255"/>
  <c r="I13" i="255"/>
  <c r="G13" i="255"/>
  <c r="E13" i="255"/>
  <c r="C13" i="255"/>
  <c r="N12" i="255"/>
  <c r="I12" i="255"/>
  <c r="G12" i="255"/>
  <c r="E12" i="255"/>
  <c r="C12" i="255"/>
  <c r="N11" i="255"/>
  <c r="I11" i="255"/>
  <c r="G11" i="255"/>
  <c r="E11" i="255"/>
  <c r="C11" i="255"/>
  <c r="N10" i="255"/>
  <c r="I10" i="255"/>
  <c r="G10" i="255"/>
  <c r="E10" i="255"/>
  <c r="C10" i="255"/>
  <c r="I9" i="255"/>
  <c r="G9" i="255"/>
  <c r="E9" i="255"/>
  <c r="C9" i="255"/>
  <c r="N8" i="255"/>
  <c r="I8" i="255"/>
  <c r="G8" i="255"/>
  <c r="E8" i="255"/>
  <c r="C8" i="255"/>
  <c r="N7" i="255"/>
  <c r="I7" i="255"/>
  <c r="G7" i="255"/>
  <c r="E7" i="255"/>
  <c r="C7" i="255"/>
  <c r="G65" i="91" l="1"/>
  <c r="E65" i="90"/>
  <c r="I19" i="258"/>
  <c r="C19" i="258"/>
  <c r="B18" i="259"/>
  <c r="D19" i="258"/>
  <c r="B32" i="116"/>
  <c r="C37" i="158"/>
  <c r="B11" i="258"/>
  <c r="H65" i="91"/>
  <c r="B104" i="89"/>
  <c r="G37" i="239"/>
  <c r="K37" i="239"/>
  <c r="D37" i="239"/>
  <c r="B18" i="258"/>
  <c r="B16" i="258"/>
  <c r="F19" i="258"/>
  <c r="F65" i="90"/>
  <c r="G65" i="90"/>
  <c r="B10" i="258"/>
  <c r="E19" i="258"/>
  <c r="J19" i="258"/>
  <c r="B26" i="116"/>
  <c r="N21" i="255"/>
  <c r="M15" i="255" s="1"/>
  <c r="H19" i="258"/>
  <c r="B19" i="255"/>
  <c r="B17" i="259"/>
  <c r="F65" i="91"/>
  <c r="B8" i="256"/>
  <c r="E65" i="91"/>
  <c r="B19" i="257"/>
  <c r="B17" i="258"/>
  <c r="D65" i="91"/>
  <c r="B23" i="116"/>
  <c r="B12" i="258"/>
  <c r="G19" i="258"/>
  <c r="G24" i="235"/>
  <c r="K24" i="235"/>
  <c r="B15" i="255"/>
  <c r="B14" i="255"/>
  <c r="B12" i="255"/>
  <c r="B10" i="255"/>
  <c r="I21" i="255"/>
  <c r="H16" i="255" s="1"/>
  <c r="B7" i="255"/>
  <c r="F33" i="116"/>
  <c r="B28" i="116"/>
  <c r="B25" i="116"/>
  <c r="B21" i="116"/>
  <c r="B15" i="116"/>
  <c r="B12" i="116"/>
  <c r="C33" i="116"/>
  <c r="B9" i="116"/>
  <c r="B29" i="116"/>
  <c r="B27" i="116"/>
  <c r="B17" i="116"/>
  <c r="B16" i="116"/>
  <c r="B14" i="116"/>
  <c r="B11" i="116"/>
  <c r="B8" i="116"/>
  <c r="B31" i="116"/>
  <c r="B30" i="116"/>
  <c r="B24" i="116"/>
  <c r="B22" i="116"/>
  <c r="B19" i="116"/>
  <c r="B18" i="116"/>
  <c r="E33" i="116"/>
  <c r="B10" i="116"/>
  <c r="B9" i="259"/>
  <c r="B15" i="259"/>
  <c r="B10" i="259"/>
  <c r="B16" i="259"/>
  <c r="B14" i="259"/>
  <c r="B13" i="259"/>
  <c r="B12" i="259"/>
  <c r="B11" i="259"/>
  <c r="B8" i="259"/>
  <c r="B7" i="259"/>
  <c r="F16" i="114"/>
  <c r="J16" i="114"/>
  <c r="B16" i="80"/>
  <c r="B13" i="116"/>
  <c r="D33" i="116"/>
  <c r="J33" i="116"/>
  <c r="C16" i="114"/>
  <c r="D24" i="235"/>
  <c r="C19" i="259"/>
  <c r="D19" i="259"/>
  <c r="E19" i="259"/>
  <c r="F19" i="259"/>
  <c r="J19" i="259"/>
  <c r="B15" i="258"/>
  <c r="B14" i="258"/>
  <c r="B13" i="258"/>
  <c r="B9" i="258"/>
  <c r="K19" i="258"/>
  <c r="B8" i="258"/>
  <c r="B9" i="256"/>
  <c r="E14" i="256"/>
  <c r="D9" i="256" s="1"/>
  <c r="N14" i="256"/>
  <c r="M11" i="256" s="1"/>
  <c r="M10" i="256"/>
  <c r="G14" i="256"/>
  <c r="F13" i="256" s="1"/>
  <c r="B10" i="256"/>
  <c r="I14" i="256"/>
  <c r="B7" i="256"/>
  <c r="B20" i="255"/>
  <c r="B17" i="255"/>
  <c r="B16" i="255"/>
  <c r="B9" i="255"/>
  <c r="G21" i="255"/>
  <c r="F17" i="255" s="1"/>
  <c r="B8" i="255"/>
  <c r="B18" i="255"/>
  <c r="B11" i="255"/>
  <c r="E21" i="255"/>
  <c r="D15" i="255" s="1"/>
  <c r="B13" i="255"/>
  <c r="Q15" i="254"/>
  <c r="P15" i="254"/>
  <c r="O15" i="254"/>
  <c r="L15" i="254"/>
  <c r="K15" i="254"/>
  <c r="J15" i="254"/>
  <c r="C15" i="254"/>
  <c r="N14" i="254"/>
  <c r="I14" i="254"/>
  <c r="G14" i="254"/>
  <c r="E14" i="254"/>
  <c r="C14" i="254"/>
  <c r="N13" i="254"/>
  <c r="I13" i="254"/>
  <c r="G13" i="254"/>
  <c r="E13" i="254"/>
  <c r="C13" i="254"/>
  <c r="N12" i="254"/>
  <c r="I12" i="254"/>
  <c r="G12" i="254"/>
  <c r="E12" i="254"/>
  <c r="C12" i="254"/>
  <c r="N11" i="254"/>
  <c r="I11" i="254"/>
  <c r="B11" i="254" s="1"/>
  <c r="G11" i="254"/>
  <c r="E11" i="254"/>
  <c r="C11" i="254"/>
  <c r="N10" i="254"/>
  <c r="I10" i="254"/>
  <c r="G10" i="254"/>
  <c r="E10" i="254"/>
  <c r="C10" i="254"/>
  <c r="B10" i="254"/>
  <c r="N9" i="254"/>
  <c r="I9" i="254"/>
  <c r="G9" i="254"/>
  <c r="E9" i="254"/>
  <c r="C9" i="254"/>
  <c r="N8" i="254"/>
  <c r="I8" i="254"/>
  <c r="G8" i="254"/>
  <c r="E8" i="254"/>
  <c r="C8" i="254"/>
  <c r="N7" i="254"/>
  <c r="I7" i="254"/>
  <c r="G7" i="254"/>
  <c r="E7" i="254"/>
  <c r="C7" i="254"/>
  <c r="N16" i="253"/>
  <c r="I16" i="253"/>
  <c r="G16" i="253"/>
  <c r="E16" i="253"/>
  <c r="C16" i="253"/>
  <c r="N14" i="253"/>
  <c r="B14" i="253" s="1"/>
  <c r="I14" i="253"/>
  <c r="G14" i="253"/>
  <c r="E14" i="253"/>
  <c r="C14" i="253"/>
  <c r="N13" i="253"/>
  <c r="I13" i="253"/>
  <c r="G13" i="253"/>
  <c r="E13" i="253"/>
  <c r="C13" i="253"/>
  <c r="Q19" i="253"/>
  <c r="P19" i="253"/>
  <c r="O19" i="253"/>
  <c r="L19" i="253"/>
  <c r="K19" i="253"/>
  <c r="J19" i="253"/>
  <c r="C19" i="253"/>
  <c r="N18" i="253"/>
  <c r="I18" i="253"/>
  <c r="G18" i="253"/>
  <c r="E18" i="253"/>
  <c r="C18" i="253"/>
  <c r="N17" i="253"/>
  <c r="I17" i="253"/>
  <c r="G17" i="253"/>
  <c r="E17" i="253"/>
  <c r="C17" i="253"/>
  <c r="N15" i="253"/>
  <c r="I15" i="253"/>
  <c r="G15" i="253"/>
  <c r="E15" i="253"/>
  <c r="C15" i="253"/>
  <c r="N12" i="253"/>
  <c r="I12" i="253"/>
  <c r="G12" i="253"/>
  <c r="E12" i="253"/>
  <c r="C12" i="253"/>
  <c r="N11" i="253"/>
  <c r="I11" i="253"/>
  <c r="G11" i="253"/>
  <c r="E11" i="253"/>
  <c r="C11" i="253"/>
  <c r="N10" i="253"/>
  <c r="I10" i="253"/>
  <c r="G10" i="253"/>
  <c r="E10" i="253"/>
  <c r="C10" i="253"/>
  <c r="N9" i="253"/>
  <c r="I9" i="253"/>
  <c r="G9" i="253"/>
  <c r="E9" i="253"/>
  <c r="C9" i="253"/>
  <c r="N8" i="253"/>
  <c r="I8" i="253"/>
  <c r="G8" i="253"/>
  <c r="E8" i="253"/>
  <c r="C8" i="253"/>
  <c r="N7" i="253"/>
  <c r="I7" i="253"/>
  <c r="G7" i="253"/>
  <c r="E7" i="253"/>
  <c r="C7" i="253"/>
  <c r="C7" i="244"/>
  <c r="E7" i="244"/>
  <c r="G7" i="244"/>
  <c r="I7" i="244"/>
  <c r="N7" i="244"/>
  <c r="C8" i="244"/>
  <c r="E8" i="244"/>
  <c r="G8" i="244"/>
  <c r="I8" i="244"/>
  <c r="N8" i="244"/>
  <c r="C9" i="244"/>
  <c r="E9" i="244"/>
  <c r="G9" i="244"/>
  <c r="I9" i="244"/>
  <c r="N9" i="244"/>
  <c r="C10" i="244"/>
  <c r="E10" i="244"/>
  <c r="G10" i="244"/>
  <c r="I10" i="244"/>
  <c r="N10" i="244"/>
  <c r="C11" i="244"/>
  <c r="E11" i="244"/>
  <c r="G11" i="244"/>
  <c r="I11" i="244"/>
  <c r="N11" i="244"/>
  <c r="C12" i="244"/>
  <c r="E12" i="244"/>
  <c r="G12" i="244"/>
  <c r="I12" i="244"/>
  <c r="N12" i="244"/>
  <c r="C13" i="244"/>
  <c r="E13" i="244"/>
  <c r="G13" i="244"/>
  <c r="I13" i="244"/>
  <c r="N13" i="244"/>
  <c r="C14" i="244"/>
  <c r="E14" i="244"/>
  <c r="G14" i="244"/>
  <c r="I14" i="244"/>
  <c r="N14" i="244"/>
  <c r="C15" i="244"/>
  <c r="E15" i="244"/>
  <c r="G15" i="244"/>
  <c r="I15" i="244"/>
  <c r="N15" i="244"/>
  <c r="B15" i="244" s="1"/>
  <c r="C16" i="244"/>
  <c r="J16" i="244"/>
  <c r="K16" i="244"/>
  <c r="L16" i="244"/>
  <c r="O16" i="244"/>
  <c r="P16" i="244"/>
  <c r="Q16" i="244"/>
  <c r="J15" i="243"/>
  <c r="F15" i="243"/>
  <c r="E15" i="243"/>
  <c r="D15" i="243"/>
  <c r="C15" i="243"/>
  <c r="E42" i="74"/>
  <c r="E7" i="48"/>
  <c r="H7" i="48"/>
  <c r="K7" i="48"/>
  <c r="N7" i="48"/>
  <c r="E8" i="48"/>
  <c r="H8" i="48"/>
  <c r="K8" i="48"/>
  <c r="N8" i="48"/>
  <c r="E9" i="48"/>
  <c r="H9" i="48"/>
  <c r="K9" i="48"/>
  <c r="N9" i="48"/>
  <c r="E10" i="48"/>
  <c r="H10" i="48"/>
  <c r="K10" i="48"/>
  <c r="N10" i="48"/>
  <c r="E11" i="48"/>
  <c r="H11" i="48"/>
  <c r="K11" i="48"/>
  <c r="N11" i="48"/>
  <c r="E12" i="48"/>
  <c r="H12" i="48"/>
  <c r="K12" i="48"/>
  <c r="N12" i="48"/>
  <c r="D7" i="215"/>
  <c r="E7" i="215"/>
  <c r="F7" i="215"/>
  <c r="G7" i="215"/>
  <c r="H7" i="215"/>
  <c r="I7" i="215"/>
  <c r="J7" i="215"/>
  <c r="K7" i="215"/>
  <c r="L7" i="215"/>
  <c r="M7" i="215"/>
  <c r="N7" i="215"/>
  <c r="O7" i="215"/>
  <c r="D8" i="215"/>
  <c r="E8" i="215"/>
  <c r="F8" i="215"/>
  <c r="G8" i="215"/>
  <c r="H8" i="215"/>
  <c r="I8" i="215"/>
  <c r="J8" i="215"/>
  <c r="K8" i="215"/>
  <c r="L8" i="215"/>
  <c r="M8" i="215"/>
  <c r="N8" i="215"/>
  <c r="O8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L15" i="39"/>
  <c r="H15" i="39"/>
  <c r="B15" i="39" s="1"/>
  <c r="C15" i="39" s="1"/>
  <c r="F15" i="39"/>
  <c r="D15" i="39"/>
  <c r="K15" i="38"/>
  <c r="J15" i="38"/>
  <c r="G15" i="38"/>
  <c r="F15" i="38"/>
  <c r="E15" i="38"/>
  <c r="D15" i="38"/>
  <c r="H15" i="37"/>
  <c r="E15" i="37"/>
  <c r="D15" i="37"/>
  <c r="C15" i="37"/>
  <c r="C13" i="93"/>
  <c r="B10" i="93"/>
  <c r="B9" i="93"/>
  <c r="D11" i="91"/>
  <c r="E11" i="91"/>
  <c r="F11" i="91"/>
  <c r="G11" i="91"/>
  <c r="H11" i="91"/>
  <c r="D59" i="91"/>
  <c r="E59" i="91"/>
  <c r="F59" i="91"/>
  <c r="G59" i="91"/>
  <c r="H59" i="91"/>
  <c r="D56" i="91"/>
  <c r="E56" i="91"/>
  <c r="F56" i="91"/>
  <c r="G56" i="91"/>
  <c r="H56" i="91"/>
  <c r="D53" i="91"/>
  <c r="E53" i="91"/>
  <c r="F53" i="91"/>
  <c r="G53" i="91"/>
  <c r="H53" i="91"/>
  <c r="D50" i="91"/>
  <c r="E50" i="91"/>
  <c r="F50" i="91"/>
  <c r="G50" i="91"/>
  <c r="H50" i="91"/>
  <c r="D47" i="91"/>
  <c r="E47" i="91"/>
  <c r="F47" i="91"/>
  <c r="G47" i="91"/>
  <c r="H47" i="91"/>
  <c r="D44" i="91"/>
  <c r="E44" i="91"/>
  <c r="F44" i="91"/>
  <c r="G44" i="91"/>
  <c r="H44" i="91"/>
  <c r="D41" i="91"/>
  <c r="E41" i="91"/>
  <c r="F41" i="91"/>
  <c r="G41" i="91"/>
  <c r="H41" i="91"/>
  <c r="D38" i="91"/>
  <c r="E38" i="91"/>
  <c r="F38" i="91"/>
  <c r="G38" i="91"/>
  <c r="H38" i="91"/>
  <c r="D35" i="91"/>
  <c r="E35" i="91"/>
  <c r="F35" i="91"/>
  <c r="G35" i="91"/>
  <c r="H35" i="91"/>
  <c r="D32" i="91"/>
  <c r="E32" i="91"/>
  <c r="F32" i="91"/>
  <c r="G32" i="91"/>
  <c r="H32" i="91"/>
  <c r="D29" i="91"/>
  <c r="E29" i="91"/>
  <c r="F29" i="91"/>
  <c r="G29" i="91"/>
  <c r="H29" i="91"/>
  <c r="D26" i="91"/>
  <c r="E26" i="91"/>
  <c r="F26" i="91"/>
  <c r="G26" i="91"/>
  <c r="H26" i="91"/>
  <c r="D23" i="91"/>
  <c r="E23" i="91"/>
  <c r="F23" i="91"/>
  <c r="G23" i="91"/>
  <c r="H23" i="91"/>
  <c r="D20" i="91"/>
  <c r="E20" i="91"/>
  <c r="F20" i="91"/>
  <c r="G20" i="91"/>
  <c r="H20" i="91"/>
  <c r="D17" i="91"/>
  <c r="E17" i="91"/>
  <c r="F17" i="91"/>
  <c r="G17" i="91"/>
  <c r="H17" i="91"/>
  <c r="D14" i="91"/>
  <c r="E14" i="91"/>
  <c r="F14" i="91"/>
  <c r="G14" i="91"/>
  <c r="H14" i="91"/>
  <c r="D47" i="90"/>
  <c r="E47" i="90"/>
  <c r="F47" i="90"/>
  <c r="G47" i="90"/>
  <c r="H47" i="90"/>
  <c r="D35" i="90"/>
  <c r="E35" i="90"/>
  <c r="F35" i="90"/>
  <c r="G35" i="90"/>
  <c r="H35" i="90"/>
  <c r="D14" i="90"/>
  <c r="E14" i="90"/>
  <c r="F14" i="90"/>
  <c r="G14" i="90"/>
  <c r="H14" i="90"/>
  <c r="D62" i="90"/>
  <c r="E62" i="90"/>
  <c r="F62" i="90"/>
  <c r="G62" i="90"/>
  <c r="H62" i="90"/>
  <c r="D59" i="90"/>
  <c r="E59" i="90"/>
  <c r="F59" i="90"/>
  <c r="G59" i="90"/>
  <c r="H59" i="90"/>
  <c r="D56" i="90"/>
  <c r="E56" i="90"/>
  <c r="F56" i="90"/>
  <c r="G56" i="90"/>
  <c r="H56" i="90"/>
  <c r="D53" i="90"/>
  <c r="E53" i="90"/>
  <c r="F53" i="90"/>
  <c r="G53" i="90"/>
  <c r="H53" i="90"/>
  <c r="D50" i="90"/>
  <c r="E50" i="90"/>
  <c r="F50" i="90"/>
  <c r="G50" i="90"/>
  <c r="H50" i="90"/>
  <c r="D44" i="90"/>
  <c r="E44" i="90"/>
  <c r="F44" i="90"/>
  <c r="G44" i="90"/>
  <c r="H44" i="90"/>
  <c r="D41" i="90"/>
  <c r="E41" i="90"/>
  <c r="F41" i="90"/>
  <c r="G41" i="90"/>
  <c r="H41" i="90"/>
  <c r="D38" i="90"/>
  <c r="E38" i="90"/>
  <c r="F38" i="90"/>
  <c r="G38" i="90"/>
  <c r="H38" i="90"/>
  <c r="D32" i="90"/>
  <c r="E32" i="90"/>
  <c r="F32" i="90"/>
  <c r="G32" i="90"/>
  <c r="H32" i="90"/>
  <c r="D29" i="90"/>
  <c r="E29" i="90"/>
  <c r="F29" i="90"/>
  <c r="G29" i="90"/>
  <c r="H29" i="90"/>
  <c r="D26" i="90"/>
  <c r="E26" i="90"/>
  <c r="F26" i="90"/>
  <c r="G26" i="90"/>
  <c r="H26" i="90"/>
  <c r="D23" i="90"/>
  <c r="E23" i="90"/>
  <c r="F23" i="90"/>
  <c r="G23" i="90"/>
  <c r="H23" i="90"/>
  <c r="D20" i="90"/>
  <c r="E20" i="90"/>
  <c r="F20" i="90"/>
  <c r="G20" i="90"/>
  <c r="H20" i="90"/>
  <c r="D17" i="90"/>
  <c r="E17" i="90"/>
  <c r="F17" i="90"/>
  <c r="G17" i="90"/>
  <c r="H17" i="90"/>
  <c r="D11" i="90"/>
  <c r="E11" i="90"/>
  <c r="F11" i="90"/>
  <c r="G11" i="90"/>
  <c r="H11" i="90"/>
  <c r="G12" i="83"/>
  <c r="I12" i="83"/>
  <c r="C19" i="81"/>
  <c r="G19" i="81"/>
  <c r="C7" i="80"/>
  <c r="C16" i="80" s="1"/>
  <c r="D16" i="79"/>
  <c r="E16" i="79"/>
  <c r="G33" i="83" l="1"/>
  <c r="C33" i="83" s="1"/>
  <c r="C12" i="83"/>
  <c r="B13" i="253"/>
  <c r="B10" i="244"/>
  <c r="B14" i="256"/>
  <c r="D11" i="256"/>
  <c r="B15" i="38"/>
  <c r="M8" i="256"/>
  <c r="M7" i="256"/>
  <c r="M14" i="256" s="1"/>
  <c r="B15" i="243"/>
  <c r="B7" i="244"/>
  <c r="B18" i="253"/>
  <c r="B14" i="254"/>
  <c r="M12" i="256"/>
  <c r="B15" i="37"/>
  <c r="I15" i="254"/>
  <c r="H8" i="254" s="1"/>
  <c r="F7" i="256"/>
  <c r="F14" i="256" s="1"/>
  <c r="B9" i="254"/>
  <c r="B12" i="254"/>
  <c r="F8" i="256"/>
  <c r="F11" i="256"/>
  <c r="F12" i="256"/>
  <c r="F10" i="256"/>
  <c r="F9" i="256"/>
  <c r="B16" i="79"/>
  <c r="F16" i="79" s="1"/>
  <c r="M13" i="256"/>
  <c r="M9" i="256"/>
  <c r="H15" i="255"/>
  <c r="H7" i="255"/>
  <c r="H12" i="255"/>
  <c r="H9" i="255"/>
  <c r="H13" i="255"/>
  <c r="H19" i="255"/>
  <c r="H11" i="255"/>
  <c r="H17" i="255"/>
  <c r="H18" i="255"/>
  <c r="H10" i="255"/>
  <c r="H14" i="255"/>
  <c r="H20" i="255"/>
  <c r="H8" i="255"/>
  <c r="F18" i="255"/>
  <c r="F19" i="255"/>
  <c r="F12" i="255"/>
  <c r="F20" i="255"/>
  <c r="M8" i="255"/>
  <c r="M17" i="255"/>
  <c r="M14" i="255"/>
  <c r="M19" i="255"/>
  <c r="M9" i="255"/>
  <c r="M12" i="255"/>
  <c r="M13" i="255"/>
  <c r="M10" i="255"/>
  <c r="M7" i="255"/>
  <c r="F10" i="255"/>
  <c r="M11" i="255"/>
  <c r="F9" i="255"/>
  <c r="F14" i="255"/>
  <c r="M20" i="255"/>
  <c r="F7" i="255"/>
  <c r="M18" i="255"/>
  <c r="F8" i="255"/>
  <c r="M16" i="255"/>
  <c r="B33" i="116"/>
  <c r="B19" i="259"/>
  <c r="B19" i="258"/>
  <c r="D8" i="256"/>
  <c r="D10" i="256"/>
  <c r="D7" i="256"/>
  <c r="D14" i="256" s="1"/>
  <c r="D13" i="256"/>
  <c r="D12" i="256"/>
  <c r="H9" i="256"/>
  <c r="H12" i="256"/>
  <c r="H13" i="256"/>
  <c r="H8" i="256"/>
  <c r="H7" i="256"/>
  <c r="H14" i="256" s="1"/>
  <c r="H10" i="256"/>
  <c r="H11" i="256"/>
  <c r="B21" i="255"/>
  <c r="D10" i="255"/>
  <c r="D16" i="255"/>
  <c r="D7" i="255"/>
  <c r="D13" i="255"/>
  <c r="D20" i="255"/>
  <c r="D18" i="255"/>
  <c r="F16" i="255"/>
  <c r="F15" i="255"/>
  <c r="D17" i="255"/>
  <c r="F13" i="255"/>
  <c r="F11" i="255"/>
  <c r="D12" i="255"/>
  <c r="D19" i="255"/>
  <c r="D11" i="255"/>
  <c r="D14" i="255"/>
  <c r="D9" i="255"/>
  <c r="D8" i="255"/>
  <c r="B7" i="254"/>
  <c r="N15" i="254"/>
  <c r="M13" i="254" s="1"/>
  <c r="G15" i="254"/>
  <c r="F10" i="254" s="1"/>
  <c r="M10" i="254"/>
  <c r="B8" i="254"/>
  <c r="E15" i="254"/>
  <c r="D10" i="254" s="1"/>
  <c r="B13" i="254"/>
  <c r="B16" i="253"/>
  <c r="B8" i="253"/>
  <c r="E19" i="253"/>
  <c r="D12" i="253" s="1"/>
  <c r="B12" i="253"/>
  <c r="B15" i="253"/>
  <c r="B7" i="253"/>
  <c r="I19" i="253"/>
  <c r="H16" i="253" s="1"/>
  <c r="B11" i="253"/>
  <c r="B17" i="253"/>
  <c r="N19" i="253"/>
  <c r="M14" i="253" s="1"/>
  <c r="D8" i="253"/>
  <c r="B10" i="253"/>
  <c r="G19" i="253"/>
  <c r="F16" i="253" s="1"/>
  <c r="B9" i="253"/>
  <c r="B12" i="244"/>
  <c r="B14" i="244"/>
  <c r="B13" i="244"/>
  <c r="I16" i="244"/>
  <c r="H10" i="244" s="1"/>
  <c r="E16" i="244"/>
  <c r="D11" i="244" s="1"/>
  <c r="B11" i="244"/>
  <c r="B9" i="244"/>
  <c r="G16" i="244"/>
  <c r="F7" i="244" s="1"/>
  <c r="H15" i="244"/>
  <c r="F9" i="244"/>
  <c r="B8" i="244"/>
  <c r="N16" i="244"/>
  <c r="M11" i="244" s="1"/>
  <c r="E15" i="39"/>
  <c r="G15" i="39"/>
  <c r="K15" i="39"/>
  <c r="C15" i="38"/>
  <c r="K16" i="79"/>
  <c r="D15" i="112"/>
  <c r="B15" i="112" s="1"/>
  <c r="E13" i="93"/>
  <c r="D13" i="93"/>
  <c r="B12" i="93"/>
  <c r="B11" i="93"/>
  <c r="B8" i="93"/>
  <c r="B7" i="93"/>
  <c r="E15" i="79"/>
  <c r="D15" i="79"/>
  <c r="H13" i="244" l="1"/>
  <c r="H11" i="244"/>
  <c r="H7" i="244"/>
  <c r="H13" i="254"/>
  <c r="H12" i="244"/>
  <c r="H9" i="254"/>
  <c r="F9" i="254"/>
  <c r="F11" i="254"/>
  <c r="B15" i="79"/>
  <c r="F12" i="244"/>
  <c r="H14" i="254"/>
  <c r="F8" i="244"/>
  <c r="H11" i="254"/>
  <c r="H10" i="254"/>
  <c r="D11" i="254"/>
  <c r="M7" i="254"/>
  <c r="M15" i="254" s="1"/>
  <c r="H7" i="254"/>
  <c r="H15" i="254" s="1"/>
  <c r="B13" i="93"/>
  <c r="B17" i="93"/>
  <c r="B21" i="93"/>
  <c r="H12" i="254"/>
  <c r="D15" i="244"/>
  <c r="H21" i="255"/>
  <c r="D21" i="255"/>
  <c r="F21" i="255"/>
  <c r="M21" i="255"/>
  <c r="F12" i="254"/>
  <c r="M8" i="254"/>
  <c r="M11" i="254"/>
  <c r="F8" i="254"/>
  <c r="F7" i="254"/>
  <c r="F15" i="254" s="1"/>
  <c r="M12" i="254"/>
  <c r="F14" i="254"/>
  <c r="B15" i="254"/>
  <c r="F13" i="254"/>
  <c r="M9" i="254"/>
  <c r="M14" i="254"/>
  <c r="D9" i="254"/>
  <c r="D12" i="254"/>
  <c r="D13" i="254"/>
  <c r="D8" i="254"/>
  <c r="D14" i="254"/>
  <c r="D7" i="254"/>
  <c r="D15" i="254" s="1"/>
  <c r="D13" i="253"/>
  <c r="M16" i="253"/>
  <c r="M7" i="253"/>
  <c r="M19" i="253" s="1"/>
  <c r="D16" i="253"/>
  <c r="M15" i="253"/>
  <c r="H7" i="253"/>
  <c r="H19" i="253" s="1"/>
  <c r="H14" i="253"/>
  <c r="H13" i="253"/>
  <c r="M18" i="253"/>
  <c r="F7" i="253"/>
  <c r="F19" i="253" s="1"/>
  <c r="F13" i="253"/>
  <c r="M8" i="253"/>
  <c r="M13" i="253"/>
  <c r="M17" i="253"/>
  <c r="M9" i="253"/>
  <c r="F14" i="253"/>
  <c r="M10" i="253"/>
  <c r="D14" i="253"/>
  <c r="D7" i="253"/>
  <c r="D19" i="253" s="1"/>
  <c r="H8" i="253"/>
  <c r="D9" i="253"/>
  <c r="H18" i="253"/>
  <c r="H12" i="253"/>
  <c r="D11" i="253"/>
  <c r="D10" i="253"/>
  <c r="D17" i="253"/>
  <c r="B19" i="253"/>
  <c r="D15" i="253"/>
  <c r="M12" i="253"/>
  <c r="M11" i="253"/>
  <c r="D18" i="253"/>
  <c r="H11" i="253"/>
  <c r="H10" i="253"/>
  <c r="H17" i="253"/>
  <c r="H9" i="253"/>
  <c r="H15" i="253"/>
  <c r="F9" i="253"/>
  <c r="F12" i="253"/>
  <c r="F10" i="253"/>
  <c r="F15" i="253"/>
  <c r="F11" i="253"/>
  <c r="F17" i="253"/>
  <c r="F18" i="253"/>
  <c r="F8" i="253"/>
  <c r="D10" i="244"/>
  <c r="H9" i="244"/>
  <c r="F13" i="244"/>
  <c r="D14" i="244"/>
  <c r="D13" i="244"/>
  <c r="D7" i="244"/>
  <c r="F14" i="244"/>
  <c r="F10" i="244"/>
  <c r="F16" i="244" s="1"/>
  <c r="D12" i="244"/>
  <c r="F15" i="244"/>
  <c r="H14" i="244"/>
  <c r="F11" i="244"/>
  <c r="D9" i="244"/>
  <c r="D8" i="244"/>
  <c r="H8" i="244"/>
  <c r="B16" i="244"/>
  <c r="M13" i="244"/>
  <c r="H16" i="244"/>
  <c r="M9" i="244"/>
  <c r="M10" i="244"/>
  <c r="M14" i="244"/>
  <c r="M7" i="244"/>
  <c r="M15" i="244"/>
  <c r="M12" i="244"/>
  <c r="M8" i="244"/>
  <c r="F15" i="79"/>
  <c r="B8" i="250"/>
  <c r="B9" i="250"/>
  <c r="B10" i="250"/>
  <c r="B11" i="250"/>
  <c r="B12" i="250"/>
  <c r="B13" i="250"/>
  <c r="B14" i="250"/>
  <c r="B15" i="250"/>
  <c r="B16" i="250"/>
  <c r="B17" i="250"/>
  <c r="B18" i="250"/>
  <c r="C19" i="250"/>
  <c r="D19" i="250"/>
  <c r="E19" i="250"/>
  <c r="F19" i="250"/>
  <c r="G19" i="250"/>
  <c r="H19" i="250"/>
  <c r="I19" i="250"/>
  <c r="J19" i="250"/>
  <c r="K19" i="250"/>
  <c r="B6" i="249"/>
  <c r="B7" i="249"/>
  <c r="B8" i="249"/>
  <c r="B9" i="249"/>
  <c r="B10" i="249"/>
  <c r="B11" i="249"/>
  <c r="B12" i="249"/>
  <c r="C13" i="249"/>
  <c r="D13" i="249"/>
  <c r="E13" i="249"/>
  <c r="C7" i="243"/>
  <c r="D7" i="243"/>
  <c r="E7" i="243"/>
  <c r="F7" i="243"/>
  <c r="J7" i="243"/>
  <c r="C8" i="243"/>
  <c r="D8" i="243"/>
  <c r="E8" i="243"/>
  <c r="F8" i="243"/>
  <c r="J8" i="243"/>
  <c r="C9" i="243"/>
  <c r="D9" i="243"/>
  <c r="E9" i="243"/>
  <c r="F9" i="243"/>
  <c r="J9" i="243"/>
  <c r="C10" i="243"/>
  <c r="D10" i="243"/>
  <c r="E10" i="243"/>
  <c r="F10" i="243"/>
  <c r="J10" i="243"/>
  <c r="C11" i="243"/>
  <c r="D11" i="243"/>
  <c r="E11" i="243"/>
  <c r="F11" i="243"/>
  <c r="J11" i="243"/>
  <c r="C12" i="243"/>
  <c r="D12" i="243"/>
  <c r="E12" i="243"/>
  <c r="F12" i="243"/>
  <c r="J12" i="243"/>
  <c r="C13" i="243"/>
  <c r="D13" i="243"/>
  <c r="E13" i="243"/>
  <c r="F13" i="243"/>
  <c r="J13" i="243"/>
  <c r="B13" i="243" s="1"/>
  <c r="C14" i="243"/>
  <c r="D14" i="243"/>
  <c r="E14" i="243"/>
  <c r="F14" i="243"/>
  <c r="J14" i="243"/>
  <c r="C16" i="243"/>
  <c r="D16" i="243"/>
  <c r="E16" i="243"/>
  <c r="F16" i="243"/>
  <c r="J16" i="243"/>
  <c r="B12" i="243" l="1"/>
  <c r="B8" i="243"/>
  <c r="B7" i="243"/>
  <c r="B19" i="93"/>
  <c r="B20" i="93"/>
  <c r="B22" i="93"/>
  <c r="B18" i="93"/>
  <c r="B23" i="93"/>
  <c r="B19" i="250"/>
  <c r="D16" i="244"/>
  <c r="M16" i="244"/>
  <c r="B16" i="243"/>
  <c r="B14" i="243"/>
  <c r="B10" i="243"/>
  <c r="B9" i="243"/>
  <c r="B13" i="249"/>
  <c r="K15" i="79"/>
  <c r="B11" i="243"/>
  <c r="D19" i="62" l="1"/>
  <c r="E19" i="62"/>
  <c r="F19" i="62"/>
  <c r="G19" i="62"/>
  <c r="H19" i="62"/>
  <c r="I19" i="62"/>
  <c r="J19" i="62"/>
  <c r="K19" i="62"/>
  <c r="C19" i="62"/>
  <c r="L19" i="62"/>
  <c r="E33" i="75" l="1"/>
  <c r="E30" i="75"/>
  <c r="E27" i="75"/>
  <c r="D18" i="64"/>
  <c r="E18" i="64"/>
  <c r="F18" i="64"/>
  <c r="G18" i="64"/>
  <c r="H18" i="64"/>
  <c r="I18" i="64"/>
  <c r="J18" i="64"/>
  <c r="K18" i="64"/>
  <c r="L18" i="64"/>
  <c r="C18" i="64"/>
  <c r="C19" i="63"/>
  <c r="D19" i="63"/>
  <c r="E19" i="63"/>
  <c r="F19" i="63"/>
  <c r="G19" i="63"/>
  <c r="H19" i="63"/>
  <c r="B18" i="63"/>
  <c r="B18" i="62"/>
  <c r="D19" i="57"/>
  <c r="E19" i="57"/>
  <c r="F19" i="57"/>
  <c r="G19" i="57"/>
  <c r="H19" i="57"/>
  <c r="I19" i="57"/>
  <c r="J19" i="57"/>
  <c r="K19" i="57"/>
  <c r="D19" i="58"/>
  <c r="E19" i="58"/>
  <c r="F19" i="58"/>
  <c r="G19" i="58"/>
  <c r="H19" i="58"/>
  <c r="I19" i="58"/>
  <c r="J19" i="58"/>
  <c r="K19" i="58"/>
  <c r="D19" i="59"/>
  <c r="E19" i="59"/>
  <c r="F19" i="59"/>
  <c r="G19" i="59"/>
  <c r="H19" i="59"/>
  <c r="I19" i="59"/>
  <c r="J19" i="59"/>
  <c r="K19" i="59"/>
  <c r="D19" i="60"/>
  <c r="E19" i="60"/>
  <c r="F19" i="60"/>
  <c r="G19" i="60"/>
  <c r="H19" i="60"/>
  <c r="I19" i="60"/>
  <c r="J19" i="60"/>
  <c r="K19" i="60"/>
  <c r="D18" i="61"/>
  <c r="E18" i="61"/>
  <c r="F18" i="61"/>
  <c r="G18" i="61"/>
  <c r="H18" i="61"/>
  <c r="I18" i="61"/>
  <c r="J18" i="61"/>
  <c r="K18" i="61"/>
  <c r="B18" i="57"/>
  <c r="B18" i="61" s="1"/>
  <c r="H12" i="210"/>
  <c r="D18" i="214"/>
  <c r="L9" i="214"/>
  <c r="L12" i="214"/>
  <c r="L15" i="214"/>
  <c r="L18" i="214"/>
  <c r="L21" i="214"/>
  <c r="L24" i="214"/>
  <c r="L27" i="214"/>
  <c r="L30" i="214"/>
  <c r="L33" i="214"/>
  <c r="B18" i="64" l="1"/>
  <c r="E33" i="118" l="1"/>
  <c r="M33" i="118"/>
  <c r="E36" i="239" l="1"/>
  <c r="E216" i="236"/>
  <c r="G216" i="236"/>
  <c r="D133" i="236"/>
  <c r="D149" i="236"/>
  <c r="L215" i="236"/>
  <c r="O215" i="236"/>
  <c r="V216" i="236"/>
  <c r="G215" i="236"/>
  <c r="H215" i="236"/>
  <c r="I215" i="236"/>
  <c r="J215" i="236"/>
  <c r="M215" i="236"/>
  <c r="U215" i="236"/>
  <c r="F216" i="236"/>
  <c r="H216" i="236"/>
  <c r="I216" i="236"/>
  <c r="J216" i="236"/>
  <c r="K216" i="236"/>
  <c r="L216" i="236"/>
  <c r="M216" i="236"/>
  <c r="N216" i="236"/>
  <c r="O216" i="236"/>
  <c r="P216" i="236"/>
  <c r="Q216" i="236"/>
  <c r="S216" i="236"/>
  <c r="T216" i="236"/>
  <c r="U216" i="236"/>
  <c r="D7" i="236"/>
  <c r="D214" i="236"/>
  <c r="D213" i="236"/>
  <c r="D212" i="236"/>
  <c r="D211" i="236"/>
  <c r="D208" i="236"/>
  <c r="D207" i="236"/>
  <c r="D206" i="236"/>
  <c r="D205" i="236"/>
  <c r="D204" i="236"/>
  <c r="D203" i="236"/>
  <c r="D202" i="236"/>
  <c r="D201" i="236"/>
  <c r="D200" i="236"/>
  <c r="D199" i="236"/>
  <c r="D198" i="236"/>
  <c r="D197" i="236"/>
  <c r="D196" i="236"/>
  <c r="D195" i="236"/>
  <c r="D178" i="236"/>
  <c r="D177" i="236"/>
  <c r="D176" i="236"/>
  <c r="D175" i="236"/>
  <c r="D174" i="236"/>
  <c r="D173" i="236"/>
  <c r="D172" i="236"/>
  <c r="D171" i="236"/>
  <c r="D170" i="236"/>
  <c r="D169" i="236"/>
  <c r="D168" i="236"/>
  <c r="D167" i="236"/>
  <c r="D166" i="236"/>
  <c r="D164" i="236"/>
  <c r="D163" i="236"/>
  <c r="D162" i="236"/>
  <c r="D161" i="236"/>
  <c r="D160" i="236"/>
  <c r="D159" i="236"/>
  <c r="D158" i="236"/>
  <c r="D157" i="236"/>
  <c r="D156" i="236"/>
  <c r="D155" i="236"/>
  <c r="D154" i="236"/>
  <c r="D153" i="236"/>
  <c r="D152" i="236"/>
  <c r="D151" i="236"/>
  <c r="D150" i="236"/>
  <c r="D148" i="236"/>
  <c r="D147" i="236"/>
  <c r="D146" i="236"/>
  <c r="D145" i="236"/>
  <c r="D144" i="236"/>
  <c r="D143" i="236"/>
  <c r="D142" i="236"/>
  <c r="D141" i="236"/>
  <c r="D140" i="236"/>
  <c r="D139" i="236"/>
  <c r="D138" i="236"/>
  <c r="D137" i="236"/>
  <c r="D136" i="236"/>
  <c r="D135" i="236"/>
  <c r="D134" i="236"/>
  <c r="D132" i="236"/>
  <c r="D131" i="236"/>
  <c r="D130" i="236"/>
  <c r="D129" i="236"/>
  <c r="D128" i="236"/>
  <c r="D127" i="236"/>
  <c r="D126" i="236"/>
  <c r="D125" i="236"/>
  <c r="D124" i="236"/>
  <c r="D123" i="236"/>
  <c r="D122" i="236"/>
  <c r="D121" i="236"/>
  <c r="D120" i="236"/>
  <c r="D119" i="236"/>
  <c r="D118" i="236"/>
  <c r="D117" i="236"/>
  <c r="D116" i="236"/>
  <c r="D115" i="236"/>
  <c r="D114" i="236"/>
  <c r="D113" i="236"/>
  <c r="D112" i="236"/>
  <c r="D111" i="236"/>
  <c r="D110" i="236"/>
  <c r="D109" i="236"/>
  <c r="D108" i="236"/>
  <c r="D107" i="236"/>
  <c r="D106" i="236"/>
  <c r="D105" i="236"/>
  <c r="D104" i="236"/>
  <c r="D103" i="236"/>
  <c r="D102" i="236"/>
  <c r="D101" i="236"/>
  <c r="D100" i="236"/>
  <c r="D99" i="236"/>
  <c r="D98" i="236"/>
  <c r="D97" i="236"/>
  <c r="D96" i="236"/>
  <c r="D95" i="236"/>
  <c r="D94" i="236"/>
  <c r="D93" i="236"/>
  <c r="D92" i="236"/>
  <c r="D91" i="236"/>
  <c r="D90" i="236"/>
  <c r="D89" i="236"/>
  <c r="D88" i="236"/>
  <c r="D87" i="236"/>
  <c r="D86" i="236"/>
  <c r="D85" i="236"/>
  <c r="D84" i="236"/>
  <c r="D83" i="236"/>
  <c r="D82" i="236"/>
  <c r="D81" i="236"/>
  <c r="D80" i="236"/>
  <c r="D79" i="236"/>
  <c r="D78" i="236"/>
  <c r="D77" i="236"/>
  <c r="D76" i="236"/>
  <c r="D75" i="236"/>
  <c r="D74" i="236"/>
  <c r="D73" i="236"/>
  <c r="D72" i="236"/>
  <c r="D71" i="236"/>
  <c r="D70" i="236"/>
  <c r="D69" i="236"/>
  <c r="D68" i="236"/>
  <c r="D67" i="236"/>
  <c r="D66" i="236"/>
  <c r="D65" i="236"/>
  <c r="D64" i="236"/>
  <c r="D63" i="236"/>
  <c r="D62" i="236"/>
  <c r="D61" i="236"/>
  <c r="D60" i="236"/>
  <c r="D59" i="236"/>
  <c r="D58" i="236"/>
  <c r="D57" i="236"/>
  <c r="D56" i="236"/>
  <c r="D55" i="236"/>
  <c r="D54" i="236"/>
  <c r="D53" i="236"/>
  <c r="D52" i="236"/>
  <c r="D51" i="236"/>
  <c r="D50" i="236"/>
  <c r="D49" i="236"/>
  <c r="D48" i="236"/>
  <c r="D47" i="236"/>
  <c r="D46" i="236"/>
  <c r="D45" i="236"/>
  <c r="D44" i="236"/>
  <c r="D43" i="236"/>
  <c r="D42" i="236"/>
  <c r="D41" i="236"/>
  <c r="D40" i="236"/>
  <c r="D39" i="236"/>
  <c r="D38" i="236"/>
  <c r="D37" i="236"/>
  <c r="D36" i="236"/>
  <c r="D35" i="236"/>
  <c r="D34" i="236"/>
  <c r="D33" i="236"/>
  <c r="D32" i="236"/>
  <c r="D31" i="236"/>
  <c r="D30" i="236"/>
  <c r="D29" i="236"/>
  <c r="D28" i="236"/>
  <c r="D27" i="236"/>
  <c r="D26" i="236"/>
  <c r="D25" i="236"/>
  <c r="D24" i="236"/>
  <c r="D23" i="236"/>
  <c r="D22" i="236"/>
  <c r="D21" i="236"/>
  <c r="D20" i="236"/>
  <c r="D19" i="236"/>
  <c r="D18" i="236"/>
  <c r="D17" i="236"/>
  <c r="D16" i="236"/>
  <c r="D15" i="236"/>
  <c r="D14" i="236"/>
  <c r="D12" i="236"/>
  <c r="D11" i="236"/>
  <c r="D10" i="236"/>
  <c r="D9" i="236"/>
  <c r="D8" i="236"/>
  <c r="E8" i="235"/>
  <c r="F8" i="235"/>
  <c r="E9" i="235"/>
  <c r="F9" i="235"/>
  <c r="C9" i="235" s="1"/>
  <c r="E10" i="235"/>
  <c r="F10" i="235"/>
  <c r="E11" i="235"/>
  <c r="F11" i="235"/>
  <c r="E12" i="235"/>
  <c r="F12" i="235"/>
  <c r="E13" i="235"/>
  <c r="F13" i="235"/>
  <c r="E14" i="235"/>
  <c r="F14" i="235"/>
  <c r="C14" i="235" s="1"/>
  <c r="E15" i="235"/>
  <c r="F15" i="235"/>
  <c r="E16" i="235"/>
  <c r="F16" i="235"/>
  <c r="E17" i="235"/>
  <c r="F17" i="235"/>
  <c r="C17" i="235" s="1"/>
  <c r="E18" i="235"/>
  <c r="F18" i="235"/>
  <c r="E19" i="235"/>
  <c r="F19" i="235"/>
  <c r="E20" i="235"/>
  <c r="F20" i="235"/>
  <c r="E21" i="235"/>
  <c r="F21" i="235"/>
  <c r="E22" i="235"/>
  <c r="F22" i="235"/>
  <c r="E23" i="235"/>
  <c r="F23" i="235"/>
  <c r="E7" i="235"/>
  <c r="C22" i="235" l="1"/>
  <c r="U217" i="236"/>
  <c r="D215" i="236"/>
  <c r="J217" i="236"/>
  <c r="C21" i="235"/>
  <c r="C13" i="235"/>
  <c r="C12" i="235"/>
  <c r="C10" i="235"/>
  <c r="C23" i="235"/>
  <c r="C20" i="235"/>
  <c r="C19" i="235"/>
  <c r="C18" i="235"/>
  <c r="C16" i="235"/>
  <c r="C15" i="235"/>
  <c r="C11" i="235"/>
  <c r="E24" i="235"/>
  <c r="C7" i="235"/>
  <c r="F24" i="235"/>
  <c r="C8" i="235"/>
  <c r="C79" i="229"/>
  <c r="I217" i="236"/>
  <c r="D165" i="236"/>
  <c r="L217" i="236"/>
  <c r="Q215" i="236"/>
  <c r="Q217" i="236" s="1"/>
  <c r="N215" i="236"/>
  <c r="N217" i="236" s="1"/>
  <c r="M217" i="236"/>
  <c r="O217" i="236"/>
  <c r="T215" i="236"/>
  <c r="T217" i="236" s="1"/>
  <c r="R215" i="236"/>
  <c r="K215" i="236"/>
  <c r="K217" i="236" s="1"/>
  <c r="S215" i="236"/>
  <c r="S217" i="236" s="1"/>
  <c r="E215" i="236"/>
  <c r="E217" i="236" s="1"/>
  <c r="R216" i="236"/>
  <c r="F215" i="236"/>
  <c r="F217" i="236" s="1"/>
  <c r="H217" i="236"/>
  <c r="G217" i="236"/>
  <c r="P215" i="236"/>
  <c r="P217" i="236" s="1"/>
  <c r="F36" i="239"/>
  <c r="C36" i="239" s="1"/>
  <c r="V217" i="236"/>
  <c r="D216" i="236"/>
  <c r="R217" i="236" l="1"/>
  <c r="C24" i="235"/>
  <c r="D217" i="236"/>
  <c r="D115" i="229"/>
  <c r="C115" i="229"/>
  <c r="B115" i="229"/>
  <c r="A115" i="229"/>
  <c r="E14" i="112"/>
  <c r="D14" i="112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3" i="159"/>
  <c r="E23" i="159"/>
  <c r="F23" i="159"/>
  <c r="G23" i="159"/>
  <c r="H23" i="159"/>
  <c r="I23" i="159"/>
  <c r="J23" i="159"/>
  <c r="K23" i="159"/>
  <c r="L23" i="159"/>
  <c r="D24" i="159"/>
  <c r="E24" i="159"/>
  <c r="F24" i="159"/>
  <c r="G24" i="159"/>
  <c r="H24" i="159"/>
  <c r="I24" i="159"/>
  <c r="J24" i="159"/>
  <c r="K24" i="159"/>
  <c r="L24" i="159"/>
  <c r="D26" i="159"/>
  <c r="E26" i="159"/>
  <c r="F26" i="159"/>
  <c r="G26" i="159"/>
  <c r="H26" i="159"/>
  <c r="I26" i="159"/>
  <c r="J26" i="159"/>
  <c r="K26" i="159"/>
  <c r="L26" i="159"/>
  <c r="C27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8" i="159"/>
  <c r="E8" i="159"/>
  <c r="F8" i="159"/>
  <c r="G8" i="159"/>
  <c r="H8" i="159"/>
  <c r="I8" i="159"/>
  <c r="J8" i="159"/>
  <c r="K8" i="159"/>
  <c r="L8" i="159"/>
  <c r="D39" i="158"/>
  <c r="I7" i="93"/>
  <c r="L7" i="93"/>
  <c r="O7" i="93"/>
  <c r="I8" i="93"/>
  <c r="L8" i="93"/>
  <c r="O8" i="93"/>
  <c r="I9" i="93"/>
  <c r="L9" i="93"/>
  <c r="O9" i="93"/>
  <c r="I10" i="93"/>
  <c r="L10" i="93"/>
  <c r="O10" i="93"/>
  <c r="I11" i="93"/>
  <c r="L11" i="93"/>
  <c r="O11" i="93"/>
  <c r="I12" i="93"/>
  <c r="L12" i="93"/>
  <c r="O12" i="93"/>
  <c r="D10" i="92"/>
  <c r="E10" i="92"/>
  <c r="F10" i="92"/>
  <c r="G10" i="92"/>
  <c r="H10" i="92"/>
  <c r="D12" i="92"/>
  <c r="E12" i="92"/>
  <c r="F12" i="92"/>
  <c r="G12" i="92"/>
  <c r="H12" i="92"/>
  <c r="D13" i="92"/>
  <c r="E13" i="92"/>
  <c r="F13" i="92"/>
  <c r="G13" i="92"/>
  <c r="H13" i="92"/>
  <c r="D15" i="92"/>
  <c r="E15" i="92"/>
  <c r="F15" i="92"/>
  <c r="G15" i="92"/>
  <c r="H15" i="92"/>
  <c r="D16" i="92"/>
  <c r="E16" i="92"/>
  <c r="F16" i="92"/>
  <c r="G16" i="92"/>
  <c r="H16" i="92"/>
  <c r="D18" i="92"/>
  <c r="E18" i="92"/>
  <c r="F18" i="92"/>
  <c r="G18" i="92"/>
  <c r="H18" i="92"/>
  <c r="D19" i="92"/>
  <c r="E19" i="92"/>
  <c r="F19" i="92"/>
  <c r="G19" i="92"/>
  <c r="H19" i="92"/>
  <c r="D21" i="92"/>
  <c r="E21" i="92"/>
  <c r="F21" i="92"/>
  <c r="G21" i="92"/>
  <c r="H21" i="92"/>
  <c r="D22" i="92"/>
  <c r="E22" i="92"/>
  <c r="F22" i="92"/>
  <c r="G22" i="92"/>
  <c r="H22" i="92"/>
  <c r="D24" i="92"/>
  <c r="E24" i="92"/>
  <c r="F24" i="92"/>
  <c r="G24" i="92"/>
  <c r="H24" i="92"/>
  <c r="D25" i="92"/>
  <c r="E25" i="92"/>
  <c r="F25" i="92"/>
  <c r="G25" i="92"/>
  <c r="H25" i="92"/>
  <c r="D27" i="92"/>
  <c r="E27" i="92"/>
  <c r="F27" i="92"/>
  <c r="G27" i="92"/>
  <c r="H27" i="92"/>
  <c r="D28" i="92"/>
  <c r="E28" i="92"/>
  <c r="F28" i="92"/>
  <c r="G28" i="92"/>
  <c r="H28" i="92"/>
  <c r="D30" i="92"/>
  <c r="E30" i="92"/>
  <c r="F30" i="92"/>
  <c r="G30" i="92"/>
  <c r="H30" i="92"/>
  <c r="D31" i="92"/>
  <c r="E31" i="92"/>
  <c r="F31" i="92"/>
  <c r="G31" i="92"/>
  <c r="H31" i="92"/>
  <c r="D33" i="92"/>
  <c r="E33" i="92"/>
  <c r="F33" i="92"/>
  <c r="G33" i="92"/>
  <c r="H33" i="92"/>
  <c r="D34" i="92"/>
  <c r="E34" i="92"/>
  <c r="F34" i="92"/>
  <c r="G34" i="92"/>
  <c r="H34" i="92"/>
  <c r="D36" i="92"/>
  <c r="E36" i="92"/>
  <c r="F36" i="92"/>
  <c r="G36" i="92"/>
  <c r="H36" i="92"/>
  <c r="D37" i="92"/>
  <c r="E37" i="92"/>
  <c r="F37" i="92"/>
  <c r="G37" i="92"/>
  <c r="H37" i="92"/>
  <c r="D39" i="92"/>
  <c r="E39" i="92"/>
  <c r="F39" i="92"/>
  <c r="G39" i="92"/>
  <c r="H39" i="92"/>
  <c r="D40" i="92"/>
  <c r="E40" i="92"/>
  <c r="F40" i="92"/>
  <c r="G40" i="92"/>
  <c r="H40" i="92"/>
  <c r="D42" i="92"/>
  <c r="E42" i="92"/>
  <c r="F42" i="92"/>
  <c r="G42" i="92"/>
  <c r="H42" i="92"/>
  <c r="D43" i="92"/>
  <c r="E43" i="92"/>
  <c r="F43" i="92"/>
  <c r="G43" i="92"/>
  <c r="H43" i="92"/>
  <c r="D45" i="92"/>
  <c r="E45" i="92"/>
  <c r="F45" i="92"/>
  <c r="G45" i="92"/>
  <c r="H45" i="92"/>
  <c r="D46" i="92"/>
  <c r="E46" i="92"/>
  <c r="F46" i="92"/>
  <c r="G46" i="92"/>
  <c r="H46" i="92"/>
  <c r="D48" i="92"/>
  <c r="E48" i="92"/>
  <c r="F48" i="92"/>
  <c r="G48" i="92"/>
  <c r="H48" i="92"/>
  <c r="D49" i="92"/>
  <c r="E49" i="92"/>
  <c r="F49" i="92"/>
  <c r="G49" i="92"/>
  <c r="H49" i="92"/>
  <c r="D51" i="92"/>
  <c r="E51" i="92"/>
  <c r="F51" i="92"/>
  <c r="G51" i="92"/>
  <c r="H51" i="92"/>
  <c r="D52" i="92"/>
  <c r="E52" i="92"/>
  <c r="F52" i="92"/>
  <c r="G52" i="92"/>
  <c r="H52" i="92"/>
  <c r="D54" i="92"/>
  <c r="E54" i="92"/>
  <c r="F54" i="92"/>
  <c r="G54" i="92"/>
  <c r="H54" i="92"/>
  <c r="D55" i="92"/>
  <c r="E55" i="92"/>
  <c r="F55" i="92"/>
  <c r="G55" i="92"/>
  <c r="H55" i="92"/>
  <c r="D57" i="92"/>
  <c r="E57" i="92"/>
  <c r="F57" i="92"/>
  <c r="G57" i="92"/>
  <c r="H57" i="92"/>
  <c r="D58" i="92"/>
  <c r="E58" i="92"/>
  <c r="F58" i="92"/>
  <c r="G58" i="92"/>
  <c r="H58" i="92"/>
  <c r="D60" i="92"/>
  <c r="E60" i="92"/>
  <c r="F60" i="92"/>
  <c r="G60" i="92"/>
  <c r="H60" i="92"/>
  <c r="D61" i="92"/>
  <c r="E61" i="92"/>
  <c r="F61" i="92"/>
  <c r="G61" i="92"/>
  <c r="H61" i="92"/>
  <c r="D9" i="92"/>
  <c r="E9" i="92"/>
  <c r="F9" i="92"/>
  <c r="F63" i="92" s="1"/>
  <c r="G9" i="92"/>
  <c r="H62" i="91"/>
  <c r="G62" i="91"/>
  <c r="F62" i="91"/>
  <c r="E62" i="91"/>
  <c r="D62" i="91"/>
  <c r="C61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C10" i="91"/>
  <c r="E14" i="79"/>
  <c r="D14" i="79"/>
  <c r="N13" i="48"/>
  <c r="O13" i="48"/>
  <c r="P13" i="48"/>
  <c r="L14" i="39"/>
  <c r="H14" i="39"/>
  <c r="F14" i="39"/>
  <c r="D14" i="39"/>
  <c r="K14" i="38"/>
  <c r="J14" i="38"/>
  <c r="G14" i="38"/>
  <c r="F14" i="38"/>
  <c r="E14" i="38"/>
  <c r="D14" i="38"/>
  <c r="C14" i="38" s="1"/>
  <c r="H14" i="37"/>
  <c r="E14" i="37"/>
  <c r="D14" i="37"/>
  <c r="C14" i="37"/>
  <c r="B15" i="35"/>
  <c r="B14" i="35"/>
  <c r="B13" i="35"/>
  <c r="B12" i="35"/>
  <c r="B11" i="35"/>
  <c r="B10" i="35"/>
  <c r="B9" i="35"/>
  <c r="B8" i="35"/>
  <c r="B7" i="35"/>
  <c r="B6" i="35"/>
  <c r="F8" i="239"/>
  <c r="F10" i="239"/>
  <c r="F11" i="239"/>
  <c r="E8" i="239"/>
  <c r="E9" i="239"/>
  <c r="C9" i="239" s="1"/>
  <c r="F12" i="239"/>
  <c r="F18" i="239"/>
  <c r="F17" i="239"/>
  <c r="F19" i="239"/>
  <c r="F22" i="239"/>
  <c r="E15" i="239"/>
  <c r="E16" i="239"/>
  <c r="E18" i="239"/>
  <c r="E19" i="239"/>
  <c r="E30" i="239"/>
  <c r="E31" i="239"/>
  <c r="F33" i="239"/>
  <c r="F34" i="239"/>
  <c r="E10" i="239"/>
  <c r="E13" i="239"/>
  <c r="F13" i="239"/>
  <c r="E14" i="239"/>
  <c r="F15" i="239"/>
  <c r="F16" i="239"/>
  <c r="E17" i="239"/>
  <c r="F21" i="239"/>
  <c r="E22" i="239"/>
  <c r="F30" i="239"/>
  <c r="F31" i="239"/>
  <c r="E32" i="239"/>
  <c r="F32" i="239"/>
  <c r="E33" i="239"/>
  <c r="E34" i="239"/>
  <c r="E35" i="239"/>
  <c r="F35" i="239"/>
  <c r="N24" i="235"/>
  <c r="A75" i="229" s="1"/>
  <c r="C34" i="239" l="1"/>
  <c r="F64" i="92"/>
  <c r="D63" i="92"/>
  <c r="B14" i="112"/>
  <c r="G63" i="92"/>
  <c r="E64" i="92"/>
  <c r="C13" i="239"/>
  <c r="C35" i="239"/>
  <c r="C31" i="239"/>
  <c r="C17" i="239"/>
  <c r="C16" i="239"/>
  <c r="C18" i="239"/>
  <c r="C19" i="239"/>
  <c r="B14" i="39"/>
  <c r="K14" i="39" s="1"/>
  <c r="E63" i="92"/>
  <c r="E65" i="92" s="1"/>
  <c r="D64" i="92"/>
  <c r="D65" i="92" s="1"/>
  <c r="C22" i="239"/>
  <c r="B14" i="79"/>
  <c r="K14" i="79" s="1"/>
  <c r="C63" i="91"/>
  <c r="C65" i="91" s="1"/>
  <c r="F65" i="92"/>
  <c r="C33" i="239"/>
  <c r="C8" i="239"/>
  <c r="C10" i="239"/>
  <c r="C32" i="239"/>
  <c r="C64" i="91"/>
  <c r="C15" i="239"/>
  <c r="H64" i="92"/>
  <c r="C30" i="239"/>
  <c r="G64" i="92"/>
  <c r="G65" i="92" s="1"/>
  <c r="B14" i="37"/>
  <c r="I13" i="93"/>
  <c r="C53" i="91"/>
  <c r="C50" i="91"/>
  <c r="C62" i="91"/>
  <c r="C59" i="91"/>
  <c r="C56" i="91"/>
  <c r="C47" i="91"/>
  <c r="C44" i="91"/>
  <c r="C29" i="91"/>
  <c r="C41" i="91"/>
  <c r="C26" i="91"/>
  <c r="C20" i="91"/>
  <c r="C38" i="91"/>
  <c r="C35" i="91"/>
  <c r="C32" i="91"/>
  <c r="C23" i="91"/>
  <c r="C17" i="91"/>
  <c r="C14" i="91"/>
  <c r="C14" i="39"/>
  <c r="B14" i="38"/>
  <c r="F20" i="239"/>
  <c r="E20" i="239"/>
  <c r="E12" i="239"/>
  <c r="E11" i="239"/>
  <c r="C11" i="239" s="1"/>
  <c r="F14" i="239"/>
  <c r="C14" i="239" s="1"/>
  <c r="E21" i="239"/>
  <c r="C21" i="239" s="1"/>
  <c r="G14" i="39" l="1"/>
  <c r="E14" i="39"/>
  <c r="E37" i="239"/>
  <c r="E79" i="229"/>
  <c r="C12" i="239"/>
  <c r="C37" i="239" s="1"/>
  <c r="C20" i="239"/>
  <c r="F37" i="239"/>
  <c r="F14" i="79"/>
  <c r="E115" i="229" l="1"/>
  <c r="A21" i="226"/>
  <c r="D79" i="229" l="1"/>
  <c r="J12" i="234"/>
  <c r="J20" i="234"/>
  <c r="J13" i="234"/>
  <c r="J21" i="234"/>
  <c r="J15" i="234"/>
  <c r="J23" i="234"/>
  <c r="J7" i="234"/>
  <c r="J8" i="234"/>
  <c r="J16" i="234"/>
  <c r="J17" i="234"/>
  <c r="J18" i="234"/>
  <c r="J22" i="234"/>
  <c r="J9" i="234"/>
  <c r="J10" i="234"/>
  <c r="J14" i="234"/>
  <c r="J11" i="234"/>
  <c r="J19" i="234"/>
  <c r="J24" i="234" l="1"/>
  <c r="C8" i="65"/>
  <c r="E7" i="210"/>
  <c r="C20" i="210" l="1"/>
  <c r="B75" i="229"/>
  <c r="C75" i="229"/>
  <c r="D75" i="229"/>
  <c r="F11" i="234" l="1"/>
  <c r="F15" i="234"/>
  <c r="F19" i="234"/>
  <c r="F23" i="234"/>
  <c r="F14" i="234"/>
  <c r="F10" i="234"/>
  <c r="F8" i="234"/>
  <c r="F9" i="234"/>
  <c r="F13" i="234"/>
  <c r="F17" i="234"/>
  <c r="F21" i="234"/>
  <c r="F12" i="234"/>
  <c r="F16" i="234"/>
  <c r="F20" i="234"/>
  <c r="F7" i="234"/>
  <c r="F22" i="234"/>
  <c r="F18" i="234"/>
  <c r="G11" i="234"/>
  <c r="G15" i="234"/>
  <c r="G19" i="234"/>
  <c r="G23" i="234"/>
  <c r="G10" i="234"/>
  <c r="G14" i="234"/>
  <c r="G18" i="234"/>
  <c r="G22" i="234"/>
  <c r="G9" i="234"/>
  <c r="G13" i="234"/>
  <c r="G17" i="234"/>
  <c r="G21" i="234"/>
  <c r="G8" i="234"/>
  <c r="G12" i="234"/>
  <c r="G16" i="234"/>
  <c r="G20" i="234"/>
  <c r="G7" i="234"/>
  <c r="I15" i="234"/>
  <c r="I23" i="234"/>
  <c r="I17" i="234"/>
  <c r="I8" i="234"/>
  <c r="I16" i="234"/>
  <c r="I7" i="234"/>
  <c r="I9" i="234"/>
  <c r="I10" i="234"/>
  <c r="I18" i="234"/>
  <c r="I21" i="234"/>
  <c r="I11" i="234"/>
  <c r="I19" i="234"/>
  <c r="I20" i="234"/>
  <c r="I13" i="234"/>
  <c r="I12" i="234"/>
  <c r="I14" i="234"/>
  <c r="I22" i="234"/>
  <c r="E75" i="229"/>
  <c r="I24" i="234" l="1"/>
  <c r="F24" i="234"/>
  <c r="E10" i="234"/>
  <c r="E14" i="234"/>
  <c r="E18" i="234"/>
  <c r="E22" i="234"/>
  <c r="E9" i="234"/>
  <c r="E13" i="234"/>
  <c r="E17" i="234"/>
  <c r="E21" i="234"/>
  <c r="E8" i="234"/>
  <c r="E12" i="234"/>
  <c r="E16" i="234"/>
  <c r="E20" i="234"/>
  <c r="E7" i="234"/>
  <c r="E11" i="234"/>
  <c r="E15" i="234"/>
  <c r="E19" i="234"/>
  <c r="E23" i="234"/>
  <c r="H8" i="234"/>
  <c r="H16" i="234"/>
  <c r="H7" i="234"/>
  <c r="H9" i="234"/>
  <c r="H17" i="234"/>
  <c r="H11" i="234"/>
  <c r="H19" i="234"/>
  <c r="H14" i="234"/>
  <c r="H12" i="234"/>
  <c r="H20" i="234"/>
  <c r="H21" i="234"/>
  <c r="H10" i="234"/>
  <c r="H13" i="234"/>
  <c r="H22" i="234"/>
  <c r="H15" i="234"/>
  <c r="H23" i="234"/>
  <c r="H18" i="234"/>
  <c r="D10" i="234"/>
  <c r="D14" i="234"/>
  <c r="D18" i="234"/>
  <c r="D22" i="234"/>
  <c r="D9" i="234"/>
  <c r="D17" i="234"/>
  <c r="D13" i="234"/>
  <c r="D21" i="234"/>
  <c r="D8" i="234"/>
  <c r="D12" i="234"/>
  <c r="D16" i="234"/>
  <c r="D20" i="234"/>
  <c r="D7" i="234"/>
  <c r="D11" i="234"/>
  <c r="D15" i="234"/>
  <c r="D19" i="234"/>
  <c r="D23" i="234"/>
  <c r="B9" i="234"/>
  <c r="B13" i="234"/>
  <c r="B17" i="234"/>
  <c r="B21" i="234"/>
  <c r="B12" i="234"/>
  <c r="B7" i="234"/>
  <c r="B16" i="234"/>
  <c r="B14" i="234"/>
  <c r="B18" i="234"/>
  <c r="B22" i="234"/>
  <c r="B20" i="234"/>
  <c r="B11" i="234"/>
  <c r="B15" i="234"/>
  <c r="B19" i="234"/>
  <c r="B23" i="234"/>
  <c r="B10" i="234"/>
  <c r="B8" i="234"/>
  <c r="G24" i="234"/>
  <c r="C9" i="234"/>
  <c r="C13" i="234"/>
  <c r="C17" i="234"/>
  <c r="C21" i="234"/>
  <c r="C8" i="234"/>
  <c r="C12" i="234"/>
  <c r="C16" i="234"/>
  <c r="C20" i="234"/>
  <c r="C7" i="234"/>
  <c r="C11" i="234"/>
  <c r="C15" i="234"/>
  <c r="C19" i="234"/>
  <c r="C23" i="234"/>
  <c r="C10" i="234"/>
  <c r="C14" i="234"/>
  <c r="C18" i="234"/>
  <c r="C22" i="234"/>
  <c r="D24" i="234" l="1"/>
  <c r="C24" i="234"/>
  <c r="H24" i="234"/>
  <c r="E24" i="234"/>
  <c r="B24" i="234"/>
  <c r="E24" i="89"/>
  <c r="E38" i="158"/>
  <c r="E39" i="158"/>
  <c r="F39" i="158"/>
  <c r="G39" i="158"/>
  <c r="H39" i="158"/>
  <c r="I39" i="158"/>
  <c r="J39" i="158"/>
  <c r="K39" i="158"/>
  <c r="L39" i="158"/>
  <c r="F38" i="158"/>
  <c r="G38" i="158"/>
  <c r="H38" i="158"/>
  <c r="I38" i="158"/>
  <c r="J38" i="158"/>
  <c r="D38" i="158"/>
  <c r="C38" i="158" l="1"/>
  <c r="M16" i="114"/>
  <c r="B28" i="118"/>
  <c r="B27" i="118"/>
  <c r="B9" i="117"/>
  <c r="B10" i="117"/>
  <c r="B11" i="117"/>
  <c r="B12" i="117"/>
  <c r="B13" i="117"/>
  <c r="B14" i="117"/>
  <c r="B15" i="117"/>
  <c r="B16" i="117"/>
  <c r="B17" i="117"/>
  <c r="B18" i="117"/>
  <c r="B19" i="117"/>
  <c r="B21" i="117"/>
  <c r="B22" i="117"/>
  <c r="B23" i="117"/>
  <c r="B24" i="117"/>
  <c r="B25" i="117"/>
  <c r="B26" i="117"/>
  <c r="B27" i="117"/>
  <c r="B28" i="117"/>
  <c r="B29" i="117"/>
  <c r="B30" i="117"/>
  <c r="B31" i="117"/>
  <c r="B32" i="117"/>
  <c r="B8" i="117"/>
  <c r="D32" i="92"/>
  <c r="E32" i="92"/>
  <c r="F32" i="92"/>
  <c r="G32" i="92"/>
  <c r="H32" i="92"/>
  <c r="D44" i="92"/>
  <c r="E44" i="92"/>
  <c r="F44" i="92"/>
  <c r="G44" i="92"/>
  <c r="H44" i="92"/>
  <c r="D62" i="92"/>
  <c r="E62" i="92"/>
  <c r="F62" i="92"/>
  <c r="G62" i="92"/>
  <c r="H62" i="92"/>
  <c r="D59" i="92"/>
  <c r="E59" i="92"/>
  <c r="F59" i="92"/>
  <c r="G59" i="92"/>
  <c r="H59" i="92"/>
  <c r="D56" i="92"/>
  <c r="E56" i="92"/>
  <c r="F56" i="92"/>
  <c r="G56" i="92"/>
  <c r="H56" i="92"/>
  <c r="D53" i="92"/>
  <c r="E53" i="92"/>
  <c r="F53" i="92"/>
  <c r="G53" i="92"/>
  <c r="H53" i="92"/>
  <c r="D50" i="92"/>
  <c r="E50" i="92"/>
  <c r="F50" i="92"/>
  <c r="G50" i="92"/>
  <c r="H50" i="92"/>
  <c r="D47" i="92"/>
  <c r="E47" i="92"/>
  <c r="F47" i="92"/>
  <c r="G47" i="92"/>
  <c r="H47" i="92"/>
  <c r="D41" i="92"/>
  <c r="E41" i="92"/>
  <c r="F41" i="92"/>
  <c r="G41" i="92"/>
  <c r="H41" i="92"/>
  <c r="D38" i="92"/>
  <c r="E38" i="92"/>
  <c r="F38" i="92"/>
  <c r="G38" i="92"/>
  <c r="H38" i="92"/>
  <c r="D35" i="92"/>
  <c r="E35" i="92"/>
  <c r="F35" i="92"/>
  <c r="G35" i="92"/>
  <c r="H35" i="92"/>
  <c r="D29" i="92"/>
  <c r="E29" i="92"/>
  <c r="F29" i="92"/>
  <c r="G29" i="92"/>
  <c r="H29" i="92"/>
  <c r="D26" i="92"/>
  <c r="E26" i="92"/>
  <c r="F26" i="92"/>
  <c r="G26" i="92"/>
  <c r="H26" i="92"/>
  <c r="D23" i="92"/>
  <c r="E23" i="92"/>
  <c r="F23" i="92"/>
  <c r="G23" i="92"/>
  <c r="H23" i="92"/>
  <c r="D20" i="92"/>
  <c r="E20" i="92"/>
  <c r="F20" i="92"/>
  <c r="G20" i="92"/>
  <c r="H20" i="92"/>
  <c r="D17" i="92"/>
  <c r="E17" i="92"/>
  <c r="F17" i="92"/>
  <c r="G17" i="92"/>
  <c r="H17" i="92"/>
  <c r="D14" i="92"/>
  <c r="E14" i="92"/>
  <c r="F14" i="92"/>
  <c r="G14" i="92"/>
  <c r="H14" i="92"/>
  <c r="D11" i="92"/>
  <c r="E11" i="92"/>
  <c r="F11" i="92"/>
  <c r="G11" i="92"/>
  <c r="C10" i="90"/>
  <c r="C12" i="90"/>
  <c r="C13" i="90"/>
  <c r="C13" i="92" s="1"/>
  <c r="C15" i="90"/>
  <c r="C15" i="92" s="1"/>
  <c r="C16" i="90"/>
  <c r="C16" i="92" s="1"/>
  <c r="C18" i="90"/>
  <c r="C18" i="92" s="1"/>
  <c r="C19" i="90"/>
  <c r="C19" i="92" s="1"/>
  <c r="C21" i="90"/>
  <c r="C21" i="92" s="1"/>
  <c r="C22" i="90"/>
  <c r="C22" i="92" s="1"/>
  <c r="C24" i="90"/>
  <c r="C24" i="92" s="1"/>
  <c r="C25" i="90"/>
  <c r="C25" i="92" s="1"/>
  <c r="C27" i="90"/>
  <c r="C27" i="92" s="1"/>
  <c r="C28" i="90"/>
  <c r="C28" i="92" s="1"/>
  <c r="C30" i="90"/>
  <c r="C30" i="92" s="1"/>
  <c r="C31" i="90"/>
  <c r="C31" i="92" s="1"/>
  <c r="C33" i="90"/>
  <c r="C33" i="92" s="1"/>
  <c r="C34" i="90"/>
  <c r="C34" i="92" s="1"/>
  <c r="C36" i="90"/>
  <c r="C36" i="92" s="1"/>
  <c r="C37" i="90"/>
  <c r="C37" i="92" s="1"/>
  <c r="C39" i="90"/>
  <c r="C39" i="92" s="1"/>
  <c r="C40" i="90"/>
  <c r="C40" i="92" s="1"/>
  <c r="C42" i="90"/>
  <c r="C42" i="92" s="1"/>
  <c r="C43" i="90"/>
  <c r="C43" i="92" s="1"/>
  <c r="C45" i="90"/>
  <c r="C45" i="92" s="1"/>
  <c r="C46" i="90"/>
  <c r="C46" i="92" s="1"/>
  <c r="C48" i="90"/>
  <c r="C48" i="92" s="1"/>
  <c r="C49" i="90"/>
  <c r="C49" i="92" s="1"/>
  <c r="C51" i="90"/>
  <c r="C51" i="92" s="1"/>
  <c r="C52" i="90"/>
  <c r="C52" i="92" s="1"/>
  <c r="C54" i="90"/>
  <c r="C54" i="92" s="1"/>
  <c r="C55" i="90"/>
  <c r="C55" i="92" s="1"/>
  <c r="C57" i="90"/>
  <c r="C57" i="92" s="1"/>
  <c r="C58" i="90"/>
  <c r="C58" i="92" s="1"/>
  <c r="C60" i="90"/>
  <c r="C60" i="92" s="1"/>
  <c r="C61" i="90"/>
  <c r="C61" i="92" s="1"/>
  <c r="C12" i="92" l="1"/>
  <c r="C63" i="92" s="1"/>
  <c r="C63" i="90"/>
  <c r="C10" i="92"/>
  <c r="C64" i="92" s="1"/>
  <c r="C64" i="90"/>
  <c r="C17" i="90"/>
  <c r="C17" i="92" s="1"/>
  <c r="C41" i="90"/>
  <c r="C41" i="92" s="1"/>
  <c r="C53" i="90"/>
  <c r="C53" i="92" s="1"/>
  <c r="C29" i="90"/>
  <c r="C29" i="92" s="1"/>
  <c r="C20" i="90"/>
  <c r="C20" i="92" s="1"/>
  <c r="C44" i="90"/>
  <c r="C44" i="92" s="1"/>
  <c r="C59" i="90"/>
  <c r="C59" i="92" s="1"/>
  <c r="C35" i="90"/>
  <c r="C35" i="92" s="1"/>
  <c r="C56" i="90"/>
  <c r="C56" i="92" s="1"/>
  <c r="C50" i="90"/>
  <c r="C50" i="92" s="1"/>
  <c r="C38" i="90"/>
  <c r="C38" i="92" s="1"/>
  <c r="C62" i="90"/>
  <c r="C62" i="92" s="1"/>
  <c r="C26" i="90"/>
  <c r="C26" i="92" s="1"/>
  <c r="C14" i="90"/>
  <c r="C14" i="92" s="1"/>
  <c r="C11" i="90"/>
  <c r="C23" i="90"/>
  <c r="C23" i="92" s="1"/>
  <c r="C32" i="90"/>
  <c r="C32" i="92" s="1"/>
  <c r="C47" i="90"/>
  <c r="C47" i="92" s="1"/>
  <c r="C65" i="90" l="1"/>
  <c r="C65" i="92"/>
  <c r="E11" i="210"/>
  <c r="E9" i="210"/>
  <c r="E8" i="210"/>
  <c r="E10" i="210"/>
  <c r="E12" i="210"/>
  <c r="E13" i="210"/>
  <c r="E14" i="210"/>
  <c r="D12" i="38"/>
  <c r="E12" i="38"/>
  <c r="G12" i="38"/>
  <c r="K12" i="38"/>
  <c r="D11" i="38"/>
  <c r="E11" i="38"/>
  <c r="G11" i="38"/>
  <c r="K11" i="38"/>
  <c r="K10" i="38"/>
  <c r="K9" i="38"/>
  <c r="E16" i="210" l="1"/>
  <c r="C11" i="38"/>
  <c r="C12" i="38"/>
  <c r="D16" i="38"/>
  <c r="F16" i="38"/>
  <c r="G16" i="38"/>
  <c r="E16" i="38"/>
  <c r="J16" i="38"/>
  <c r="K16" i="38"/>
  <c r="C16" i="37"/>
  <c r="E16" i="37"/>
  <c r="D16" i="37"/>
  <c r="H16" i="37"/>
  <c r="B16" i="37" l="1"/>
  <c r="B16" i="38"/>
  <c r="C16" i="38"/>
  <c r="L12" i="75"/>
  <c r="F27" i="75"/>
  <c r="G27" i="75"/>
  <c r="H27" i="75"/>
  <c r="I27" i="75"/>
  <c r="J27" i="75"/>
  <c r="K27" i="75"/>
  <c r="L27" i="75"/>
  <c r="E12" i="69" l="1"/>
  <c r="E13" i="112" l="1"/>
  <c r="D13" i="112"/>
  <c r="H13" i="93"/>
  <c r="A65" i="229" s="1"/>
  <c r="G13" i="93"/>
  <c r="B65" i="229" s="1"/>
  <c r="F12" i="93"/>
  <c r="F11" i="93"/>
  <c r="F10" i="93"/>
  <c r="F9" i="93"/>
  <c r="F8" i="93"/>
  <c r="F7" i="93"/>
  <c r="E13" i="79"/>
  <c r="D13" i="79"/>
  <c r="L36" i="75"/>
  <c r="K36" i="75"/>
  <c r="J36" i="75"/>
  <c r="I36" i="75"/>
  <c r="H36" i="75"/>
  <c r="G36" i="75"/>
  <c r="F36" i="75"/>
  <c r="E36" i="75"/>
  <c r="L33" i="75"/>
  <c r="K33" i="75"/>
  <c r="J33" i="75"/>
  <c r="I33" i="75"/>
  <c r="H33" i="75"/>
  <c r="G33" i="75"/>
  <c r="F33" i="75"/>
  <c r="K30" i="75"/>
  <c r="J30" i="75"/>
  <c r="I30" i="75"/>
  <c r="H30" i="75"/>
  <c r="G30" i="75"/>
  <c r="F30" i="75"/>
  <c r="L24" i="75"/>
  <c r="K24" i="75"/>
  <c r="J24" i="75"/>
  <c r="I24" i="75"/>
  <c r="H24" i="75"/>
  <c r="G24" i="75"/>
  <c r="F24" i="75"/>
  <c r="L21" i="75"/>
  <c r="K21" i="75"/>
  <c r="J21" i="75"/>
  <c r="I21" i="75"/>
  <c r="H21" i="75"/>
  <c r="G21" i="75"/>
  <c r="F21" i="75"/>
  <c r="E21" i="75"/>
  <c r="L18" i="75"/>
  <c r="K18" i="75"/>
  <c r="J18" i="75"/>
  <c r="I18" i="75"/>
  <c r="H18" i="75"/>
  <c r="G18" i="75"/>
  <c r="F18" i="75"/>
  <c r="E18" i="75"/>
  <c r="L15" i="75"/>
  <c r="K15" i="75"/>
  <c r="J15" i="75"/>
  <c r="I15" i="75"/>
  <c r="H15" i="75"/>
  <c r="G15" i="75"/>
  <c r="F15" i="75"/>
  <c r="E15" i="75"/>
  <c r="K12" i="75"/>
  <c r="J12" i="75"/>
  <c r="I12" i="75"/>
  <c r="H12" i="75"/>
  <c r="G12" i="75"/>
  <c r="F12" i="75"/>
  <c r="E12" i="75"/>
  <c r="L9" i="75"/>
  <c r="K9" i="75"/>
  <c r="J9" i="75"/>
  <c r="I9" i="75"/>
  <c r="H9" i="75"/>
  <c r="G9" i="75"/>
  <c r="F9" i="75"/>
  <c r="E9" i="75"/>
  <c r="D10" i="52"/>
  <c r="D7" i="52"/>
  <c r="H14" i="52"/>
  <c r="B26" i="52" s="1"/>
  <c r="E14" i="52"/>
  <c r="C26" i="52" s="1"/>
  <c r="D14" i="52"/>
  <c r="C14" i="52"/>
  <c r="B13" i="79" l="1"/>
  <c r="B13" i="112"/>
  <c r="B14" i="52"/>
  <c r="F13" i="93"/>
  <c r="C65" i="229" s="1"/>
  <c r="K13" i="79"/>
  <c r="D13" i="48"/>
  <c r="A67" i="226" s="1"/>
  <c r="C13" i="48"/>
  <c r="B67" i="226" s="1"/>
  <c r="B12" i="48"/>
  <c r="B27" i="48" s="1"/>
  <c r="B11" i="48"/>
  <c r="B26" i="48" s="1"/>
  <c r="B10" i="48"/>
  <c r="B25" i="48" s="1"/>
  <c r="B9" i="48"/>
  <c r="B24" i="48" s="1"/>
  <c r="B8" i="48"/>
  <c r="B23" i="48" s="1"/>
  <c r="B7" i="48"/>
  <c r="B22" i="48" s="1"/>
  <c r="K34" i="47"/>
  <c r="D7" i="47"/>
  <c r="E7" i="47"/>
  <c r="F7" i="47"/>
  <c r="I7" i="47"/>
  <c r="D8" i="47"/>
  <c r="E8" i="47"/>
  <c r="F8" i="47"/>
  <c r="I8" i="47"/>
  <c r="D10" i="47"/>
  <c r="E10" i="47"/>
  <c r="F10" i="47"/>
  <c r="I10" i="47"/>
  <c r="D11" i="47"/>
  <c r="E11" i="47"/>
  <c r="F11" i="47"/>
  <c r="I11" i="47"/>
  <c r="D13" i="47"/>
  <c r="E13" i="47"/>
  <c r="F13" i="47"/>
  <c r="I13" i="47"/>
  <c r="D14" i="47"/>
  <c r="E14" i="47"/>
  <c r="F14" i="47"/>
  <c r="I14" i="47"/>
  <c r="D16" i="47"/>
  <c r="E16" i="47"/>
  <c r="F16" i="47"/>
  <c r="I16" i="47"/>
  <c r="D17" i="47"/>
  <c r="E17" i="47"/>
  <c r="F17" i="47"/>
  <c r="I17" i="47"/>
  <c r="D19" i="47"/>
  <c r="E19" i="47"/>
  <c r="F19" i="47"/>
  <c r="I19" i="47"/>
  <c r="D20" i="47"/>
  <c r="E20" i="47"/>
  <c r="F20" i="47"/>
  <c r="I20" i="47"/>
  <c r="D22" i="47"/>
  <c r="E22" i="47"/>
  <c r="F22" i="47"/>
  <c r="I22" i="47"/>
  <c r="D23" i="47"/>
  <c r="E23" i="47"/>
  <c r="F23" i="47"/>
  <c r="I23" i="47"/>
  <c r="D25" i="47"/>
  <c r="E25" i="47"/>
  <c r="F25" i="47"/>
  <c r="I25" i="47"/>
  <c r="D26" i="47"/>
  <c r="E26" i="47"/>
  <c r="F26" i="47"/>
  <c r="I26" i="47"/>
  <c r="D28" i="47"/>
  <c r="E28" i="47"/>
  <c r="F28" i="47"/>
  <c r="I28" i="47"/>
  <c r="D29" i="47"/>
  <c r="E29" i="47"/>
  <c r="F29" i="47"/>
  <c r="I29" i="47"/>
  <c r="D31" i="47"/>
  <c r="E31" i="47"/>
  <c r="F31" i="47"/>
  <c r="I31" i="47"/>
  <c r="D32" i="47"/>
  <c r="E32" i="47"/>
  <c r="F32" i="47"/>
  <c r="I32" i="47"/>
  <c r="I33" i="214"/>
  <c r="I30" i="214"/>
  <c r="I27" i="214"/>
  <c r="I24" i="214"/>
  <c r="I21" i="214"/>
  <c r="I18" i="214"/>
  <c r="I15" i="214"/>
  <c r="I12" i="214"/>
  <c r="I9" i="214"/>
  <c r="D33" i="213"/>
  <c r="D16" i="39"/>
  <c r="H16" i="39"/>
  <c r="F16" i="39"/>
  <c r="L16" i="39"/>
  <c r="L13" i="39"/>
  <c r="H13" i="39"/>
  <c r="F13" i="39"/>
  <c r="D13" i="39"/>
  <c r="K13" i="38"/>
  <c r="J13" i="38"/>
  <c r="G13" i="38"/>
  <c r="F13" i="38"/>
  <c r="E13" i="38"/>
  <c r="D13" i="38"/>
  <c r="H13" i="37"/>
  <c r="E13" i="37"/>
  <c r="D13" i="37"/>
  <c r="C13" i="37"/>
  <c r="B13" i="39" l="1"/>
  <c r="E13" i="39" s="1"/>
  <c r="B13" i="37"/>
  <c r="B16" i="39"/>
  <c r="E16" i="39" s="1"/>
  <c r="C13" i="47"/>
  <c r="C32" i="47"/>
  <c r="C29" i="47"/>
  <c r="C23" i="47"/>
  <c r="C20" i="47"/>
  <c r="C17" i="47"/>
  <c r="C14" i="47"/>
  <c r="C26" i="47"/>
  <c r="C28" i="47"/>
  <c r="C25" i="47"/>
  <c r="C10" i="47"/>
  <c r="C7" i="47"/>
  <c r="C13" i="38"/>
  <c r="B13" i="38"/>
  <c r="F13" i="79"/>
  <c r="B28" i="48"/>
  <c r="C23" i="48" s="1"/>
  <c r="B13" i="48"/>
  <c r="C67" i="226" s="1"/>
  <c r="C11" i="47"/>
  <c r="C8" i="47"/>
  <c r="C22" i="47"/>
  <c r="C19" i="47"/>
  <c r="C16" i="47"/>
  <c r="C31" i="47"/>
  <c r="C13" i="39" l="1"/>
  <c r="K13" i="39"/>
  <c r="G16" i="39"/>
  <c r="K16" i="39"/>
  <c r="G13" i="39"/>
  <c r="C22" i="48"/>
  <c r="C27" i="48"/>
  <c r="C26" i="48"/>
  <c r="C25" i="48"/>
  <c r="C24" i="48"/>
  <c r="C16" i="39"/>
  <c r="D12" i="86"/>
  <c r="N26" i="85"/>
  <c r="K16" i="70"/>
  <c r="G33" i="47"/>
  <c r="G30" i="47"/>
  <c r="G27" i="47"/>
  <c r="G24" i="47"/>
  <c r="G18" i="47"/>
  <c r="G15" i="47"/>
  <c r="G12" i="47"/>
  <c r="G9" i="47"/>
  <c r="K35" i="47"/>
  <c r="H33" i="47"/>
  <c r="J33" i="47"/>
  <c r="H30" i="47"/>
  <c r="J30" i="47"/>
  <c r="H27" i="47"/>
  <c r="J27" i="47"/>
  <c r="H24" i="47"/>
  <c r="J24" i="47"/>
  <c r="H21" i="47"/>
  <c r="J21" i="47"/>
  <c r="H18" i="47"/>
  <c r="J18" i="47"/>
  <c r="H15" i="47"/>
  <c r="J15" i="47"/>
  <c r="K15" i="47"/>
  <c r="H12" i="47"/>
  <c r="K12" i="47"/>
  <c r="H9" i="47"/>
  <c r="K9" i="47"/>
  <c r="L16" i="46"/>
  <c r="M16" i="46"/>
  <c r="D34" i="214"/>
  <c r="E34" i="214"/>
  <c r="F34" i="214"/>
  <c r="G34" i="214"/>
  <c r="H34" i="214"/>
  <c r="I34" i="214"/>
  <c r="J34" i="214"/>
  <c r="K34" i="214"/>
  <c r="L34" i="214"/>
  <c r="M34" i="214"/>
  <c r="N34" i="214"/>
  <c r="D35" i="214"/>
  <c r="E35" i="214"/>
  <c r="F35" i="214"/>
  <c r="G35" i="214"/>
  <c r="H35" i="214"/>
  <c r="I35" i="214"/>
  <c r="J35" i="214"/>
  <c r="K35" i="214"/>
  <c r="L35" i="214"/>
  <c r="M35" i="214"/>
  <c r="N35" i="214"/>
  <c r="O35" i="214"/>
  <c r="O34" i="214"/>
  <c r="D34" i="213"/>
  <c r="E34" i="213"/>
  <c r="F34" i="213"/>
  <c r="G34" i="213"/>
  <c r="H34" i="213"/>
  <c r="I34" i="213"/>
  <c r="J34" i="213"/>
  <c r="K34" i="213"/>
  <c r="L34" i="213"/>
  <c r="M34" i="213"/>
  <c r="N34" i="213"/>
  <c r="D35" i="213"/>
  <c r="E35" i="213"/>
  <c r="F35" i="213"/>
  <c r="G35" i="213"/>
  <c r="H35" i="213"/>
  <c r="I35" i="213"/>
  <c r="J35" i="213"/>
  <c r="K35" i="213"/>
  <c r="L35" i="213"/>
  <c r="M35" i="213"/>
  <c r="N35" i="213"/>
  <c r="O35" i="213"/>
  <c r="O34" i="213"/>
  <c r="F16" i="146"/>
  <c r="G16" i="146"/>
  <c r="I16" i="146"/>
  <c r="J16" i="146"/>
  <c r="E15" i="146"/>
  <c r="H15" i="146"/>
  <c r="A15" i="226"/>
  <c r="C28" i="48" l="1"/>
  <c r="J36" i="214"/>
  <c r="K36" i="214"/>
  <c r="I36" i="213"/>
  <c r="O36" i="213"/>
  <c r="N36" i="214"/>
  <c r="M36" i="213"/>
  <c r="E36" i="213"/>
  <c r="E36" i="214"/>
  <c r="H36" i="213"/>
  <c r="D36" i="213"/>
  <c r="L36" i="213"/>
  <c r="L36" i="214"/>
  <c r="O36" i="214"/>
  <c r="M36" i="214"/>
  <c r="N36" i="213"/>
  <c r="I36" i="214"/>
  <c r="D36" i="214"/>
  <c r="H36" i="214"/>
  <c r="G36" i="214"/>
  <c r="K36" i="213"/>
  <c r="G36" i="213"/>
  <c r="J36" i="213"/>
  <c r="F36" i="213"/>
  <c r="F36" i="214"/>
  <c r="F37" i="74"/>
  <c r="F43" i="74" s="1"/>
  <c r="E36" i="74"/>
  <c r="E33" i="74"/>
  <c r="E30" i="74"/>
  <c r="E27" i="74"/>
  <c r="E24" i="74"/>
  <c r="E21" i="74"/>
  <c r="I26" i="85" l="1"/>
  <c r="J26" i="85"/>
  <c r="M26" i="85"/>
  <c r="L12" i="83"/>
  <c r="L33" i="83" s="1"/>
  <c r="E12" i="112" l="1"/>
  <c r="D12" i="112"/>
  <c r="E11" i="112"/>
  <c r="D11" i="112"/>
  <c r="E10" i="112"/>
  <c r="D10" i="112"/>
  <c r="E9" i="112"/>
  <c r="D9" i="112"/>
  <c r="E8" i="112"/>
  <c r="D8" i="112"/>
  <c r="E7" i="112"/>
  <c r="D7" i="112"/>
  <c r="E12" i="79"/>
  <c r="D12" i="79"/>
  <c r="E11" i="79"/>
  <c r="B11" i="79" s="1"/>
  <c r="D11" i="79"/>
  <c r="E10" i="79"/>
  <c r="D10" i="79"/>
  <c r="E9" i="79"/>
  <c r="D9" i="79"/>
  <c r="E8" i="79"/>
  <c r="D8" i="79"/>
  <c r="B12" i="79" l="1"/>
  <c r="B10" i="112"/>
  <c r="B8" i="112"/>
  <c r="B8" i="79"/>
  <c r="B7" i="112"/>
  <c r="B9" i="79"/>
  <c r="B12" i="112"/>
  <c r="B9" i="112"/>
  <c r="B11" i="112"/>
  <c r="B10" i="79"/>
  <c r="F11" i="79"/>
  <c r="K12" i="79"/>
  <c r="K8" i="79"/>
  <c r="K7" i="79"/>
  <c r="K9" i="79"/>
  <c r="K10" i="79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L12" i="39"/>
  <c r="H12" i="39"/>
  <c r="F12" i="39"/>
  <c r="D12" i="39"/>
  <c r="L11" i="39"/>
  <c r="H11" i="39"/>
  <c r="F11" i="39"/>
  <c r="D11" i="39"/>
  <c r="L10" i="39"/>
  <c r="H10" i="39"/>
  <c r="F10" i="39"/>
  <c r="D10" i="39"/>
  <c r="L9" i="39"/>
  <c r="H9" i="39"/>
  <c r="F9" i="39"/>
  <c r="D9" i="39"/>
  <c r="L8" i="39"/>
  <c r="H8" i="39"/>
  <c r="F8" i="39"/>
  <c r="D8" i="39"/>
  <c r="L7" i="39"/>
  <c r="H7" i="39"/>
  <c r="F7" i="39"/>
  <c r="D7" i="39"/>
  <c r="J12" i="38"/>
  <c r="F12" i="38"/>
  <c r="J11" i="38"/>
  <c r="F11" i="38"/>
  <c r="J10" i="38"/>
  <c r="G10" i="38"/>
  <c r="F10" i="38"/>
  <c r="E10" i="38"/>
  <c r="D10" i="38"/>
  <c r="J9" i="38"/>
  <c r="G9" i="38"/>
  <c r="F9" i="38"/>
  <c r="E9" i="38"/>
  <c r="D9" i="38"/>
  <c r="K8" i="38"/>
  <c r="J8" i="38"/>
  <c r="G8" i="38"/>
  <c r="F8" i="38"/>
  <c r="E8" i="38"/>
  <c r="D8" i="38"/>
  <c r="K7" i="38"/>
  <c r="J7" i="38"/>
  <c r="G7" i="38"/>
  <c r="F7" i="38"/>
  <c r="E7" i="38"/>
  <c r="D7" i="38"/>
  <c r="H12" i="37"/>
  <c r="E12" i="37"/>
  <c r="D12" i="37"/>
  <c r="C12" i="37"/>
  <c r="H11" i="37"/>
  <c r="E11" i="37"/>
  <c r="D11" i="37"/>
  <c r="C11" i="37"/>
  <c r="H10" i="37"/>
  <c r="E10" i="37"/>
  <c r="D10" i="37"/>
  <c r="C10" i="37"/>
  <c r="H9" i="37"/>
  <c r="E9" i="37"/>
  <c r="D9" i="37"/>
  <c r="C9" i="37"/>
  <c r="H8" i="37"/>
  <c r="E8" i="37"/>
  <c r="D8" i="37"/>
  <c r="C8" i="37"/>
  <c r="H7" i="37"/>
  <c r="E7" i="37"/>
  <c r="D7" i="37"/>
  <c r="C7" i="37"/>
  <c r="B9" i="39" l="1"/>
  <c r="F7" i="79"/>
  <c r="F12" i="79"/>
  <c r="F8" i="79"/>
  <c r="K11" i="79"/>
  <c r="B10" i="39"/>
  <c r="G10" i="39" s="1"/>
  <c r="B12" i="39"/>
  <c r="E12" i="39" s="1"/>
  <c r="B7" i="37"/>
  <c r="O35" i="215"/>
  <c r="E35" i="215"/>
  <c r="K35" i="215"/>
  <c r="O34" i="215"/>
  <c r="G41" i="215" s="1"/>
  <c r="G34" i="215"/>
  <c r="G35" i="215"/>
  <c r="M35" i="215"/>
  <c r="J35" i="215"/>
  <c r="N34" i="215"/>
  <c r="F34" i="215"/>
  <c r="F35" i="215"/>
  <c r="L35" i="215"/>
  <c r="I35" i="215"/>
  <c r="M34" i="215"/>
  <c r="E34" i="215"/>
  <c r="K34" i="215"/>
  <c r="N35" i="215"/>
  <c r="J34" i="215"/>
  <c r="I34" i="215"/>
  <c r="D35" i="215"/>
  <c r="H34" i="215"/>
  <c r="H35" i="215"/>
  <c r="L34" i="215"/>
  <c r="D34" i="215"/>
  <c r="B10" i="37"/>
  <c r="B12" i="37"/>
  <c r="C7" i="38"/>
  <c r="C10" i="38"/>
  <c r="B9" i="38"/>
  <c r="B11" i="39"/>
  <c r="C11" i="39" s="1"/>
  <c r="F10" i="79"/>
  <c r="F9" i="79"/>
  <c r="B8" i="39"/>
  <c r="G8" i="39" s="1"/>
  <c r="E9" i="39"/>
  <c r="C9" i="39"/>
  <c r="K9" i="39"/>
  <c r="B7" i="39"/>
  <c r="G9" i="39"/>
  <c r="B8" i="38"/>
  <c r="B7" i="38"/>
  <c r="B12" i="38"/>
  <c r="C9" i="38"/>
  <c r="B11" i="38"/>
  <c r="C8" i="38"/>
  <c r="B10" i="38"/>
  <c r="B8" i="37"/>
  <c r="B9" i="37"/>
  <c r="B11" i="37"/>
  <c r="K12" i="39" l="1"/>
  <c r="C12" i="39"/>
  <c r="C10" i="39"/>
  <c r="E10" i="39"/>
  <c r="G12" i="39"/>
  <c r="K10" i="39"/>
  <c r="I36" i="215"/>
  <c r="D36" i="215"/>
  <c r="O36" i="215"/>
  <c r="E36" i="215"/>
  <c r="G36" i="215"/>
  <c r="L36" i="215"/>
  <c r="H36" i="215"/>
  <c r="G11" i="39"/>
  <c r="F36" i="215"/>
  <c r="N36" i="215"/>
  <c r="K36" i="215"/>
  <c r="M36" i="215"/>
  <c r="J36" i="215"/>
  <c r="K11" i="39"/>
  <c r="E11" i="39"/>
  <c r="K8" i="39"/>
  <c r="C8" i="39"/>
  <c r="E8" i="39"/>
  <c r="G7" i="39"/>
  <c r="E7" i="39"/>
  <c r="C7" i="39"/>
  <c r="K7" i="39"/>
  <c r="E3" i="229" l="1"/>
  <c r="A3" i="229"/>
  <c r="A3" i="226"/>
  <c r="D13" i="159" l="1"/>
  <c r="D16" i="159"/>
  <c r="D19" i="159"/>
  <c r="D22" i="159"/>
  <c r="D25" i="159"/>
  <c r="D28" i="159"/>
  <c r="D31" i="159"/>
  <c r="D30" i="89"/>
  <c r="E30" i="89"/>
  <c r="D31" i="89"/>
  <c r="E31" i="89"/>
  <c r="D32" i="89"/>
  <c r="E32" i="89"/>
  <c r="E37" i="75"/>
  <c r="E43" i="75" s="1"/>
  <c r="F37" i="75"/>
  <c r="G37" i="75"/>
  <c r="H37" i="75"/>
  <c r="H43" i="75" s="1"/>
  <c r="J37" i="75"/>
  <c r="K37" i="75"/>
  <c r="L37" i="75"/>
  <c r="L43" i="75" s="1"/>
  <c r="E44" i="75"/>
  <c r="F44" i="75"/>
  <c r="G44" i="75"/>
  <c r="H44" i="75"/>
  <c r="I44" i="75"/>
  <c r="J38" i="75"/>
  <c r="K38" i="75"/>
  <c r="K44" i="75" s="1"/>
  <c r="L38" i="75"/>
  <c r="L44" i="75" s="1"/>
  <c r="E42" i="75"/>
  <c r="F42" i="75"/>
  <c r="G42" i="75"/>
  <c r="H42" i="75"/>
  <c r="I42" i="75"/>
  <c r="J42" i="75"/>
  <c r="K42" i="75"/>
  <c r="L42" i="75"/>
  <c r="K43" i="75" l="1"/>
  <c r="K39" i="75"/>
  <c r="K45" i="75" s="1"/>
  <c r="D10" i="159"/>
  <c r="J44" i="75"/>
  <c r="E39" i="75"/>
  <c r="E45" i="75" s="1"/>
  <c r="F39" i="75"/>
  <c r="F45" i="75" s="1"/>
  <c r="F43" i="75"/>
  <c r="G39" i="75"/>
  <c r="G45" i="75" s="1"/>
  <c r="H39" i="75"/>
  <c r="H45" i="75" s="1"/>
  <c r="I39" i="75"/>
  <c r="I45" i="75" s="1"/>
  <c r="J39" i="75"/>
  <c r="J43" i="75"/>
  <c r="L39" i="75"/>
  <c r="L45" i="75" s="1"/>
  <c r="G43" i="75"/>
  <c r="G33" i="74"/>
  <c r="C9" i="64"/>
  <c r="C10" i="64"/>
  <c r="C11" i="64"/>
  <c r="C12" i="64"/>
  <c r="C13" i="64"/>
  <c r="C14" i="64"/>
  <c r="C15" i="64"/>
  <c r="C16" i="64"/>
  <c r="C17" i="64"/>
  <c r="C8" i="64"/>
  <c r="B17" i="63"/>
  <c r="B16" i="63"/>
  <c r="B15" i="63"/>
  <c r="B14" i="63"/>
  <c r="B13" i="63"/>
  <c r="B12" i="63"/>
  <c r="B11" i="63"/>
  <c r="B10" i="63"/>
  <c r="B9" i="63"/>
  <c r="B8" i="63"/>
  <c r="B8" i="62"/>
  <c r="B17" i="62"/>
  <c r="B16" i="62"/>
  <c r="B15" i="62"/>
  <c r="B14" i="62"/>
  <c r="B13" i="62"/>
  <c r="B12" i="62"/>
  <c r="B11" i="62"/>
  <c r="B10" i="62"/>
  <c r="B9" i="62"/>
  <c r="C9" i="56"/>
  <c r="C10" i="56"/>
  <c r="C11" i="56"/>
  <c r="C12" i="56"/>
  <c r="C13" i="56"/>
  <c r="C14" i="56"/>
  <c r="C15" i="56"/>
  <c r="C8" i="56"/>
  <c r="B14" i="55"/>
  <c r="B13" i="55"/>
  <c r="B12" i="55"/>
  <c r="B11" i="55"/>
  <c r="B10" i="55"/>
  <c r="B9" i="55"/>
  <c r="B8" i="55"/>
  <c r="B9" i="54"/>
  <c r="B10" i="54"/>
  <c r="B11" i="54"/>
  <c r="B12" i="54"/>
  <c r="B13" i="54"/>
  <c r="B14" i="54"/>
  <c r="B15" i="54"/>
  <c r="B8" i="54"/>
  <c r="D15" i="213"/>
  <c r="D12" i="213"/>
  <c r="B17" i="54" l="1"/>
  <c r="B17" i="55"/>
  <c r="C17" i="56"/>
  <c r="C19" i="64"/>
  <c r="B19" i="62"/>
  <c r="B19" i="63"/>
  <c r="J45" i="75"/>
  <c r="G42" i="74"/>
  <c r="H42" i="74"/>
  <c r="I42" i="74"/>
  <c r="J42" i="74"/>
  <c r="K42" i="74"/>
  <c r="L42" i="74"/>
  <c r="A15" i="229"/>
  <c r="F21" i="47" l="1"/>
  <c r="F33" i="47"/>
  <c r="F9" i="47"/>
  <c r="I18" i="47"/>
  <c r="I30" i="47"/>
  <c r="I9" i="47"/>
  <c r="I12" i="47" l="1"/>
  <c r="I24" i="47"/>
  <c r="I15" i="47"/>
  <c r="I27" i="47"/>
  <c r="I33" i="47"/>
  <c r="I21" i="47"/>
  <c r="F30" i="47"/>
  <c r="F18" i="47"/>
  <c r="F27" i="47"/>
  <c r="F24" i="47"/>
  <c r="F12" i="47"/>
  <c r="F15" i="47"/>
  <c r="D38" i="159"/>
  <c r="E38" i="159"/>
  <c r="F38" i="159"/>
  <c r="G38" i="159"/>
  <c r="H38" i="159"/>
  <c r="I38" i="159"/>
  <c r="J38" i="159"/>
  <c r="K38" i="159"/>
  <c r="D39" i="159"/>
  <c r="E39" i="159"/>
  <c r="F39" i="159"/>
  <c r="G39" i="159"/>
  <c r="H39" i="159"/>
  <c r="I39" i="159"/>
  <c r="J39" i="159"/>
  <c r="K39" i="159"/>
  <c r="L39" i="159"/>
  <c r="L38" i="159"/>
  <c r="A87" i="229" l="1"/>
  <c r="F87" i="229" s="1"/>
  <c r="D87" i="229"/>
  <c r="G88" i="229" s="1"/>
  <c r="C87" i="229"/>
  <c r="F88" i="229" s="1"/>
  <c r="B87" i="229"/>
  <c r="G87" i="229" s="1"/>
  <c r="B24" i="229"/>
  <c r="A24" i="229"/>
  <c r="A31" i="229"/>
  <c r="F31" i="229" s="1"/>
  <c r="C31" i="229"/>
  <c r="A12" i="226"/>
  <c r="B12" i="226"/>
  <c r="D31" i="229" l="1"/>
  <c r="G32" i="229" s="1"/>
  <c r="F32" i="229"/>
  <c r="B12" i="229"/>
  <c r="A12" i="229"/>
  <c r="A42" i="226" l="1"/>
  <c r="A34" i="226"/>
  <c r="A35" i="226"/>
  <c r="A36" i="226"/>
  <c r="A37" i="226"/>
  <c r="A38" i="226"/>
  <c r="A39" i="226"/>
  <c r="A40" i="226"/>
  <c r="A41" i="226"/>
  <c r="A33" i="226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C12" i="210"/>
  <c r="D12" i="210"/>
  <c r="C13" i="210"/>
  <c r="D13" i="210"/>
  <c r="C14" i="210"/>
  <c r="D14" i="210"/>
  <c r="C7" i="210"/>
  <c r="D7" i="210"/>
  <c r="C21" i="210"/>
  <c r="C22" i="210"/>
  <c r="C23" i="210"/>
  <c r="C24" i="210"/>
  <c r="C25" i="210"/>
  <c r="C16" i="210" l="1"/>
  <c r="D16" i="210"/>
  <c r="E16" i="69"/>
  <c r="B11" i="210"/>
  <c r="B13" i="210"/>
  <c r="B14" i="210"/>
  <c r="B10" i="210"/>
  <c r="B9" i="210"/>
  <c r="B8" i="210"/>
  <c r="B12" i="210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C7" i="213"/>
  <c r="H7" i="146"/>
  <c r="C9" i="158"/>
  <c r="C11" i="158"/>
  <c r="C12" i="158"/>
  <c r="C12" i="159" s="1"/>
  <c r="C14" i="158"/>
  <c r="C15" i="158"/>
  <c r="C15" i="159" s="1"/>
  <c r="C17" i="158"/>
  <c r="C18" i="158"/>
  <c r="C20" i="158"/>
  <c r="C21" i="158"/>
  <c r="C23" i="158"/>
  <c r="C24" i="158"/>
  <c r="C26" i="158"/>
  <c r="C26" i="159" s="1"/>
  <c r="C29" i="158"/>
  <c r="C29" i="159" s="1"/>
  <c r="C30" i="158"/>
  <c r="C32" i="158"/>
  <c r="C33" i="158"/>
  <c r="C36" i="158"/>
  <c r="C41" i="158"/>
  <c r="C42" i="158"/>
  <c r="C8" i="158"/>
  <c r="H43" i="159"/>
  <c r="D43" i="159"/>
  <c r="J43" i="159"/>
  <c r="L43" i="159"/>
  <c r="L45" i="158"/>
  <c r="L45" i="159" s="1"/>
  <c r="L44" i="159"/>
  <c r="K37" i="159"/>
  <c r="L37" i="159"/>
  <c r="J34" i="159"/>
  <c r="I34" i="159"/>
  <c r="K34" i="159"/>
  <c r="E31" i="159"/>
  <c r="J31" i="159"/>
  <c r="K31" i="159"/>
  <c r="L31" i="159"/>
  <c r="F28" i="159"/>
  <c r="F25" i="159"/>
  <c r="L25" i="159"/>
  <c r="L22" i="159"/>
  <c r="H19" i="159"/>
  <c r="H16" i="159"/>
  <c r="L16" i="159"/>
  <c r="H13" i="159"/>
  <c r="H10" i="159"/>
  <c r="L44" i="74"/>
  <c r="L43" i="74"/>
  <c r="L36" i="74"/>
  <c r="F36" i="74"/>
  <c r="G36" i="74"/>
  <c r="H36" i="74"/>
  <c r="I36" i="74"/>
  <c r="J36" i="74"/>
  <c r="K36" i="74"/>
  <c r="F33" i="74"/>
  <c r="H33" i="74"/>
  <c r="I33" i="74"/>
  <c r="J33" i="74"/>
  <c r="K33" i="74"/>
  <c r="L33" i="74"/>
  <c r="F30" i="74"/>
  <c r="G30" i="74"/>
  <c r="H30" i="74"/>
  <c r="I30" i="74"/>
  <c r="J30" i="74"/>
  <c r="K30" i="74"/>
  <c r="L30" i="74"/>
  <c r="F27" i="74"/>
  <c r="G27" i="74"/>
  <c r="H27" i="74"/>
  <c r="I27" i="74"/>
  <c r="J27" i="74"/>
  <c r="K27" i="74"/>
  <c r="L27" i="74"/>
  <c r="F24" i="74"/>
  <c r="H24" i="74"/>
  <c r="I24" i="74"/>
  <c r="J24" i="74"/>
  <c r="K24" i="74"/>
  <c r="L24" i="74"/>
  <c r="K21" i="74"/>
  <c r="J21" i="74"/>
  <c r="I21" i="74"/>
  <c r="H21" i="74"/>
  <c r="G21" i="74"/>
  <c r="F21" i="74"/>
  <c r="L21" i="74"/>
  <c r="E18" i="74"/>
  <c r="F18" i="74"/>
  <c r="G18" i="74"/>
  <c r="H18" i="74"/>
  <c r="I18" i="74"/>
  <c r="J18" i="74"/>
  <c r="K18" i="74"/>
  <c r="L18" i="74"/>
  <c r="E15" i="74"/>
  <c r="F15" i="74"/>
  <c r="G15" i="74"/>
  <c r="H15" i="74"/>
  <c r="I15" i="74"/>
  <c r="J15" i="74"/>
  <c r="K15" i="74"/>
  <c r="L15" i="74"/>
  <c r="E12" i="74"/>
  <c r="F12" i="74"/>
  <c r="G12" i="74"/>
  <c r="H12" i="74"/>
  <c r="I12" i="74"/>
  <c r="J12" i="74"/>
  <c r="K12" i="74"/>
  <c r="L12" i="74"/>
  <c r="E9" i="74"/>
  <c r="F9" i="74"/>
  <c r="G9" i="74"/>
  <c r="H9" i="74"/>
  <c r="I9" i="74"/>
  <c r="J9" i="74"/>
  <c r="K9" i="74"/>
  <c r="L9" i="74"/>
  <c r="J18" i="73"/>
  <c r="J11" i="73"/>
  <c r="C10" i="65"/>
  <c r="K33" i="47"/>
  <c r="K30" i="47"/>
  <c r="K27" i="47"/>
  <c r="K24" i="47"/>
  <c r="K21" i="47"/>
  <c r="K18" i="47"/>
  <c r="C24" i="159" l="1"/>
  <c r="C43" i="158"/>
  <c r="C34" i="213"/>
  <c r="C35" i="213"/>
  <c r="C23" i="159"/>
  <c r="I25" i="159"/>
  <c r="C8" i="159"/>
  <c r="L28" i="159"/>
  <c r="C42" i="159"/>
  <c r="F37" i="159"/>
  <c r="K10" i="159"/>
  <c r="I10" i="159"/>
  <c r="I13" i="159"/>
  <c r="I19" i="159"/>
  <c r="G25" i="159"/>
  <c r="G28" i="159"/>
  <c r="E43" i="159"/>
  <c r="F43" i="159"/>
  <c r="G43" i="159"/>
  <c r="I43" i="159"/>
  <c r="C41" i="159"/>
  <c r="K43" i="159"/>
  <c r="D34" i="159"/>
  <c r="C14" i="159"/>
  <c r="E37" i="159"/>
  <c r="E34" i="159"/>
  <c r="E28" i="159"/>
  <c r="E25" i="159"/>
  <c r="E22" i="159"/>
  <c r="E19" i="159"/>
  <c r="E16" i="159"/>
  <c r="E13" i="159"/>
  <c r="E10" i="159"/>
  <c r="F34" i="159"/>
  <c r="F31" i="159"/>
  <c r="F22" i="159"/>
  <c r="F19" i="159"/>
  <c r="F16" i="159"/>
  <c r="F13" i="159"/>
  <c r="F10" i="159"/>
  <c r="G37" i="159"/>
  <c r="G34" i="159"/>
  <c r="G31" i="159"/>
  <c r="G22" i="159"/>
  <c r="G19" i="159"/>
  <c r="G16" i="159"/>
  <c r="G13" i="159"/>
  <c r="G10" i="159"/>
  <c r="H37" i="159"/>
  <c r="H34" i="159"/>
  <c r="H31" i="159"/>
  <c r="H28" i="159"/>
  <c r="H25" i="159"/>
  <c r="H22" i="159"/>
  <c r="I37" i="159"/>
  <c r="I31" i="159"/>
  <c r="I28" i="159"/>
  <c r="I22" i="159"/>
  <c r="I16" i="159"/>
  <c r="C11" i="159"/>
  <c r="C36" i="159"/>
  <c r="J37" i="159"/>
  <c r="J28" i="159"/>
  <c r="J25" i="159"/>
  <c r="J22" i="159"/>
  <c r="J19" i="159"/>
  <c r="J16" i="159"/>
  <c r="J13" i="159"/>
  <c r="J10" i="159"/>
  <c r="K28" i="159"/>
  <c r="K25" i="159"/>
  <c r="K22" i="159"/>
  <c r="K19" i="159"/>
  <c r="K16" i="159"/>
  <c r="K13" i="159"/>
  <c r="C35" i="159"/>
  <c r="C33" i="159"/>
  <c r="L34" i="159"/>
  <c r="C32" i="159"/>
  <c r="C30" i="159"/>
  <c r="C21" i="159"/>
  <c r="C20" i="159"/>
  <c r="C18" i="159"/>
  <c r="L19" i="159"/>
  <c r="C17" i="159"/>
  <c r="L13" i="159"/>
  <c r="C9" i="159"/>
  <c r="L10" i="159"/>
  <c r="D37" i="159"/>
  <c r="D40" i="158"/>
  <c r="B33" i="226"/>
  <c r="H40" i="158"/>
  <c r="H40" i="159" s="1"/>
  <c r="L40" i="158"/>
  <c r="F40" i="158"/>
  <c r="F40" i="159" s="1"/>
  <c r="G40" i="158"/>
  <c r="G40" i="159" s="1"/>
  <c r="I40" i="158"/>
  <c r="I40" i="159" s="1"/>
  <c r="J40" i="158"/>
  <c r="J40" i="159" s="1"/>
  <c r="K40" i="158"/>
  <c r="K40" i="159" s="1"/>
  <c r="C34" i="158"/>
  <c r="C31" i="158"/>
  <c r="C22" i="158"/>
  <c r="C28" i="158"/>
  <c r="C25" i="158"/>
  <c r="C19" i="158"/>
  <c r="C16" i="158"/>
  <c r="C13" i="158"/>
  <c r="C10" i="158"/>
  <c r="A56" i="229"/>
  <c r="F56" i="229" s="1"/>
  <c r="J19" i="73"/>
  <c r="J21" i="73" s="1"/>
  <c r="L45" i="74"/>
  <c r="G16" i="46"/>
  <c r="H16" i="46"/>
  <c r="I16" i="46"/>
  <c r="K16" i="46"/>
  <c r="C7" i="46"/>
  <c r="D7" i="46"/>
  <c r="E7" i="46"/>
  <c r="F7" i="46"/>
  <c r="D40" i="159" l="1"/>
  <c r="C37" i="159"/>
  <c r="C31" i="159"/>
  <c r="C25" i="159"/>
  <c r="C22" i="159"/>
  <c r="C16" i="159"/>
  <c r="C43" i="159"/>
  <c r="C34" i="159"/>
  <c r="C28" i="159"/>
  <c r="C19" i="159"/>
  <c r="C13" i="159"/>
  <c r="C10" i="159"/>
  <c r="L46" i="158"/>
  <c r="L46" i="159" s="1"/>
  <c r="L40" i="159"/>
  <c r="C36" i="213"/>
  <c r="J22" i="73"/>
  <c r="B7" i="46"/>
  <c r="O33" i="214"/>
  <c r="N33" i="214"/>
  <c r="M33" i="214"/>
  <c r="K33" i="214"/>
  <c r="J33" i="214"/>
  <c r="H33" i="214"/>
  <c r="G33" i="214"/>
  <c r="F33" i="214"/>
  <c r="E33" i="214"/>
  <c r="D33" i="214"/>
  <c r="O30" i="214"/>
  <c r="N30" i="214"/>
  <c r="M30" i="214"/>
  <c r="K30" i="214"/>
  <c r="J30" i="214"/>
  <c r="H30" i="214"/>
  <c r="G30" i="214"/>
  <c r="F30" i="214"/>
  <c r="E30" i="214"/>
  <c r="D30" i="214"/>
  <c r="O27" i="214"/>
  <c r="N27" i="214"/>
  <c r="M27" i="214"/>
  <c r="K27" i="214"/>
  <c r="J27" i="214"/>
  <c r="H27" i="214"/>
  <c r="G27" i="214"/>
  <c r="F27" i="214"/>
  <c r="E27" i="214"/>
  <c r="D27" i="214"/>
  <c r="O24" i="214"/>
  <c r="N24" i="214"/>
  <c r="M24" i="214"/>
  <c r="K24" i="214"/>
  <c r="J24" i="214"/>
  <c r="H24" i="214"/>
  <c r="G24" i="214"/>
  <c r="F24" i="214"/>
  <c r="E24" i="214"/>
  <c r="D24" i="214"/>
  <c r="O21" i="214"/>
  <c r="N21" i="214"/>
  <c r="M21" i="214"/>
  <c r="K21" i="214"/>
  <c r="J21" i="214"/>
  <c r="H21" i="214"/>
  <c r="G21" i="214"/>
  <c r="F21" i="214"/>
  <c r="E21" i="214"/>
  <c r="D21" i="214"/>
  <c r="O18" i="214"/>
  <c r="N18" i="214"/>
  <c r="M18" i="214"/>
  <c r="K18" i="214"/>
  <c r="J18" i="214"/>
  <c r="H18" i="214"/>
  <c r="G18" i="214"/>
  <c r="F18" i="214"/>
  <c r="E18" i="214"/>
  <c r="O15" i="214"/>
  <c r="N15" i="214"/>
  <c r="M15" i="214"/>
  <c r="K15" i="214"/>
  <c r="J15" i="214"/>
  <c r="H15" i="214"/>
  <c r="G15" i="214"/>
  <c r="F15" i="214"/>
  <c r="E15" i="214"/>
  <c r="D15" i="214"/>
  <c r="O12" i="214"/>
  <c r="N12" i="214"/>
  <c r="M12" i="214"/>
  <c r="K12" i="214"/>
  <c r="J12" i="214"/>
  <c r="H12" i="214"/>
  <c r="G12" i="214"/>
  <c r="F12" i="214"/>
  <c r="E12" i="214"/>
  <c r="D12" i="214"/>
  <c r="O9" i="214"/>
  <c r="N9" i="214"/>
  <c r="M9" i="214"/>
  <c r="K9" i="214"/>
  <c r="J9" i="214"/>
  <c r="H9" i="214"/>
  <c r="G9" i="214"/>
  <c r="F9" i="214"/>
  <c r="E9" i="214"/>
  <c r="D9" i="214"/>
  <c r="O33" i="213" l="1"/>
  <c r="N33" i="213"/>
  <c r="M33" i="213"/>
  <c r="L33" i="213"/>
  <c r="K33" i="213"/>
  <c r="J33" i="213"/>
  <c r="I33" i="213"/>
  <c r="H33" i="213"/>
  <c r="G33" i="213"/>
  <c r="F33" i="213"/>
  <c r="E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C30" i="213" l="1"/>
  <c r="A53" i="226" s="1"/>
  <c r="C12" i="213"/>
  <c r="A47" i="226" s="1"/>
  <c r="C33" i="213"/>
  <c r="A54" i="226" s="1"/>
  <c r="C27" i="213"/>
  <c r="A52" i="226" s="1"/>
  <c r="C24" i="213"/>
  <c r="A51" i="226" s="1"/>
  <c r="C21" i="213"/>
  <c r="A50" i="226" s="1"/>
  <c r="C18" i="213"/>
  <c r="A49" i="226" s="1"/>
  <c r="C15" i="213"/>
  <c r="A48" i="226" s="1"/>
  <c r="C9" i="213"/>
  <c r="B42" i="215" s="1"/>
  <c r="A46" i="226" l="1"/>
  <c r="E46" i="226" s="1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A71" i="226" l="1"/>
  <c r="E71" i="226" s="1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B21" i="120" l="1"/>
  <c r="C21" i="120"/>
  <c r="D9" i="72"/>
  <c r="E9" i="72"/>
  <c r="F9" i="72"/>
  <c r="G9" i="72"/>
  <c r="H9" i="72"/>
  <c r="I9" i="72"/>
  <c r="J9" i="72"/>
  <c r="K9" i="72"/>
  <c r="D10" i="72"/>
  <c r="E10" i="72"/>
  <c r="F10" i="72"/>
  <c r="G10" i="72"/>
  <c r="H10" i="72"/>
  <c r="I10" i="72"/>
  <c r="J10" i="72"/>
  <c r="K10" i="72"/>
  <c r="D11" i="72"/>
  <c r="E11" i="72"/>
  <c r="F11" i="72"/>
  <c r="G11" i="72"/>
  <c r="H11" i="72"/>
  <c r="I11" i="72"/>
  <c r="J11" i="72"/>
  <c r="K11" i="72"/>
  <c r="D12" i="72"/>
  <c r="E12" i="72"/>
  <c r="F12" i="72"/>
  <c r="G12" i="72"/>
  <c r="H12" i="72"/>
  <c r="I12" i="72"/>
  <c r="J12" i="72"/>
  <c r="K12" i="72"/>
  <c r="D13" i="72"/>
  <c r="E13" i="72"/>
  <c r="F13" i="72"/>
  <c r="G13" i="72"/>
  <c r="H13" i="72"/>
  <c r="I13" i="72"/>
  <c r="J13" i="72"/>
  <c r="K13" i="72"/>
  <c r="D14" i="72"/>
  <c r="E14" i="72"/>
  <c r="F14" i="72"/>
  <c r="G14" i="72"/>
  <c r="H14" i="72"/>
  <c r="I14" i="72"/>
  <c r="J14" i="72"/>
  <c r="K14" i="72"/>
  <c r="D15" i="72"/>
  <c r="E15" i="72"/>
  <c r="F15" i="72"/>
  <c r="G15" i="72"/>
  <c r="H15" i="72"/>
  <c r="I15" i="72"/>
  <c r="J15" i="72"/>
  <c r="K15" i="72"/>
  <c r="E8" i="72"/>
  <c r="F8" i="72"/>
  <c r="G8" i="72"/>
  <c r="H8" i="72"/>
  <c r="I8" i="72"/>
  <c r="J8" i="72"/>
  <c r="K8" i="72"/>
  <c r="D8" i="72"/>
  <c r="C11" i="69"/>
  <c r="C15" i="69" l="1"/>
  <c r="C9" i="69"/>
  <c r="C13" i="69"/>
  <c r="C14" i="69"/>
  <c r="C12" i="69"/>
  <c r="C10" i="69"/>
  <c r="F18" i="73" l="1"/>
  <c r="G18" i="73"/>
  <c r="I18" i="73"/>
  <c r="F11" i="73"/>
  <c r="I11" i="73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7" i="56" s="1"/>
  <c r="K8" i="56"/>
  <c r="L8" i="56"/>
  <c r="D8" i="56"/>
  <c r="C8" i="52"/>
  <c r="D8" i="52"/>
  <c r="E8" i="52"/>
  <c r="C9" i="52"/>
  <c r="D9" i="52"/>
  <c r="E9" i="52"/>
  <c r="C10" i="52"/>
  <c r="E10" i="52"/>
  <c r="C11" i="52"/>
  <c r="D11" i="52"/>
  <c r="E11" i="52"/>
  <c r="C12" i="52"/>
  <c r="D12" i="52"/>
  <c r="E12" i="52"/>
  <c r="C13" i="52"/>
  <c r="D13" i="52"/>
  <c r="E13" i="52"/>
  <c r="C25" i="52" s="1"/>
  <c r="C7" i="52"/>
  <c r="E7" i="52"/>
  <c r="H8" i="52"/>
  <c r="H9" i="52"/>
  <c r="H10" i="52"/>
  <c r="H11" i="52"/>
  <c r="B23" i="52" s="1"/>
  <c r="H12" i="52"/>
  <c r="H13" i="52"/>
  <c r="B25" i="52" s="1"/>
  <c r="H7" i="52"/>
  <c r="B7" i="210"/>
  <c r="B16" i="210" s="1"/>
  <c r="H8" i="210"/>
  <c r="H9" i="210"/>
  <c r="H10" i="210"/>
  <c r="H11" i="210"/>
  <c r="H13" i="210"/>
  <c r="H14" i="210"/>
  <c r="H7" i="210"/>
  <c r="F13" i="48"/>
  <c r="F67" i="226" s="1"/>
  <c r="G13" i="48"/>
  <c r="E67" i="226" s="1"/>
  <c r="D15" i="47"/>
  <c r="E15" i="47"/>
  <c r="D21" i="47"/>
  <c r="E21" i="47"/>
  <c r="D27" i="47"/>
  <c r="E27" i="47"/>
  <c r="D33" i="47"/>
  <c r="E33" i="47"/>
  <c r="D9" i="47"/>
  <c r="E9" i="47"/>
  <c r="C8" i="46"/>
  <c r="D8" i="46"/>
  <c r="E8" i="46"/>
  <c r="F8" i="46"/>
  <c r="C9" i="46"/>
  <c r="D9" i="46"/>
  <c r="E9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9" i="215"/>
  <c r="E9" i="215"/>
  <c r="F9" i="215"/>
  <c r="G9" i="215"/>
  <c r="H9" i="215"/>
  <c r="I9" i="215"/>
  <c r="J9" i="215"/>
  <c r="K9" i="215"/>
  <c r="L9" i="215"/>
  <c r="M9" i="215"/>
  <c r="N9" i="215"/>
  <c r="O9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E8" i="146"/>
  <c r="C34" i="226" s="1"/>
  <c r="E9" i="146"/>
  <c r="C35" i="226" s="1"/>
  <c r="E10" i="146"/>
  <c r="C36" i="226" s="1"/>
  <c r="E11" i="146"/>
  <c r="C37" i="226" s="1"/>
  <c r="E12" i="146"/>
  <c r="C38" i="226" s="1"/>
  <c r="E13" i="146"/>
  <c r="C39" i="226" s="1"/>
  <c r="E14" i="146"/>
  <c r="C40" i="226" s="1"/>
  <c r="C41" i="226"/>
  <c r="E7" i="146"/>
  <c r="H8" i="146"/>
  <c r="H9" i="146"/>
  <c r="B35" i="226" s="1"/>
  <c r="E48" i="226" s="1"/>
  <c r="H10" i="146"/>
  <c r="B36" i="226" s="1"/>
  <c r="E49" i="226" s="1"/>
  <c r="H11" i="146"/>
  <c r="B37" i="226" s="1"/>
  <c r="E50" i="226" s="1"/>
  <c r="H12" i="146"/>
  <c r="B38" i="226" s="1"/>
  <c r="E51" i="226" s="1"/>
  <c r="H13" i="146"/>
  <c r="B39" i="226" s="1"/>
  <c r="E52" i="226" s="1"/>
  <c r="H14" i="146"/>
  <c r="B40" i="226" s="1"/>
  <c r="E53" i="226" s="1"/>
  <c r="B41" i="226"/>
  <c r="E54" i="226" s="1"/>
  <c r="D17" i="56" l="1"/>
  <c r="L17" i="56"/>
  <c r="K17" i="56"/>
  <c r="G17" i="56"/>
  <c r="F17" i="56"/>
  <c r="E17" i="56"/>
  <c r="I17" i="56"/>
  <c r="H17" i="56"/>
  <c r="E19" i="64"/>
  <c r="C16" i="52"/>
  <c r="C19" i="52"/>
  <c r="E16" i="52"/>
  <c r="D16" i="52"/>
  <c r="H16" i="52"/>
  <c r="B20" i="210"/>
  <c r="H16" i="210"/>
  <c r="D19" i="64"/>
  <c r="L19" i="64"/>
  <c r="K19" i="64"/>
  <c r="J19" i="64"/>
  <c r="I19" i="64"/>
  <c r="H19" i="64"/>
  <c r="G19" i="64"/>
  <c r="F19" i="64"/>
  <c r="B19" i="52"/>
  <c r="B11" i="52"/>
  <c r="B15" i="146"/>
  <c r="D41" i="226" s="1"/>
  <c r="B26" i="226"/>
  <c r="B34" i="226"/>
  <c r="E47" i="226" s="1"/>
  <c r="H16" i="146"/>
  <c r="E30" i="47"/>
  <c r="E24" i="47"/>
  <c r="E18" i="47"/>
  <c r="E12" i="47"/>
  <c r="C33" i="226"/>
  <c r="E16" i="146"/>
  <c r="D16" i="146"/>
  <c r="D33" i="226"/>
  <c r="C16" i="146"/>
  <c r="A26" i="226"/>
  <c r="D30" i="47"/>
  <c r="D24" i="47"/>
  <c r="D18" i="47"/>
  <c r="D12" i="47"/>
  <c r="B17" i="64"/>
  <c r="B9" i="64"/>
  <c r="B11" i="56"/>
  <c r="B10" i="73"/>
  <c r="B15" i="73"/>
  <c r="H18" i="73"/>
  <c r="B17" i="73"/>
  <c r="B13" i="73"/>
  <c r="B8" i="73"/>
  <c r="B13" i="64"/>
  <c r="B8" i="64"/>
  <c r="B10" i="64"/>
  <c r="B16" i="64"/>
  <c r="B15" i="64"/>
  <c r="B12" i="64"/>
  <c r="B14" i="64"/>
  <c r="B11" i="64"/>
  <c r="B10" i="56"/>
  <c r="B12" i="56"/>
  <c r="B15" i="56"/>
  <c r="B14" i="56"/>
  <c r="B13" i="56"/>
  <c r="B8" i="56"/>
  <c r="B9" i="56"/>
  <c r="E18" i="73"/>
  <c r="E11" i="73"/>
  <c r="H11" i="73"/>
  <c r="B12" i="52"/>
  <c r="B8" i="52"/>
  <c r="B8" i="46"/>
  <c r="B13" i="146"/>
  <c r="D39" i="226" s="1"/>
  <c r="B11" i="146"/>
  <c r="D37" i="226" s="1"/>
  <c r="B9" i="146"/>
  <c r="D35" i="226" s="1"/>
  <c r="C18" i="73"/>
  <c r="B14" i="73"/>
  <c r="B16" i="73"/>
  <c r="B12" i="73"/>
  <c r="D18" i="73"/>
  <c r="D11" i="73"/>
  <c r="C11" i="73"/>
  <c r="B9" i="73"/>
  <c r="B9" i="52"/>
  <c r="B13" i="52"/>
  <c r="B10" i="52"/>
  <c r="B15" i="46"/>
  <c r="B11" i="46"/>
  <c r="F16" i="46"/>
  <c r="B59" i="226" s="1"/>
  <c r="F59" i="226" s="1"/>
  <c r="B14" i="46"/>
  <c r="B12" i="46"/>
  <c r="D16" i="46"/>
  <c r="B10" i="46"/>
  <c r="C16" i="46"/>
  <c r="B9" i="46"/>
  <c r="E16" i="46"/>
  <c r="B13" i="46"/>
  <c r="B12" i="146"/>
  <c r="D38" i="226" s="1"/>
  <c r="B14" i="146"/>
  <c r="D40" i="226" s="1"/>
  <c r="B10" i="146"/>
  <c r="D36" i="226" s="1"/>
  <c r="B8" i="146"/>
  <c r="D34" i="226" s="1"/>
  <c r="J16" i="46"/>
  <c r="A59" i="226" s="1"/>
  <c r="E59" i="226" s="1"/>
  <c r="B17" i="56" l="1"/>
  <c r="B19" i="64"/>
  <c r="B16" i="146"/>
  <c r="C26" i="226"/>
  <c r="G26" i="226" s="1"/>
  <c r="B18" i="73"/>
  <c r="B16" i="46"/>
  <c r="C59" i="226" s="1"/>
  <c r="G59" i="226" s="1"/>
  <c r="G80" i="229" l="1"/>
  <c r="L33" i="117"/>
  <c r="D8" i="83" l="1"/>
  <c r="E8" i="83"/>
  <c r="B8" i="83" s="1"/>
  <c r="D9" i="83"/>
  <c r="E9" i="83"/>
  <c r="B9" i="83" s="1"/>
  <c r="D10" i="83"/>
  <c r="E10" i="83"/>
  <c r="B10" i="83" s="1"/>
  <c r="D11" i="83"/>
  <c r="E11" i="83"/>
  <c r="B11" i="83" s="1"/>
  <c r="D13" i="83"/>
  <c r="E13" i="83"/>
  <c r="B13" i="83" s="1"/>
  <c r="D14" i="83"/>
  <c r="E14" i="83"/>
  <c r="B14" i="83" s="1"/>
  <c r="D15" i="83"/>
  <c r="E15" i="83"/>
  <c r="B15" i="83" s="1"/>
  <c r="D16" i="83"/>
  <c r="E16" i="83"/>
  <c r="B16" i="83" s="1"/>
  <c r="D17" i="83"/>
  <c r="E17" i="83"/>
  <c r="B17" i="83" s="1"/>
  <c r="D18" i="83"/>
  <c r="E18" i="83"/>
  <c r="B18" i="83" s="1"/>
  <c r="D19" i="83"/>
  <c r="E19" i="83"/>
  <c r="B19" i="83" s="1"/>
  <c r="D20" i="83"/>
  <c r="E20" i="83"/>
  <c r="B20" i="83" s="1"/>
  <c r="D21" i="83"/>
  <c r="E21" i="83"/>
  <c r="B21" i="83" s="1"/>
  <c r="D22" i="83"/>
  <c r="E22" i="83"/>
  <c r="B22" i="83" s="1"/>
  <c r="D23" i="83"/>
  <c r="E23" i="83"/>
  <c r="B23" i="83" s="1"/>
  <c r="D24" i="83"/>
  <c r="E24" i="83"/>
  <c r="B24" i="83" s="1"/>
  <c r="D25" i="83"/>
  <c r="E25" i="83"/>
  <c r="D26" i="83"/>
  <c r="E26" i="83"/>
  <c r="D27" i="83"/>
  <c r="E27" i="83"/>
  <c r="D28" i="83"/>
  <c r="E28" i="83"/>
  <c r="B28" i="83" s="1"/>
  <c r="D29" i="83"/>
  <c r="E29" i="83"/>
  <c r="B29" i="83" s="1"/>
  <c r="D30" i="83"/>
  <c r="E30" i="83"/>
  <c r="B30" i="83" s="1"/>
  <c r="D31" i="83"/>
  <c r="E31" i="83"/>
  <c r="B31" i="83" s="1"/>
  <c r="D32" i="83"/>
  <c r="E32" i="83"/>
  <c r="D7" i="83"/>
  <c r="E7" i="83"/>
  <c r="B7" i="83" s="1"/>
  <c r="H12" i="83"/>
  <c r="I33" i="83"/>
  <c r="B26" i="83" l="1"/>
  <c r="F12" i="83"/>
  <c r="D12" i="83"/>
  <c r="B25" i="83"/>
  <c r="B32" i="83"/>
  <c r="B27" i="83"/>
  <c r="E13" i="48"/>
  <c r="G67" i="226" s="1"/>
  <c r="E15" i="80"/>
  <c r="E14" i="80"/>
  <c r="E13" i="80"/>
  <c r="E12" i="80"/>
  <c r="E11" i="80"/>
  <c r="E10" i="80"/>
  <c r="E9" i="80"/>
  <c r="E8" i="80"/>
  <c r="E7" i="80"/>
  <c r="G15" i="80"/>
  <c r="G14" i="80"/>
  <c r="G13" i="80"/>
  <c r="G12" i="80"/>
  <c r="G11" i="80"/>
  <c r="G10" i="80"/>
  <c r="G9" i="80"/>
  <c r="G8" i="80"/>
  <c r="G7" i="80"/>
  <c r="E16" i="80" l="1"/>
  <c r="G16" i="80"/>
  <c r="M7" i="80"/>
  <c r="B31" i="229"/>
  <c r="G31" i="229" s="1"/>
  <c r="N33" i="117"/>
  <c r="M33" i="117"/>
  <c r="K33" i="117"/>
  <c r="J33" i="117"/>
  <c r="I33" i="117"/>
  <c r="H33" i="117"/>
  <c r="G33" i="117"/>
  <c r="F33" i="117"/>
  <c r="E33" i="117"/>
  <c r="D33" i="117"/>
  <c r="C33" i="117"/>
  <c r="B33" i="117" l="1"/>
  <c r="A106" i="229" s="1"/>
  <c r="F106" i="229" s="1"/>
  <c r="M8" i="80"/>
  <c r="A35" i="229"/>
  <c r="J13" i="93" l="1"/>
  <c r="F65" i="229" s="1"/>
  <c r="K13" i="93"/>
  <c r="E65" i="229" s="1"/>
  <c r="E7" i="114"/>
  <c r="B7" i="114" l="1"/>
  <c r="E87" i="229"/>
  <c r="G65" i="229" l="1"/>
  <c r="E31" i="229"/>
  <c r="D61" i="229"/>
  <c r="G62" i="229" s="1"/>
  <c r="D70" i="229"/>
  <c r="G71" i="229" s="1"/>
  <c r="C70" i="229"/>
  <c r="F71" i="229" s="1"/>
  <c r="K16" i="72"/>
  <c r="J16" i="72"/>
  <c r="I16" i="72"/>
  <c r="H16" i="72"/>
  <c r="G16" i="72"/>
  <c r="F16" i="72"/>
  <c r="E16" i="72"/>
  <c r="D16" i="72"/>
  <c r="K16" i="71"/>
  <c r="J16" i="71"/>
  <c r="I16" i="71"/>
  <c r="H16" i="71"/>
  <c r="G16" i="71"/>
  <c r="F16" i="71"/>
  <c r="E16" i="71"/>
  <c r="K16" i="69"/>
  <c r="J16" i="69"/>
  <c r="I16" i="69"/>
  <c r="H16" i="69"/>
  <c r="G16" i="69"/>
  <c r="F16" i="69"/>
  <c r="D16" i="69"/>
  <c r="C8" i="69"/>
  <c r="C16" i="69" s="1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L19" i="63"/>
  <c r="K19" i="63"/>
  <c r="J19" i="63"/>
  <c r="I19" i="63"/>
  <c r="D8" i="61"/>
  <c r="E8" i="61"/>
  <c r="F8" i="61"/>
  <c r="G8" i="61"/>
  <c r="H8" i="61"/>
  <c r="I8" i="61"/>
  <c r="J8" i="61"/>
  <c r="K8" i="61"/>
  <c r="D9" i="61"/>
  <c r="E9" i="61"/>
  <c r="F9" i="61"/>
  <c r="G9" i="61"/>
  <c r="H9" i="61"/>
  <c r="I9" i="61"/>
  <c r="J9" i="61"/>
  <c r="K9" i="61"/>
  <c r="D10" i="61"/>
  <c r="E10" i="61"/>
  <c r="F10" i="61"/>
  <c r="G10" i="61"/>
  <c r="H10" i="61"/>
  <c r="I10" i="61"/>
  <c r="J10" i="61"/>
  <c r="K10" i="61"/>
  <c r="D11" i="61"/>
  <c r="E11" i="61"/>
  <c r="F11" i="61"/>
  <c r="G11" i="61"/>
  <c r="H11" i="61"/>
  <c r="I11" i="61"/>
  <c r="J11" i="61"/>
  <c r="K11" i="61"/>
  <c r="D12" i="61"/>
  <c r="E12" i="61"/>
  <c r="F12" i="61"/>
  <c r="G12" i="61"/>
  <c r="H12" i="61"/>
  <c r="I12" i="61"/>
  <c r="J12" i="61"/>
  <c r="K12" i="61"/>
  <c r="D13" i="61"/>
  <c r="E13" i="61"/>
  <c r="F13" i="61"/>
  <c r="G13" i="61"/>
  <c r="H13" i="61"/>
  <c r="I13" i="61"/>
  <c r="J13" i="61"/>
  <c r="K13" i="61"/>
  <c r="D14" i="61"/>
  <c r="E14" i="61"/>
  <c r="F14" i="61"/>
  <c r="G14" i="61"/>
  <c r="H14" i="61"/>
  <c r="I14" i="61"/>
  <c r="J14" i="61"/>
  <c r="K14" i="61"/>
  <c r="D15" i="61"/>
  <c r="B15" i="61" s="1"/>
  <c r="E15" i="61"/>
  <c r="F15" i="61"/>
  <c r="G15" i="61"/>
  <c r="H15" i="61"/>
  <c r="I15" i="61"/>
  <c r="J15" i="61"/>
  <c r="K15" i="61"/>
  <c r="D16" i="61"/>
  <c r="E16" i="61"/>
  <c r="F16" i="61"/>
  <c r="G16" i="61"/>
  <c r="H16" i="61"/>
  <c r="I16" i="61"/>
  <c r="J16" i="61"/>
  <c r="K16" i="61"/>
  <c r="D17" i="61"/>
  <c r="E17" i="61"/>
  <c r="F17" i="61"/>
  <c r="G17" i="61"/>
  <c r="H17" i="61"/>
  <c r="I17" i="61"/>
  <c r="J17" i="61"/>
  <c r="K17" i="61"/>
  <c r="H41" i="215"/>
  <c r="H42" i="215"/>
  <c r="H43" i="215"/>
  <c r="H45" i="215"/>
  <c r="H46" i="215"/>
  <c r="H47" i="215"/>
  <c r="H49" i="215"/>
  <c r="H50" i="215"/>
  <c r="G42" i="215"/>
  <c r="G49" i="215"/>
  <c r="G50" i="215"/>
  <c r="C33" i="215"/>
  <c r="C54" i="226" s="1"/>
  <c r="G54" i="226" s="1"/>
  <c r="C32" i="215"/>
  <c r="C31" i="215"/>
  <c r="C30" i="215"/>
  <c r="C53" i="226" s="1"/>
  <c r="G53" i="226" s="1"/>
  <c r="C29" i="215"/>
  <c r="C28" i="215"/>
  <c r="C27" i="215"/>
  <c r="C52" i="226" s="1"/>
  <c r="G52" i="226" s="1"/>
  <c r="C26" i="215"/>
  <c r="C25" i="215"/>
  <c r="C24" i="215"/>
  <c r="C51" i="226" s="1"/>
  <c r="G51" i="226" s="1"/>
  <c r="C23" i="215"/>
  <c r="C22" i="215"/>
  <c r="C21" i="215"/>
  <c r="C50" i="226" s="1"/>
  <c r="G50" i="226" s="1"/>
  <c r="C20" i="215"/>
  <c r="C19" i="215"/>
  <c r="C18" i="215"/>
  <c r="C49" i="226" s="1"/>
  <c r="G49" i="226" s="1"/>
  <c r="C17" i="215"/>
  <c r="C16" i="215"/>
  <c r="C15" i="215"/>
  <c r="C48" i="226" s="1"/>
  <c r="G48" i="226" s="1"/>
  <c r="C14" i="215"/>
  <c r="C13" i="215"/>
  <c r="C12" i="215"/>
  <c r="C47" i="226" s="1"/>
  <c r="G47" i="226" s="1"/>
  <c r="C11" i="215"/>
  <c r="C10" i="215"/>
  <c r="C9" i="215"/>
  <c r="C46" i="226" s="1"/>
  <c r="G46" i="226" s="1"/>
  <c r="C8" i="215"/>
  <c r="C7" i="215"/>
  <c r="C33" i="214"/>
  <c r="B54" i="226" s="1"/>
  <c r="F54" i="226" s="1"/>
  <c r="C32" i="214"/>
  <c r="C31" i="214"/>
  <c r="C30" i="214"/>
  <c r="C29" i="214"/>
  <c r="C28" i="214"/>
  <c r="C27" i="214"/>
  <c r="C26" i="214"/>
  <c r="C25" i="214"/>
  <c r="C24" i="214"/>
  <c r="C23" i="214"/>
  <c r="C22" i="214"/>
  <c r="C21" i="214"/>
  <c r="C20" i="214"/>
  <c r="C19" i="214"/>
  <c r="C18" i="214"/>
  <c r="C17" i="214"/>
  <c r="C16" i="214"/>
  <c r="C15" i="214"/>
  <c r="C14" i="214"/>
  <c r="C13" i="214"/>
  <c r="C12" i="214"/>
  <c r="B47" i="226" s="1"/>
  <c r="F47" i="226" s="1"/>
  <c r="C11" i="214"/>
  <c r="C10" i="214"/>
  <c r="C9" i="214"/>
  <c r="C8" i="214"/>
  <c r="C7" i="214"/>
  <c r="B48" i="215"/>
  <c r="B47" i="215"/>
  <c r="B46" i="215"/>
  <c r="B45" i="215"/>
  <c r="B44" i="215"/>
  <c r="B43" i="215"/>
  <c r="B16" i="61" l="1"/>
  <c r="B11" i="61"/>
  <c r="B17" i="61"/>
  <c r="B9" i="61"/>
  <c r="B12" i="61"/>
  <c r="B14" i="61"/>
  <c r="B10" i="61"/>
  <c r="B13" i="61"/>
  <c r="B8" i="61"/>
  <c r="C34" i="215"/>
  <c r="C35" i="215"/>
  <c r="K19" i="61"/>
  <c r="J19" i="61"/>
  <c r="I19" i="61"/>
  <c r="H19" i="61"/>
  <c r="G19" i="61"/>
  <c r="F19" i="61"/>
  <c r="E19" i="61"/>
  <c r="D19" i="61"/>
  <c r="B19" i="60"/>
  <c r="B19" i="59"/>
  <c r="B50" i="215"/>
  <c r="C35" i="214"/>
  <c r="C91" i="226"/>
  <c r="G91" i="226" s="1"/>
  <c r="B14" i="69"/>
  <c r="C34" i="214"/>
  <c r="C49" i="215"/>
  <c r="B53" i="226"/>
  <c r="F53" i="226" s="1"/>
  <c r="C48" i="215"/>
  <c r="B52" i="226"/>
  <c r="F52" i="226" s="1"/>
  <c r="C47" i="215"/>
  <c r="B51" i="226"/>
  <c r="F51" i="226" s="1"/>
  <c r="C46" i="215"/>
  <c r="B50" i="226"/>
  <c r="F50" i="226" s="1"/>
  <c r="C45" i="215"/>
  <c r="B49" i="226"/>
  <c r="F49" i="226" s="1"/>
  <c r="C44" i="215"/>
  <c r="B48" i="226"/>
  <c r="F48" i="226" s="1"/>
  <c r="C42" i="215"/>
  <c r="B46" i="226"/>
  <c r="F46" i="226" s="1"/>
  <c r="G46" i="215"/>
  <c r="H51" i="215"/>
  <c r="D17" i="69"/>
  <c r="I17" i="69"/>
  <c r="J17" i="69"/>
  <c r="E17" i="69"/>
  <c r="G17" i="69"/>
  <c r="B16" i="72"/>
  <c r="C95" i="226" s="1"/>
  <c r="G95" i="226" s="1"/>
  <c r="B16" i="71"/>
  <c r="B95" i="226" s="1"/>
  <c r="F95" i="226" s="1"/>
  <c r="K17" i="69"/>
  <c r="B10" i="69"/>
  <c r="C16" i="67"/>
  <c r="B14" i="67" s="1"/>
  <c r="C87" i="226"/>
  <c r="G87" i="226" s="1"/>
  <c r="B87" i="226"/>
  <c r="F87" i="226" s="1"/>
  <c r="C79" i="226"/>
  <c r="G79" i="226" s="1"/>
  <c r="B79" i="226"/>
  <c r="F79" i="226" s="1"/>
  <c r="G45" i="215"/>
  <c r="B15" i="69"/>
  <c r="B13" i="69"/>
  <c r="B11" i="69"/>
  <c r="B9" i="69"/>
  <c r="F17" i="69"/>
  <c r="B12" i="69"/>
  <c r="H17" i="69"/>
  <c r="B8" i="69"/>
  <c r="G52" i="215"/>
  <c r="G44" i="215"/>
  <c r="G51" i="215"/>
  <c r="G47" i="215"/>
  <c r="G43" i="215"/>
  <c r="H52" i="215"/>
  <c r="H48" i="215"/>
  <c r="H44" i="215"/>
  <c r="G48" i="215"/>
  <c r="C43" i="215"/>
  <c r="B19" i="61" l="1"/>
  <c r="C36" i="215"/>
  <c r="C55" i="226" s="1"/>
  <c r="C36" i="214"/>
  <c r="B55" i="226" s="1"/>
  <c r="B8" i="67"/>
  <c r="C52" i="215"/>
  <c r="D52" i="215" s="1"/>
  <c r="D53" i="215" s="1"/>
  <c r="I17" i="67"/>
  <c r="B91" i="226"/>
  <c r="F91" i="226" s="1"/>
  <c r="H53" i="215"/>
  <c r="A55" i="226"/>
  <c r="C17" i="69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F17" i="67"/>
  <c r="G53" i="215"/>
  <c r="B16" i="67" l="1"/>
  <c r="C17" i="67"/>
  <c r="A51" i="229" l="1"/>
  <c r="E51" i="229" s="1"/>
  <c r="C12" i="86"/>
  <c r="B51" i="229" s="1"/>
  <c r="F51" i="229" s="1"/>
  <c r="B11" i="86"/>
  <c r="B24" i="86" s="1"/>
  <c r="B10" i="86"/>
  <c r="B9" i="86"/>
  <c r="B8" i="86"/>
  <c r="B7" i="86"/>
  <c r="B6" i="86"/>
  <c r="G24" i="86" s="1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l="1"/>
  <c r="L26" i="85"/>
  <c r="K26" i="85" s="1"/>
  <c r="D26" i="85"/>
  <c r="C26" i="85" s="1"/>
  <c r="H26" i="85"/>
  <c r="G26" i="85" s="1"/>
  <c r="F26" i="85"/>
  <c r="E26" i="85" s="1"/>
  <c r="B23" i="85"/>
  <c r="B22" i="85"/>
  <c r="B20" i="85"/>
  <c r="B15" i="85"/>
  <c r="B12" i="85"/>
  <c r="B12" i="86"/>
  <c r="C51" i="229" s="1"/>
  <c r="G51" i="229" s="1"/>
  <c r="B17" i="85"/>
  <c r="B18" i="85"/>
  <c r="B9" i="85"/>
  <c r="B10" i="85"/>
  <c r="B14" i="85"/>
  <c r="B25" i="85"/>
  <c r="B8" i="85"/>
  <c r="B16" i="85"/>
  <c r="B24" i="85"/>
  <c r="B11" i="85"/>
  <c r="B19" i="85"/>
  <c r="B13" i="85"/>
  <c r="B21" i="85"/>
  <c r="C19" i="85" l="1"/>
  <c r="C18" i="85"/>
  <c r="E19" i="85"/>
  <c r="E15" i="85"/>
  <c r="E10" i="85"/>
  <c r="E18" i="85"/>
  <c r="E16" i="85"/>
  <c r="E8" i="85"/>
  <c r="E24" i="85"/>
  <c r="E17" i="85"/>
  <c r="E22" i="85"/>
  <c r="E20" i="85"/>
  <c r="E13" i="85"/>
  <c r="K15" i="85"/>
  <c r="E9" i="85"/>
  <c r="E25" i="85"/>
  <c r="E7" i="85"/>
  <c r="E23" i="85"/>
  <c r="E21" i="85"/>
  <c r="K13" i="85"/>
  <c r="G10" i="85"/>
  <c r="G11" i="85"/>
  <c r="C17" i="85"/>
  <c r="C16" i="85"/>
  <c r="G25" i="85"/>
  <c r="G23" i="85"/>
  <c r="K18" i="85"/>
  <c r="C12" i="85"/>
  <c r="G13" i="85"/>
  <c r="G8" i="85"/>
  <c r="G20" i="85"/>
  <c r="G12" i="85"/>
  <c r="C8" i="85"/>
  <c r="G22" i="85"/>
  <c r="C14" i="85"/>
  <c r="K25" i="85"/>
  <c r="C13" i="85"/>
  <c r="K7" i="85"/>
  <c r="C7" i="85"/>
  <c r="C11" i="85"/>
  <c r="C9" i="85"/>
  <c r="G19" i="85"/>
  <c r="K24" i="85"/>
  <c r="K22" i="85"/>
  <c r="C24" i="85"/>
  <c r="K10" i="85"/>
  <c r="G9" i="85"/>
  <c r="C10" i="85"/>
  <c r="K9" i="85"/>
  <c r="G21" i="85"/>
  <c r="C25" i="85"/>
  <c r="K20" i="85"/>
  <c r="G17" i="85"/>
  <c r="K8" i="85"/>
  <c r="C23" i="85"/>
  <c r="K12" i="85"/>
  <c r="E14" i="85"/>
  <c r="C22" i="85"/>
  <c r="G24" i="85"/>
  <c r="K11" i="85"/>
  <c r="C15" i="85"/>
  <c r="G7" i="85"/>
  <c r="K16" i="85"/>
  <c r="K23" i="85"/>
  <c r="K21" i="85"/>
  <c r="K19" i="85"/>
  <c r="K17" i="85"/>
  <c r="K14" i="85"/>
  <c r="G15" i="85"/>
  <c r="G16" i="85"/>
  <c r="E11" i="85"/>
  <c r="C21" i="85"/>
  <c r="G18" i="85"/>
  <c r="E12" i="85"/>
  <c r="C20" i="85"/>
  <c r="G14" i="85"/>
  <c r="B26" i="85"/>
  <c r="A47" i="229" l="1"/>
  <c r="E47" i="229" s="1"/>
  <c r="B27" i="210" l="1"/>
  <c r="B21" i="210"/>
  <c r="B26" i="210"/>
  <c r="A26" i="210"/>
  <c r="B25" i="210"/>
  <c r="A25" i="210"/>
  <c r="B24" i="210"/>
  <c r="A24" i="210"/>
  <c r="B23" i="210"/>
  <c r="A23" i="210"/>
  <c r="B22" i="210"/>
  <c r="A22" i="210"/>
  <c r="A21" i="210"/>
  <c r="B71" i="226"/>
  <c r="F71" i="226" s="1"/>
  <c r="C71" i="226" l="1"/>
  <c r="G71" i="226" s="1"/>
  <c r="C97" i="229" l="1"/>
  <c r="F98" i="229" s="1"/>
  <c r="B38" i="83"/>
  <c r="B39" i="83"/>
  <c r="B40" i="83"/>
  <c r="B41" i="83"/>
  <c r="B42" i="83"/>
  <c r="B43" i="83"/>
  <c r="B44" i="83"/>
  <c r="B45" i="83"/>
  <c r="B46" i="83"/>
  <c r="B47" i="83"/>
  <c r="B48" i="83"/>
  <c r="B49" i="83"/>
  <c r="D38" i="83"/>
  <c r="D39" i="83"/>
  <c r="D40" i="83"/>
  <c r="D41" i="83"/>
  <c r="D42" i="83"/>
  <c r="D43" i="83"/>
  <c r="D44" i="83"/>
  <c r="D45" i="83"/>
  <c r="D46" i="83"/>
  <c r="D47" i="83"/>
  <c r="D48" i="83"/>
  <c r="D49" i="83"/>
  <c r="M12" i="83"/>
  <c r="J12" i="83" s="1"/>
  <c r="E12" i="83" l="1"/>
  <c r="B12" i="83" s="1"/>
  <c r="M33" i="83"/>
  <c r="J33" i="83" s="1"/>
  <c r="C39" i="158"/>
  <c r="C39" i="159" s="1"/>
  <c r="C38" i="159"/>
  <c r="D37" i="83"/>
  <c r="D51" i="83" s="1"/>
  <c r="F81" i="229"/>
  <c r="F75" i="229"/>
  <c r="G75" i="229"/>
  <c r="G81" i="229"/>
  <c r="F115" i="229"/>
  <c r="B37" i="83" l="1"/>
  <c r="B51" i="83" s="1"/>
  <c r="D8" i="81"/>
  <c r="E8" i="81"/>
  <c r="B8" i="81" s="1"/>
  <c r="D9" i="81"/>
  <c r="E9" i="81"/>
  <c r="B9" i="81" s="1"/>
  <c r="D10" i="81"/>
  <c r="E10" i="81"/>
  <c r="B10" i="81" s="1"/>
  <c r="D11" i="81"/>
  <c r="E11" i="81"/>
  <c r="B11" i="81" s="1"/>
  <c r="D12" i="81"/>
  <c r="E12" i="81"/>
  <c r="D13" i="81"/>
  <c r="E13" i="81"/>
  <c r="D14" i="81"/>
  <c r="E14" i="81"/>
  <c r="B14" i="81" s="1"/>
  <c r="D15" i="81"/>
  <c r="E15" i="81"/>
  <c r="D16" i="81"/>
  <c r="E16" i="81"/>
  <c r="B16" i="81" s="1"/>
  <c r="D17" i="81"/>
  <c r="E17" i="81"/>
  <c r="D18" i="81"/>
  <c r="E18" i="81"/>
  <c r="B18" i="81" s="1"/>
  <c r="D7" i="81"/>
  <c r="E7" i="81"/>
  <c r="B12" i="81" l="1"/>
  <c r="B13" i="81"/>
  <c r="B17" i="81"/>
  <c r="B7" i="81"/>
  <c r="B15" i="81"/>
  <c r="N13" i="93"/>
  <c r="M13" i="93"/>
  <c r="J13" i="48"/>
  <c r="I13" i="48"/>
  <c r="L13" i="93" l="1"/>
  <c r="H13" i="48"/>
  <c r="E14" i="114" l="1"/>
  <c r="D14" i="114"/>
  <c r="D13" i="114"/>
  <c r="E10" i="114"/>
  <c r="M33" i="116"/>
  <c r="A102" i="229" s="1"/>
  <c r="F102" i="229" s="1"/>
  <c r="B14" i="114" l="1"/>
  <c r="E38" i="74"/>
  <c r="E44" i="74" s="1"/>
  <c r="C44" i="74" s="1"/>
  <c r="F38" i="74"/>
  <c r="F44" i="74" s="1"/>
  <c r="G38" i="74"/>
  <c r="G44" i="74" s="1"/>
  <c r="H38" i="74"/>
  <c r="H44" i="74" s="1"/>
  <c r="I38" i="74"/>
  <c r="I44" i="74" s="1"/>
  <c r="J38" i="74"/>
  <c r="J44" i="74" s="1"/>
  <c r="K38" i="74"/>
  <c r="G37" i="74"/>
  <c r="G43" i="74" s="1"/>
  <c r="H37" i="74"/>
  <c r="H43" i="74" s="1"/>
  <c r="I37" i="74"/>
  <c r="I43" i="74" s="1"/>
  <c r="J37" i="74"/>
  <c r="J43" i="74" s="1"/>
  <c r="K37" i="74"/>
  <c r="K44" i="74" l="1"/>
  <c r="K43" i="74"/>
  <c r="K39" i="74"/>
  <c r="E102" i="229"/>
  <c r="G116" i="229" l="1"/>
  <c r="F116" i="229"/>
  <c r="G115" i="229"/>
  <c r="B61" i="229" l="1"/>
  <c r="G61" i="229" s="1"/>
  <c r="A61" i="229"/>
  <c r="F61" i="229" s="1"/>
  <c r="M13" i="80"/>
  <c r="M11" i="80"/>
  <c r="M14" i="80"/>
  <c r="M12" i="80"/>
  <c r="M10" i="80"/>
  <c r="M15" i="80"/>
  <c r="M9" i="80"/>
  <c r="M16" i="80" l="1"/>
  <c r="F117" i="229"/>
  <c r="A92" i="229" l="1"/>
  <c r="F92" i="229" s="1"/>
  <c r="G34" i="47" l="1"/>
  <c r="H34" i="47"/>
  <c r="J34" i="47"/>
  <c r="G35" i="47"/>
  <c r="H35" i="47"/>
  <c r="J35" i="47"/>
  <c r="G36" i="47"/>
  <c r="J36" i="47"/>
  <c r="C30" i="47" l="1"/>
  <c r="M13" i="48"/>
  <c r="L13" i="48"/>
  <c r="F35" i="47" l="1"/>
  <c r="F34" i="47"/>
  <c r="F36" i="47"/>
  <c r="B63" i="226" s="1"/>
  <c r="F63" i="226" s="1"/>
  <c r="H36" i="47"/>
  <c r="D36" i="47"/>
  <c r="D35" i="47"/>
  <c r="D34" i="47"/>
  <c r="I35" i="47"/>
  <c r="I34" i="47"/>
  <c r="K13" i="48"/>
  <c r="E44" i="158" l="1"/>
  <c r="E44" i="159" s="1"/>
  <c r="H44" i="158"/>
  <c r="H44" i="159" s="1"/>
  <c r="I44" i="158"/>
  <c r="I44" i="159" s="1"/>
  <c r="J44" i="158"/>
  <c r="J44" i="159" s="1"/>
  <c r="K44" i="158"/>
  <c r="K44" i="159" s="1"/>
  <c r="E45" i="158"/>
  <c r="E45" i="159" s="1"/>
  <c r="G45" i="158"/>
  <c r="G45" i="159" s="1"/>
  <c r="H45" i="158"/>
  <c r="H45" i="159" s="1"/>
  <c r="K45" i="158"/>
  <c r="K45" i="159" s="1"/>
  <c r="D45" i="158"/>
  <c r="D45" i="159" s="1"/>
  <c r="D44" i="158"/>
  <c r="H33" i="83"/>
  <c r="F33" i="83" s="1"/>
  <c r="C15" i="65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B24" i="52"/>
  <c r="C24" i="52"/>
  <c r="C23" i="52"/>
  <c r="B22" i="52"/>
  <c r="B21" i="52"/>
  <c r="C21" i="52"/>
  <c r="B20" i="52"/>
  <c r="C20" i="52"/>
  <c r="C33" i="47"/>
  <c r="C27" i="47"/>
  <c r="C24" i="47"/>
  <c r="P13" i="93"/>
  <c r="Q13" i="93"/>
  <c r="E12" i="120"/>
  <c r="D97" i="229"/>
  <c r="G98" i="229" s="1"/>
  <c r="B97" i="229"/>
  <c r="G97" i="229" s="1"/>
  <c r="A97" i="229"/>
  <c r="F97" i="229" s="1"/>
  <c r="D56" i="229"/>
  <c r="G57" i="229" s="1"/>
  <c r="C56" i="229"/>
  <c r="F57" i="229" s="1"/>
  <c r="D8" i="89"/>
  <c r="E8" i="89"/>
  <c r="D9" i="89"/>
  <c r="E9" i="89"/>
  <c r="D10" i="89"/>
  <c r="E10" i="89"/>
  <c r="D11" i="89"/>
  <c r="E11" i="89"/>
  <c r="D12" i="89"/>
  <c r="E12" i="89"/>
  <c r="D13" i="89"/>
  <c r="E13" i="89"/>
  <c r="D14" i="89"/>
  <c r="E14" i="89"/>
  <c r="D15" i="89"/>
  <c r="E15" i="89"/>
  <c r="D16" i="89"/>
  <c r="E16" i="89"/>
  <c r="D17" i="89"/>
  <c r="E17" i="89"/>
  <c r="D18" i="89"/>
  <c r="E18" i="89"/>
  <c r="D19" i="89"/>
  <c r="E19" i="89"/>
  <c r="D20" i="89"/>
  <c r="E20" i="89"/>
  <c r="D21" i="89"/>
  <c r="E21" i="89"/>
  <c r="D22" i="89"/>
  <c r="E22" i="89"/>
  <c r="D23" i="89"/>
  <c r="E23" i="89"/>
  <c r="D24" i="89"/>
  <c r="D25" i="89"/>
  <c r="E25" i="89"/>
  <c r="D26" i="89"/>
  <c r="E26" i="89"/>
  <c r="D27" i="89"/>
  <c r="E27" i="89"/>
  <c r="D28" i="89"/>
  <c r="E28" i="89"/>
  <c r="D29" i="89"/>
  <c r="E29" i="89"/>
  <c r="D33" i="89"/>
  <c r="E33" i="89"/>
  <c r="D34" i="89"/>
  <c r="E34" i="89"/>
  <c r="D35" i="89"/>
  <c r="E35" i="89"/>
  <c r="D36" i="89"/>
  <c r="E36" i="89"/>
  <c r="D37" i="89"/>
  <c r="E37" i="89"/>
  <c r="D38" i="89"/>
  <c r="E38" i="89"/>
  <c r="D39" i="89"/>
  <c r="E39" i="89"/>
  <c r="D40" i="89"/>
  <c r="E40" i="89"/>
  <c r="D41" i="89"/>
  <c r="E41" i="89"/>
  <c r="D42" i="89"/>
  <c r="E42" i="89"/>
  <c r="D43" i="89"/>
  <c r="E43" i="89"/>
  <c r="D44" i="89"/>
  <c r="E44" i="89"/>
  <c r="D45" i="89"/>
  <c r="E45" i="89"/>
  <c r="D46" i="89"/>
  <c r="E46" i="89"/>
  <c r="D47" i="89"/>
  <c r="E47" i="89"/>
  <c r="D48" i="89"/>
  <c r="E48" i="89"/>
  <c r="D49" i="89"/>
  <c r="E49" i="89"/>
  <c r="D50" i="89"/>
  <c r="E50" i="89"/>
  <c r="D51" i="89"/>
  <c r="E51" i="89"/>
  <c r="D52" i="89"/>
  <c r="E52" i="89"/>
  <c r="D53" i="89"/>
  <c r="E53" i="89"/>
  <c r="D54" i="89"/>
  <c r="E54" i="89"/>
  <c r="D55" i="89"/>
  <c r="E55" i="89"/>
  <c r="D56" i="89"/>
  <c r="E56" i="89"/>
  <c r="D57" i="89"/>
  <c r="E57" i="89"/>
  <c r="D58" i="89"/>
  <c r="E58" i="89"/>
  <c r="D59" i="89"/>
  <c r="E59" i="89"/>
  <c r="D60" i="89"/>
  <c r="E60" i="89"/>
  <c r="D61" i="89"/>
  <c r="E61" i="89"/>
  <c r="D62" i="89"/>
  <c r="E62" i="89"/>
  <c r="D63" i="89"/>
  <c r="E63" i="89"/>
  <c r="D64" i="89"/>
  <c r="E64" i="89"/>
  <c r="D65" i="89"/>
  <c r="E65" i="89"/>
  <c r="D66" i="89"/>
  <c r="E66" i="89"/>
  <c r="D67" i="89"/>
  <c r="E67" i="89"/>
  <c r="D68" i="89"/>
  <c r="E68" i="89"/>
  <c r="D69" i="89"/>
  <c r="E69" i="89"/>
  <c r="D70" i="89"/>
  <c r="E70" i="89"/>
  <c r="D71" i="89"/>
  <c r="E71" i="89"/>
  <c r="D72" i="89"/>
  <c r="E72" i="89"/>
  <c r="D73" i="89"/>
  <c r="E73" i="89"/>
  <c r="D74" i="89"/>
  <c r="E74" i="89"/>
  <c r="D75" i="89"/>
  <c r="E75" i="89"/>
  <c r="D76" i="89"/>
  <c r="E76" i="89"/>
  <c r="D77" i="89"/>
  <c r="E77" i="89"/>
  <c r="D78" i="89"/>
  <c r="E78" i="89"/>
  <c r="D79" i="89"/>
  <c r="E79" i="89"/>
  <c r="D80" i="89"/>
  <c r="E80" i="89"/>
  <c r="D81" i="89"/>
  <c r="E81" i="89"/>
  <c r="D82" i="89"/>
  <c r="E82" i="89"/>
  <c r="D83" i="89"/>
  <c r="E83" i="89"/>
  <c r="D84" i="89"/>
  <c r="E84" i="89"/>
  <c r="D85" i="89"/>
  <c r="E85" i="89"/>
  <c r="D86" i="89"/>
  <c r="E86" i="89"/>
  <c r="D87" i="89"/>
  <c r="E87" i="89"/>
  <c r="D88" i="89"/>
  <c r="E88" i="89"/>
  <c r="D89" i="89"/>
  <c r="E89" i="89"/>
  <c r="D90" i="89"/>
  <c r="E90" i="89"/>
  <c r="D91" i="89"/>
  <c r="E91" i="89"/>
  <c r="D92" i="89"/>
  <c r="E92" i="89"/>
  <c r="D93" i="89"/>
  <c r="E93" i="89"/>
  <c r="D94" i="89"/>
  <c r="E94" i="89"/>
  <c r="D95" i="89"/>
  <c r="E95" i="89"/>
  <c r="D96" i="89"/>
  <c r="E96" i="89"/>
  <c r="D97" i="89"/>
  <c r="E97" i="89"/>
  <c r="D98" i="89"/>
  <c r="E98" i="89"/>
  <c r="D99" i="89"/>
  <c r="E99" i="89"/>
  <c r="D100" i="89"/>
  <c r="E100" i="89"/>
  <c r="D101" i="89"/>
  <c r="E101" i="89"/>
  <c r="D102" i="89"/>
  <c r="E102" i="89"/>
  <c r="D103" i="89"/>
  <c r="E103" i="89"/>
  <c r="C26" i="81"/>
  <c r="C27" i="81"/>
  <c r="C28" i="81"/>
  <c r="C29" i="81"/>
  <c r="C30" i="81"/>
  <c r="C31" i="81"/>
  <c r="C33" i="81"/>
  <c r="C34" i="81"/>
  <c r="C35" i="81"/>
  <c r="B25" i="81"/>
  <c r="B28" i="81"/>
  <c r="B29" i="81"/>
  <c r="B30" i="81"/>
  <c r="B31" i="81"/>
  <c r="B32" i="81"/>
  <c r="K16" i="65"/>
  <c r="B102" i="229"/>
  <c r="G102" i="229" s="1"/>
  <c r="C24" i="86"/>
  <c r="D12" i="120"/>
  <c r="B110" i="229" s="1"/>
  <c r="G110" i="229" s="1"/>
  <c r="C102" i="229"/>
  <c r="F103" i="229" s="1"/>
  <c r="D102" i="229"/>
  <c r="G103" i="229" s="1"/>
  <c r="B92" i="229"/>
  <c r="G92" i="229" s="1"/>
  <c r="C92" i="229"/>
  <c r="F93" i="229" s="1"/>
  <c r="D92" i="229"/>
  <c r="G93" i="229" s="1"/>
  <c r="E15" i="114"/>
  <c r="D15" i="114"/>
  <c r="E13" i="114"/>
  <c r="B13" i="114" s="1"/>
  <c r="E12" i="114"/>
  <c r="D12" i="114"/>
  <c r="E11" i="114"/>
  <c r="D11" i="114"/>
  <c r="D10" i="114"/>
  <c r="B10" i="114" s="1"/>
  <c r="E9" i="114"/>
  <c r="D9" i="114"/>
  <c r="E8" i="114"/>
  <c r="D8" i="114"/>
  <c r="D24" i="86"/>
  <c r="E24" i="86"/>
  <c r="F24" i="86"/>
  <c r="M19" i="81"/>
  <c r="L19" i="81"/>
  <c r="I19" i="81"/>
  <c r="H19" i="81"/>
  <c r="J16" i="70"/>
  <c r="I16" i="70"/>
  <c r="H16" i="70"/>
  <c r="G16" i="70"/>
  <c r="F16" i="70"/>
  <c r="E16" i="70"/>
  <c r="D16" i="70"/>
  <c r="B15" i="70"/>
  <c r="B14" i="70"/>
  <c r="B13" i="70"/>
  <c r="B12" i="70"/>
  <c r="B11" i="70"/>
  <c r="B10" i="70"/>
  <c r="B9" i="70"/>
  <c r="B8" i="70"/>
  <c r="C27" i="67"/>
  <c r="J16" i="65"/>
  <c r="I16" i="65"/>
  <c r="H16" i="65"/>
  <c r="G16" i="65"/>
  <c r="F16" i="65"/>
  <c r="E16" i="65"/>
  <c r="D16" i="65"/>
  <c r="B17" i="57"/>
  <c r="B16" i="57"/>
  <c r="B15" i="57"/>
  <c r="B14" i="57"/>
  <c r="B13" i="57"/>
  <c r="B12" i="57"/>
  <c r="B11" i="57"/>
  <c r="B10" i="57"/>
  <c r="B9" i="57"/>
  <c r="B8" i="57"/>
  <c r="C22" i="52"/>
  <c r="C9" i="47"/>
  <c r="D44" i="159" l="1"/>
  <c r="A110" i="229"/>
  <c r="F110" i="229" s="1"/>
  <c r="B12" i="120"/>
  <c r="B15" i="114"/>
  <c r="B12" i="114"/>
  <c r="B11" i="114"/>
  <c r="B9" i="114"/>
  <c r="D16" i="114"/>
  <c r="B8" i="114"/>
  <c r="E16" i="114"/>
  <c r="E104" i="89"/>
  <c r="D104" i="89"/>
  <c r="F19" i="81"/>
  <c r="B39" i="229" s="1"/>
  <c r="F39" i="229" s="1"/>
  <c r="B19" i="57"/>
  <c r="A83" i="226" s="1"/>
  <c r="F83" i="226" s="1"/>
  <c r="C15" i="47"/>
  <c r="C12" i="47"/>
  <c r="C18" i="47"/>
  <c r="C21" i="47"/>
  <c r="B56" i="229"/>
  <c r="G56" i="229" s="1"/>
  <c r="B27" i="52"/>
  <c r="B107" i="226"/>
  <c r="F107" i="226" s="1"/>
  <c r="C27" i="52"/>
  <c r="H7" i="80"/>
  <c r="E40" i="158"/>
  <c r="C40" i="158" s="1"/>
  <c r="H24" i="86"/>
  <c r="G25" i="86" s="1"/>
  <c r="K36" i="47"/>
  <c r="C110" i="229"/>
  <c r="H110" i="229" s="1"/>
  <c r="G19" i="73"/>
  <c r="G21" i="73" s="1"/>
  <c r="C83" i="226"/>
  <c r="F84" i="226" s="1"/>
  <c r="B7" i="52"/>
  <c r="B16" i="52" s="1"/>
  <c r="B27" i="81"/>
  <c r="A39" i="229"/>
  <c r="E39" i="229" s="1"/>
  <c r="I19" i="73"/>
  <c r="I22" i="73" s="1"/>
  <c r="B83" i="226"/>
  <c r="G83" i="226" s="1"/>
  <c r="C16" i="65"/>
  <c r="K17" i="65" s="1"/>
  <c r="F19" i="73"/>
  <c r="F21" i="73" s="1"/>
  <c r="D46" i="158"/>
  <c r="O13" i="93"/>
  <c r="D83" i="226"/>
  <c r="G84" i="226" s="1"/>
  <c r="B7" i="73"/>
  <c r="B11" i="73" s="1"/>
  <c r="J46" i="158"/>
  <c r="J46" i="159" s="1"/>
  <c r="B16" i="70"/>
  <c r="A95" i="226" s="1"/>
  <c r="E95" i="226" s="1"/>
  <c r="A87" i="226"/>
  <c r="E87" i="226" s="1"/>
  <c r="A79" i="226"/>
  <c r="E79" i="226" s="1"/>
  <c r="C35" i="47"/>
  <c r="C34" i="47"/>
  <c r="E34" i="47"/>
  <c r="E35" i="47"/>
  <c r="I46" i="158"/>
  <c r="I46" i="159" s="1"/>
  <c r="K46" i="158"/>
  <c r="K46" i="159" s="1"/>
  <c r="F46" i="158"/>
  <c r="F46" i="159" s="1"/>
  <c r="J45" i="158"/>
  <c r="J45" i="159" s="1"/>
  <c r="I45" i="158"/>
  <c r="I45" i="159" s="1"/>
  <c r="G44" i="158"/>
  <c r="G44" i="159" s="1"/>
  <c r="F45" i="158"/>
  <c r="F45" i="159" s="1"/>
  <c r="F44" i="158"/>
  <c r="F44" i="159" s="1"/>
  <c r="E33" i="83"/>
  <c r="D33" i="83"/>
  <c r="B35" i="81"/>
  <c r="E19" i="81"/>
  <c r="C32" i="81"/>
  <c r="B26" i="81"/>
  <c r="B34" i="81"/>
  <c r="D19" i="81"/>
  <c r="C25" i="81"/>
  <c r="B33" i="81"/>
  <c r="D7" i="80"/>
  <c r="K45" i="74"/>
  <c r="H39" i="74"/>
  <c r="H45" i="74" s="1"/>
  <c r="E39" i="74"/>
  <c r="E45" i="74" s="1"/>
  <c r="C45" i="74" s="1"/>
  <c r="F39" i="74"/>
  <c r="F45" i="74" s="1"/>
  <c r="I39" i="74"/>
  <c r="I45" i="74" s="1"/>
  <c r="J39" i="74"/>
  <c r="G39" i="74"/>
  <c r="G45" i="74" s="1"/>
  <c r="B103" i="226"/>
  <c r="F103" i="226" s="1"/>
  <c r="C29" i="67"/>
  <c r="B29" i="67"/>
  <c r="D46" i="159" l="1"/>
  <c r="C44" i="158"/>
  <c r="B36" i="81"/>
  <c r="B37" i="81" s="1"/>
  <c r="B19" i="81"/>
  <c r="B33" i="83"/>
  <c r="C36" i="81"/>
  <c r="C37" i="81" s="1"/>
  <c r="B16" i="114"/>
  <c r="E92" i="229" s="1"/>
  <c r="E46" i="158"/>
  <c r="E46" i="159" s="1"/>
  <c r="E40" i="159"/>
  <c r="J45" i="74"/>
  <c r="C103" i="226" s="1"/>
  <c r="G103" i="226" s="1"/>
  <c r="B8" i="65"/>
  <c r="F7" i="80"/>
  <c r="F8" i="80"/>
  <c r="B35" i="229"/>
  <c r="H12" i="80"/>
  <c r="H11" i="80"/>
  <c r="H13" i="80"/>
  <c r="H9" i="80"/>
  <c r="H14" i="80"/>
  <c r="H15" i="80"/>
  <c r="H8" i="80"/>
  <c r="H10" i="80"/>
  <c r="B12" i="65"/>
  <c r="A91" i="226"/>
  <c r="E91" i="226" s="1"/>
  <c r="B30" i="226"/>
  <c r="F30" i="226" s="1"/>
  <c r="C42" i="226"/>
  <c r="F55" i="226" s="1"/>
  <c r="B42" i="226"/>
  <c r="E55" i="226" s="1"/>
  <c r="A30" i="226"/>
  <c r="E30" i="226" s="1"/>
  <c r="C40" i="159"/>
  <c r="C45" i="158"/>
  <c r="C107" i="226"/>
  <c r="G107" i="226" s="1"/>
  <c r="D15" i="80"/>
  <c r="D13" i="80"/>
  <c r="D11" i="80"/>
  <c r="D9" i="80"/>
  <c r="D14" i="80"/>
  <c r="D12" i="80"/>
  <c r="D10" i="80"/>
  <c r="D8" i="80"/>
  <c r="F15" i="80"/>
  <c r="F13" i="80"/>
  <c r="F11" i="80"/>
  <c r="F9" i="80"/>
  <c r="F14" i="80"/>
  <c r="F12" i="80"/>
  <c r="F10" i="80"/>
  <c r="G22" i="73"/>
  <c r="B43" i="229"/>
  <c r="F43" i="229" s="1"/>
  <c r="D25" i="86"/>
  <c r="E97" i="229"/>
  <c r="C25" i="86"/>
  <c r="A43" i="229"/>
  <c r="E43" i="229" s="1"/>
  <c r="E19" i="73"/>
  <c r="C19" i="73"/>
  <c r="C22" i="73" s="1"/>
  <c r="H19" i="73"/>
  <c r="B10" i="65"/>
  <c r="B15" i="65"/>
  <c r="E17" i="65"/>
  <c r="B11" i="65"/>
  <c r="G17" i="65"/>
  <c r="E83" i="226"/>
  <c r="H83" i="226" s="1"/>
  <c r="E25" i="86"/>
  <c r="F25" i="86"/>
  <c r="B25" i="86"/>
  <c r="C43" i="229"/>
  <c r="G43" i="229" s="1"/>
  <c r="I21" i="73"/>
  <c r="B9" i="65"/>
  <c r="J17" i="65"/>
  <c r="F22" i="73"/>
  <c r="A75" i="226"/>
  <c r="E75" i="226" s="1"/>
  <c r="I17" i="65"/>
  <c r="F17" i="65"/>
  <c r="D17" i="65"/>
  <c r="B13" i="65"/>
  <c r="H17" i="65"/>
  <c r="C35" i="229"/>
  <c r="G35" i="229" s="1"/>
  <c r="H46" i="158"/>
  <c r="H46" i="159" s="1"/>
  <c r="B14" i="65"/>
  <c r="C39" i="229"/>
  <c r="G39" i="229" s="1"/>
  <c r="I36" i="47"/>
  <c r="A63" i="226" s="1"/>
  <c r="E63" i="226" s="1"/>
  <c r="E36" i="47"/>
  <c r="C36" i="47"/>
  <c r="C63" i="226" s="1"/>
  <c r="G63" i="226" s="1"/>
  <c r="G46" i="158"/>
  <c r="G46" i="159" s="1"/>
  <c r="A107" i="226"/>
  <c r="E107" i="226" s="1"/>
  <c r="A103" i="226"/>
  <c r="E103" i="226" s="1"/>
  <c r="D19" i="73"/>
  <c r="D22" i="73" s="1"/>
  <c r="C46" i="158" l="1"/>
  <c r="C46" i="159" s="1"/>
  <c r="E70" i="229" s="1"/>
  <c r="H16" i="80"/>
  <c r="D16" i="80"/>
  <c r="F16" i="80"/>
  <c r="B70" i="229"/>
  <c r="G70" i="229" s="1"/>
  <c r="C45" i="159"/>
  <c r="A70" i="229"/>
  <c r="F70" i="229" s="1"/>
  <c r="C44" i="159"/>
  <c r="E22" i="73"/>
  <c r="B99" i="226"/>
  <c r="F99" i="226" s="1"/>
  <c r="H22" i="73"/>
  <c r="A99" i="226"/>
  <c r="E99" i="226" s="1"/>
  <c r="C30" i="226"/>
  <c r="G30" i="226" s="1"/>
  <c r="D42" i="226"/>
  <c r="G55" i="226" s="1"/>
  <c r="H25" i="86"/>
  <c r="C21" i="73"/>
  <c r="E21" i="73"/>
  <c r="B19" i="73"/>
  <c r="H21" i="73"/>
  <c r="D21" i="73"/>
  <c r="C17" i="65"/>
  <c r="B16" i="65"/>
  <c r="B22" i="73" l="1"/>
  <c r="C99" i="226"/>
  <c r="G99" i="226" s="1"/>
  <c r="B21" i="73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B32" i="119" l="1"/>
  <c r="B33" i="118"/>
  <c r="B106" i="229" s="1"/>
  <c r="G106" i="229" s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  <c r="C106" i="229" s="1"/>
  <c r="H106" i="229" s="1"/>
  <c r="A79" i="229" l="1"/>
  <c r="F79" i="229" s="1"/>
  <c r="F80" i="229"/>
  <c r="B79" i="229"/>
  <c r="G79" i="229" s="1"/>
  <c r="H11" i="92"/>
  <c r="E61" i="229"/>
  <c r="H9" i="92"/>
  <c r="H63" i="92" s="1"/>
  <c r="H65" i="92" s="1"/>
  <c r="C61" i="229"/>
  <c r="F62" i="229" s="1"/>
  <c r="C11" i="91" l="1"/>
  <c r="C11" i="92" s="1"/>
  <c r="E56" i="2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Amjad Ahmed Abdelwahab</author>
  </authors>
  <commentList>
    <comment ref="E6" authorId="0" shapeId="0" xr:uid="{00000000-0006-0000-5E00-000001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 shapeId="0" xr:uid="{00000000-0006-0000-5E00-000002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 shapeId="0" xr:uid="{00000000-0006-0000-5E00-000003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 shapeId="0" xr:uid="{00000000-0006-0000-5E00-000004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 shapeId="0" xr:uid="{00000000-0006-0000-5E00-000005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 shapeId="0" xr:uid="{00000000-0006-0000-5E00-000006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Amjad Ahmed Abdelwahab</author>
  </authors>
  <commentList>
    <comment ref="B8" authorId="0" shapeId="0" xr:uid="{00000000-0006-0000-5F00-000001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 shapeId="0" xr:uid="{00000000-0006-0000-5F00-000002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 shapeId="0" xr:uid="{00000000-0006-0000-5F00-000003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 shapeId="0" xr:uid="{00000000-0006-0000-5F00-000004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 shapeId="0" xr:uid="{00000000-0006-0000-5F00-000005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 shapeId="0" xr:uid="{00000000-0006-0000-5F00-000006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 shapeId="0" xr:uid="{00000000-0006-0000-5F00-000007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 shapeId="0" xr:uid="{00000000-0006-0000-5F00-000008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 shapeId="0" xr:uid="{00000000-0006-0000-5F00-000009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 shapeId="0" xr:uid="{00000000-0006-0000-5F00-00000A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 shapeId="0" xr:uid="{00000000-0006-0000-5F00-00000B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 shapeId="0" xr:uid="{00000000-0006-0000-5F00-00000C000000}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<sst xmlns="http://schemas.openxmlformats.org/spreadsheetml/2006/main" count="7161" uniqueCount="1670">
  <si>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</si>
  <si>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</si>
  <si>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</si>
  <si>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</si>
  <si>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</si>
  <si>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</si>
  <si>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</si>
  <si>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</si>
  <si>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</si>
  <si>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</si>
  <si>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</si>
  <si>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</si>
  <si>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</si>
  <si>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</si>
  <si>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</si>
  <si>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</si>
  <si>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</si>
  <si>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</si>
  <si>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</si>
  <si>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</si>
  <si>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</si>
  <si>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</si>
  <si>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</si>
  <si>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</si>
  <si>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</si>
  <si>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</si>
  <si>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</si>
  <si>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</si>
  <si>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</si>
  <si>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</si>
  <si>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</si>
  <si>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</si>
  <si>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</si>
  <si>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</si>
  <si>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</si>
  <si>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</si>
  <si>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</si>
  <si>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</si>
  <si>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</si>
  <si>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</si>
  <si>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</si>
  <si>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</si>
  <si>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</si>
  <si>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</si>
  <si>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</si>
  <si>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</si>
  <si>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</si>
  <si>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</si>
  <si>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</si>
  <si>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</si>
  <si>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</si>
  <si>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</si>
  <si>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</si>
  <si>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</si>
  <si>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</si>
  <si>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</si>
  <si>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</si>
  <si>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</si>
  <si>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</si>
  <si>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</si>
  <si>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</si>
  <si>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</si>
  <si>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</si>
  <si>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</si>
  <si>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</si>
  <si>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</si>
  <si>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</si>
  <si>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</si>
  <si>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</si>
  <si>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</si>
  <si>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</si>
  <si>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</si>
  <si>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</si>
  <si>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</si>
  <si>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</si>
  <si>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</si>
  <si>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</si>
  <si>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</si>
  <si>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</si>
  <si>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</si>
  <si>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</si>
  <si>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</si>
  <si>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</si>
  <si>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</si>
  <si>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</si>
  <si>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</si>
  <si>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</si>
  <si>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</si>
  <si>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</si>
  <si>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</si>
  <si>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</si>
  <si>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</si>
  <si>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</si>
  <si>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</si>
  <si>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</si>
  <si>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</si>
  <si>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</si>
  <si>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</si>
  <si>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</si>
  <si>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</si>
  <si>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</si>
  <si>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</si>
  <si>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</si>
  <si>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</si>
  <si>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</si>
  <si>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</si>
  <si>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</si>
  <si>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</si>
  <si>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</si>
  <si>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</si>
  <si>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</si>
  <si>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</si>
  <si>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</si>
  <si>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</si>
  <si>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</si>
  <si>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</si>
  <si>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</si>
  <si>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</si>
  <si>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</si>
  <si>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</si>
  <si>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</si>
  <si>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</si>
  <si>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</si>
  <si>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</si>
  <si>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</si>
  <si>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</si>
  <si>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</si>
  <si>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</si>
  <si>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</si>
  <si>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</si>
  <si>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</si>
  <si>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</si>
  <si>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</si>
  <si>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</si>
  <si>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</si>
  <si>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</si>
  <si>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</si>
  <si>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</si>
  <si>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</si>
  <si>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</si>
  <si>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</si>
  <si>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</si>
  <si>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</si>
  <si>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</si>
  <si>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</si>
  <si>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</si>
  <si>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</si>
  <si>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</si>
  <si>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</si>
  <si>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</si>
  <si>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</si>
  <si>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</si>
  <si>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</si>
  <si>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</si>
  <si>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</si>
  <si>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</si>
  <si>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</si>
  <si>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</si>
  <si>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</si>
  <si>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</si>
  <si>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</si>
  <si>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</si>
  <si>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</si>
  <si>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</si>
  <si>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</si>
  <si>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</si>
  <si>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</si>
  <si>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</si>
  <si>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</si>
  <si>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</si>
  <si>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</si>
  <si>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</si>
  <si>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</si>
  <si>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</si>
  <si>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</si>
  <si>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</si>
  <si>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</si>
  <si>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</si>
  <si>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</si>
  <si>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</si>
  <si>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</si>
  <si>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</si>
  <si>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</si>
  <si>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</si>
  <si>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</si>
  <si>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</si>
  <si>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</si>
  <si>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</si>
  <si>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</si>
  <si>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</si>
  <si>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</si>
  <si>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</si>
  <si>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</si>
  <si>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</si>
  <si>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</si>
  <si>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</si>
  <si>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</si>
  <si>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</si>
  <si>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</si>
  <si>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</si>
  <si>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</si>
  <si>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</si>
  <si>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</si>
  <si>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</si>
  <si>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</si>
  <si>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</si>
  <si>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</si>
  <si>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</si>
  <si>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</si>
  <si>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</si>
  <si>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</si>
  <si>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</si>
  <si>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</si>
  <si>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</si>
  <si>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</si>
  <si>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</si>
  <si>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</si>
  <si>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</si>
  <si>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</si>
  <si>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</si>
  <si>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</si>
  <si>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</si>
  <si>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</si>
  <si>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</si>
  <si>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</si>
  <si>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</si>
  <si>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</si>
  <si>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</si>
  <si>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</si>
  <si>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</si>
  <si>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</si>
  <si>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</si>
  <si>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</si>
  <si>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</si>
  <si>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</si>
  <si>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</si>
  <si>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</si>
  <si>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</si>
  <si>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</si>
  <si>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</si>
  <si>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</si>
  <si>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</si>
  <si>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</si>
  <si>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</si>
  <si>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</si>
  <si>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</si>
  <si>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</si>
  <si>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</si>
  <si>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</si>
  <si>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</si>
  <si>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</si>
  <si>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</si>
  <si>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</si>
  <si>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</si>
  <si>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</si>
  <si>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</si>
  <si>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</si>
  <si>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</si>
  <si>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</si>
  <si>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</si>
  <si>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</si>
  <si>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</si>
  <si>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</si>
  <si>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</si>
  <si>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</si>
  <si>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</si>
  <si>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</si>
  <si>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</si>
  <si>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</si>
  <si>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</si>
  <si>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</si>
  <si>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</si>
  <si>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</si>
  <si>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</si>
  <si>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</si>
  <si>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</si>
  <si>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</si>
  <si>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</si>
  <si>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</si>
  <si>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</si>
  <si>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</si>
  <si>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</si>
  <si>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</si>
  <si>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</si>
  <si>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</si>
  <si>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</si>
  <si>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</si>
  <si>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</si>
  <si>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</si>
  <si>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</si>
  <si>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</si>
  <si>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</si>
  <si>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</si>
  <si>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</si>
  <si>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</si>
  <si>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</si>
  <si>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</si>
  <si>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</si>
  <si>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</si>
  <si>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</si>
  <si>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</si>
  <si>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</si>
  <si>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</si>
  <si>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</si>
  <si>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</si>
  <si>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</si>
  <si>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</si>
  <si>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</si>
  <si>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</si>
  <si>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</si>
  <si>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</si>
  <si>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</si>
  <si>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</si>
  <si>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</si>
  <si>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</si>
  <si>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</si>
  <si>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</si>
  <si>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</si>
  <si>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</si>
  <si>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</si>
  <si>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</si>
  <si>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</si>
  <si>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</si>
  <si>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</si>
  <si>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6-1</t>
  </si>
  <si>
    <t>6-2</t>
  </si>
  <si>
    <t>6-3</t>
  </si>
  <si>
    <t>13-4</t>
  </si>
  <si>
    <t>13-5</t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</si>
  <si>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</si>
  <si>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</si>
  <si>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</si>
  <si>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</si>
  <si>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</si>
  <si>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</si>
  <si>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</si>
  <si>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</si>
  <si>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</si>
  <si>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</si>
  <si>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</si>
  <si>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</si>
  <si>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</si>
  <si>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</si>
  <si>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</si>
  <si>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</si>
  <si>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</si>
  <si>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</si>
  <si>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</si>
  <si>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</si>
  <si>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</si>
  <si>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</si>
  <si>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</si>
  <si>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</si>
  <si>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</si>
  <si>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</si>
  <si>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</si>
  <si>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</si>
  <si>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</si>
  <si>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</si>
  <si>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</si>
  <si>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</si>
  <si>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</si>
  <si>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</si>
  <si>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</si>
  <si>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</si>
  <si>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</si>
  <si>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</si>
  <si>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</si>
  <si>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</si>
  <si>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</si>
  <si>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</si>
  <si>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</si>
  <si>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</si>
  <si>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</si>
  <si>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</si>
  <si>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</si>
  <si>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</si>
  <si>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</si>
  <si>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</si>
  <si>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</si>
  <si>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</si>
  <si>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</si>
  <si>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</si>
  <si>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</si>
  <si>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</si>
  <si>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</si>
  <si>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</si>
  <si>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</si>
  <si>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</si>
  <si>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</si>
  <si>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</si>
  <si>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</si>
  <si>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</si>
  <si>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</si>
  <si>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</si>
  <si>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</si>
  <si>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</si>
  <si>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</si>
  <si>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</si>
  <si>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</si>
  <si>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</si>
  <si>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</si>
  <si>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</si>
  <si>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</si>
  <si>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</si>
  <si>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</si>
  <si>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</si>
  <si>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</si>
  <si>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</si>
  <si>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</si>
  <si>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</si>
  <si>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</si>
  <si>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</si>
  <si>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</si>
  <si>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</si>
  <si>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</si>
  <si>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</si>
  <si>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</si>
  <si>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</si>
  <si>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</si>
  <si>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</si>
  <si>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</si>
  <si>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</si>
  <si>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</si>
  <si>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</si>
  <si>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</si>
  <si>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</si>
  <si>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</si>
  <si>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</si>
  <si>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</si>
  <si>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</si>
  <si>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</si>
  <si>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</si>
  <si>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</si>
  <si>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</si>
  <si>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</si>
  <si>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</si>
  <si>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</si>
  <si>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</si>
  <si>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</si>
  <si>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</si>
  <si>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</si>
  <si>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</si>
  <si>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</si>
  <si>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</si>
  <si>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</si>
  <si>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</si>
  <si>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</si>
  <si>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</si>
  <si>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</si>
  <si>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</si>
  <si>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</si>
  <si>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</si>
  <si>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</si>
  <si>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B15-B19</t>
  </si>
  <si>
    <t>Viral hepatitis</t>
  </si>
  <si>
    <t>Diabetes mellitus</t>
  </si>
  <si>
    <t>Hypertensive diseases</t>
  </si>
  <si>
    <t>I20-I25</t>
  </si>
  <si>
    <t>Ischaemic heart diseases</t>
  </si>
  <si>
    <t>Cerebrovascular diseases</t>
  </si>
  <si>
    <t>Other acute lower respiratory infections</t>
  </si>
  <si>
    <t>Transport accidents</t>
  </si>
  <si>
    <t>Falls</t>
  </si>
  <si>
    <t>Exposure to smoke, fire and flames</t>
  </si>
  <si>
    <t>Accidental poisoning by and exposure to noxious substances</t>
  </si>
  <si>
    <t>Other congenital malformations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</si>
  <si>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</si>
  <si>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</si>
  <si>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</si>
  <si>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</si>
  <si>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</si>
  <si>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</si>
  <si>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</si>
  <si>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</si>
  <si>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</si>
  <si>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</si>
  <si>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</si>
  <si>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</si>
  <si>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</si>
  <si>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</si>
  <si>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t>المواليد الأحياء فاقدو القيد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</si>
  <si>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</si>
  <si>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</si>
  <si>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</si>
  <si>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</si>
  <si>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</si>
  <si>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</si>
  <si>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</si>
  <si>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</si>
  <si>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</si>
  <si>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</si>
  <si>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</si>
  <si>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</si>
  <si>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</si>
  <si>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</si>
  <si>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</si>
  <si>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</si>
  <si>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</si>
  <si>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</si>
  <si>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التهاب الكبد الفيروسي</t>
  </si>
  <si>
    <t>أمراض ارتفاع ضغط الدم</t>
  </si>
  <si>
    <t>التهابات الجهاز التنفسي السفلي الحادة الأخرى</t>
  </si>
  <si>
    <t>أمراض الجهاز التنفسي السفلي المزمنة</t>
  </si>
  <si>
    <t>أمراض الكبد</t>
  </si>
  <si>
    <t>السقوط</t>
  </si>
  <si>
    <t>التعرض للدخان والنار واللهب</t>
  </si>
  <si>
    <t>REGISTERED INFANT DEATHS BY NATIONALITY AND GENDER</t>
  </si>
  <si>
    <t>بقية دول مجلس التعاون
Other GCC Countries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</si>
  <si>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</si>
  <si>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</si>
  <si>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</si>
  <si>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</si>
  <si>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</si>
  <si>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</si>
  <si>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</si>
  <si>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(V01-Y98) External causes of morbidity and mortality</t>
  </si>
  <si>
    <t>Table No. (13-2)</t>
  </si>
  <si>
    <t>جدول رقم (5-1)</t>
  </si>
  <si>
    <t>جدول رقم (5-2)</t>
  </si>
  <si>
    <t>جدول رقم (5-3)</t>
  </si>
  <si>
    <t>5-1</t>
  </si>
  <si>
    <t>5-2</t>
  </si>
  <si>
    <t>5-3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</si>
  <si>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</si>
  <si>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</si>
  <si>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</si>
  <si>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</si>
  <si>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</si>
  <si>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</si>
  <si>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</si>
  <si>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</si>
  <si>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</si>
  <si>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</si>
  <si>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</si>
  <si>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</si>
  <si>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</si>
  <si>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</si>
  <si>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</si>
  <si>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</si>
  <si>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</si>
  <si>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>(M00 - M99)</t>
  </si>
  <si>
    <t>(M00 - M99) Diseases of the musculoskeletal system and connective tissue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</si>
  <si>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</si>
  <si>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</si>
  <si>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</si>
  <si>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</si>
  <si>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تشوهات خلقية أخرى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</si>
  <si>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</si>
  <si>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</si>
  <si>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</si>
  <si>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</si>
  <si>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</si>
  <si>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</si>
  <si>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</si>
  <si>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</si>
  <si>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</si>
  <si>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</si>
  <si>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</si>
  <si>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</si>
  <si>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</si>
  <si>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</si>
  <si>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</si>
  <si>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</si>
  <si>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</si>
  <si>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</si>
  <si>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</si>
  <si>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</si>
  <si>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</si>
  <si>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</si>
  <si>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</si>
  <si>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</si>
  <si>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</si>
  <si>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</si>
  <si>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</si>
  <si>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</si>
  <si>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</si>
  <si>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</si>
  <si>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</si>
  <si>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</si>
  <si>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</si>
  <si>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</si>
  <si>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</si>
  <si>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</si>
  <si>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</si>
  <si>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</si>
  <si>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</si>
  <si>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</si>
  <si>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</si>
  <si>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</si>
  <si>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</si>
  <si>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</si>
  <si>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</si>
  <si>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</si>
  <si>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</si>
  <si>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</si>
  <si>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</si>
  <si>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</si>
  <si>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</si>
  <si>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</si>
  <si>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</si>
  <si>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</si>
  <si>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</si>
  <si>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</si>
  <si>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</si>
  <si>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</si>
  <si>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</si>
  <si>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</si>
  <si>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</si>
  <si>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</si>
  <si>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</si>
  <si>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</si>
  <si>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</si>
  <si>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</si>
  <si>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</si>
  <si>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</si>
  <si>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</si>
  <si>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</si>
  <si>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</si>
  <si>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</si>
  <si>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</si>
  <si>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</si>
  <si>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</si>
  <si>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</si>
  <si>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</si>
  <si>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</si>
  <si>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</si>
  <si>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</si>
  <si>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</si>
  <si>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</si>
  <si>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</si>
  <si>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</si>
  <si>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</si>
  <si>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</si>
  <si>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</si>
  <si>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</si>
  <si>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</si>
  <si>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</si>
  <si>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</si>
  <si>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</si>
  <si>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</si>
  <si>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</si>
  <si>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</si>
  <si>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</si>
  <si>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</si>
  <si>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</si>
  <si>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</si>
  <si>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</si>
  <si>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</si>
  <si>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</si>
  <si>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</si>
  <si>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</si>
  <si>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مكان الوفاة والنوع
الفئات العمرية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</si>
  <si>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</si>
  <si>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</si>
  <si>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</si>
  <si>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</si>
  <si>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</si>
  <si>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</si>
  <si>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</si>
  <si>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</si>
  <si>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</si>
  <si>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</si>
  <si>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</si>
  <si>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</si>
  <si>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</si>
  <si>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</si>
  <si>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</si>
  <si>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</si>
  <si>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</si>
  <si>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</si>
  <si>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</si>
  <si>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</si>
  <si>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</si>
  <si>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</si>
  <si>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</si>
  <si>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</si>
  <si>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</si>
  <si>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</si>
  <si>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</si>
  <si>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</si>
  <si>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</si>
  <si>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</si>
  <si>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</si>
  <si>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</si>
  <si>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</si>
  <si>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</si>
  <si>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</si>
  <si>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</si>
  <si>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</si>
  <si>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</si>
  <si>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</si>
  <si>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</si>
  <si>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</si>
  <si>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</si>
  <si>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</si>
  <si>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</si>
  <si>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</si>
  <si>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</si>
  <si>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</si>
  <si>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</si>
  <si>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</si>
  <si>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</si>
  <si>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</si>
  <si>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</si>
  <si>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</si>
  <si>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</si>
  <si>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</si>
  <si>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</si>
  <si>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</si>
  <si>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</si>
  <si>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</si>
  <si>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</si>
  <si>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</si>
  <si>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</si>
  <si>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</si>
  <si>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</si>
  <si>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</si>
  <si>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</si>
  <si>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</si>
  <si>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</si>
  <si>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</si>
  <si>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</si>
  <si>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</si>
  <si>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</si>
  <si>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</si>
  <si>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</si>
  <si>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</si>
  <si>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</si>
  <si>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</si>
  <si>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</si>
  <si>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</si>
  <si>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</si>
  <si>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</si>
  <si>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</si>
  <si>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</si>
  <si>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</si>
  <si>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</si>
  <si>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</si>
  <si>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</si>
  <si>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</si>
  <si>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</si>
  <si>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</si>
  <si>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</si>
  <si>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</si>
  <si>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</si>
  <si>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</si>
  <si>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</si>
  <si>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</si>
  <si>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</si>
  <si>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</si>
  <si>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</si>
  <si>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</si>
  <si>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</si>
  <si>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</si>
  <si>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</si>
  <si>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</si>
  <si>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</si>
  <si>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</si>
  <si>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</si>
  <si>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</si>
  <si>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List of Figures</t>
  </si>
  <si>
    <t>فهرس الرسوم البيانية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</si>
  <si>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</si>
  <si>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</si>
  <si>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</si>
  <si>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</si>
  <si>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</si>
  <si>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</si>
  <si>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</si>
  <si>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</si>
  <si>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</si>
  <si>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</si>
  <si>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</si>
  <si>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</si>
  <si>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</si>
  <si>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</si>
  <si>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</si>
  <si>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</si>
  <si>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</si>
  <si>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</si>
  <si>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</si>
  <si>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</si>
  <si>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</si>
  <si>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</si>
  <si>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</si>
  <si>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</si>
  <si>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</si>
  <si>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</si>
  <si>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</si>
  <si>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</si>
  <si>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</si>
  <si>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</si>
  <si>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</si>
  <si>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</si>
  <si>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</si>
  <si>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</si>
  <si>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</si>
  <si>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</si>
  <si>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</si>
  <si>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</si>
  <si>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</si>
  <si>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</si>
  <si>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</si>
  <si>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</si>
  <si>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Tuberculosis</t>
  </si>
  <si>
    <t>Assault</t>
  </si>
  <si>
    <t>CHAPTER ONE : VITAL INDICATORS</t>
  </si>
  <si>
    <t>CHAPTER TWO : LIVE BIRTHS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</si>
  <si>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</si>
  <si>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</si>
  <si>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</si>
  <si>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</si>
  <si>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</si>
  <si>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</si>
  <si>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</si>
  <si>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</si>
  <si>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</si>
  <si>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</si>
  <si>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</si>
  <si>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</si>
  <si>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</si>
  <si>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</si>
  <si>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</si>
  <si>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</si>
  <si>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</si>
  <si>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</si>
  <si>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</si>
  <si>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</si>
  <si>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</si>
  <si>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</si>
  <si>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</si>
  <si>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</si>
  <si>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</si>
  <si>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</si>
  <si>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</si>
  <si>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</si>
  <si>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</si>
  <si>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</si>
  <si>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</si>
  <si>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</si>
  <si>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</si>
  <si>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</si>
  <si>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</si>
  <si>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</si>
  <si>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</si>
  <si>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</si>
  <si>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</si>
  <si>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</si>
  <si>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</si>
  <si>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</si>
  <si>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</si>
  <si>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</si>
  <si>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</si>
  <si>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</si>
  <si>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</si>
  <si>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</si>
  <si>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</si>
  <si>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</si>
  <si>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</si>
  <si>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</si>
  <si>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</si>
  <si>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</si>
  <si>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</si>
  <si>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</si>
  <si>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</si>
  <si>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</si>
  <si>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</si>
  <si>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</si>
  <si>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</si>
  <si>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</si>
  <si>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</si>
  <si>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</si>
  <si>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</si>
  <si>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</si>
  <si>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</si>
  <si>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</si>
  <si>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</si>
  <si>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</si>
  <si>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</si>
  <si>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</si>
  <si>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</si>
  <si>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</si>
  <si>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</si>
  <si>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</si>
  <si>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</si>
  <si>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</si>
  <si>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</si>
  <si>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</si>
  <si>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</si>
  <si>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</si>
  <si>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</si>
  <si>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</si>
  <si>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</si>
  <si>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</si>
  <si>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</si>
  <si>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</si>
  <si>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</si>
  <si>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</si>
  <si>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</si>
  <si>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</si>
  <si>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</si>
  <si>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</si>
  <si>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</si>
  <si>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</si>
  <si>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</si>
  <si>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</si>
  <si>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</si>
  <si>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</si>
  <si>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</si>
  <si>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</si>
  <si>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</si>
  <si>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</si>
  <si>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</si>
  <si>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</si>
  <si>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</si>
  <si>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</si>
  <si>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</si>
  <si>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</si>
  <si>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</si>
  <si>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</si>
  <si>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</si>
  <si>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</si>
  <si>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</si>
  <si>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</si>
  <si>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</si>
  <si>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</si>
  <si>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</si>
  <si>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 xml:space="preserve">                       Nationality 
                            &amp; Gender 
  Year                     </t>
  </si>
  <si>
    <t>الثاني</t>
  </si>
  <si>
    <t>تقرأ وتكتب
Read &amp; Write</t>
  </si>
  <si>
    <t>إعدادية
Preparatory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</si>
  <si>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</si>
  <si>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</si>
  <si>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Nationality                                &amp; Gender
 Municipality</t>
  </si>
  <si>
    <t>8-1</t>
  </si>
  <si>
    <t>8-2</t>
  </si>
  <si>
    <t>8-3</t>
  </si>
  <si>
    <t>10-1</t>
  </si>
  <si>
    <t>10-2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</si>
  <si>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</si>
  <si>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</si>
  <si>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</si>
  <si>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</si>
  <si>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</si>
  <si>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</si>
  <si>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</si>
  <si>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</si>
  <si>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يرجى إدخال البيانات للخلايا باللون الاصفر</t>
  </si>
  <si>
    <t>يرجى إدخال البيانات  للخلايا باللون الاصفر</t>
  </si>
  <si>
    <t>P00-P04</t>
  </si>
  <si>
    <t>Fetus and newborn affected by maternal factors and by complications of pregnancy, labour and delivery</t>
  </si>
  <si>
    <t>تم احتسابها من سجلات قسم تسجيل المواليد والوفيات  - وزارة الصحة العامة.</t>
  </si>
  <si>
    <t>Calculated from Birth and Death registration Section -Ministry Of Public Health.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</si>
  <si>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</si>
  <si>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</si>
  <si>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</si>
  <si>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</si>
  <si>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</si>
  <si>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</si>
  <si>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 xml:space="preserve">(K00 - k93) امراض الجهاز الهضمي </t>
  </si>
  <si>
    <t>(L00 - L99) امراض الجلد والنسيج تحت الجلد</t>
  </si>
  <si>
    <t>(M00 - M99) امراض الجهاز الهيكلي العضلي والنسيج الضام</t>
  </si>
  <si>
    <t xml:space="preserve">(N00 - N99) امراض الجهاز البولي التناسلي </t>
  </si>
  <si>
    <t>(O00 - O99) الحمل والولادة والنفاس</t>
  </si>
  <si>
    <t>(P00 - P96) حالات معينة تنشأ في فترة ما حول الولادة</t>
  </si>
  <si>
    <t>(Q00 - Q99) التشوهات الخلقية والعاهات والشذوذ الكروموسومي</t>
  </si>
  <si>
    <t>(R00 - R99) اعراض وعلامات نتائج اكلينكية معملية غير عادية وغير مصنفة في مكان اخر</t>
  </si>
  <si>
    <t>(V01 - Y98) أسباب خارجية للمرض والوفاة</t>
  </si>
  <si>
    <t>إجمالي المواليد</t>
  </si>
  <si>
    <t>10-3</t>
  </si>
  <si>
    <t>(U00-U85)</t>
  </si>
  <si>
    <t>Codes for special purposes</t>
  </si>
  <si>
    <t>رموز لأغراض خاصة</t>
  </si>
  <si>
    <t>A30-A49</t>
  </si>
  <si>
    <t>Other bacterial diseases</t>
  </si>
  <si>
    <t>أمراض بكتيرية أخرى</t>
  </si>
  <si>
    <t>A80-A89</t>
  </si>
  <si>
    <t>Viral infections of the central nervous system</t>
  </si>
  <si>
    <t>الالتهابات الفيروسية للجهاز العصبي المركزي</t>
  </si>
  <si>
    <t>C00-C97</t>
  </si>
  <si>
    <t>Malignant neoplasms</t>
  </si>
  <si>
    <t>الأورام الخبيثة</t>
  </si>
  <si>
    <t>D37-D48</t>
  </si>
  <si>
    <t>Neoplasms of uncertain or unknown behaviour</t>
  </si>
  <si>
    <t>D55-D59</t>
  </si>
  <si>
    <t>Haemolytic anaemias</t>
  </si>
  <si>
    <t>فقر الدم الانحلالي</t>
  </si>
  <si>
    <t>D65-D69</t>
  </si>
  <si>
    <t>Coagulation defects, purpura and other haemorrhagic conditions</t>
  </si>
  <si>
    <t>عيوب التخثر ، البرفرية وحالات النزف الأخرى</t>
  </si>
  <si>
    <t>E10-E14</t>
  </si>
  <si>
    <t>السكرى</t>
  </si>
  <si>
    <t>E70-E90</t>
  </si>
  <si>
    <t>Metabolic disorders</t>
  </si>
  <si>
    <t>اضطرابات التمثيل الغذائي</t>
  </si>
  <si>
    <t>G40-G47</t>
  </si>
  <si>
    <t>Episodic and paroxysmal disorders</t>
  </si>
  <si>
    <t>الاضطرابات العرضية والانتيابية</t>
  </si>
  <si>
    <t>G70-G73</t>
  </si>
  <si>
    <t>Diseases of myoneural junction and muscle</t>
  </si>
  <si>
    <t>أمراض المفصل العضلي العصبي والعضلات</t>
  </si>
  <si>
    <t>G80-G83</t>
  </si>
  <si>
    <t>Cerebral palsy and other paralytic syndromes</t>
  </si>
  <si>
    <t>الشلل الدماغي ومتلازمات الشلل الأخرى</t>
  </si>
  <si>
    <t>G90-G99</t>
  </si>
  <si>
    <t>Other disorders of the nervous system</t>
  </si>
  <si>
    <t>اضطرابات أخرى في الجهاز العصبي</t>
  </si>
  <si>
    <t>I05-I09</t>
  </si>
  <si>
    <t>Chronic rheumatic heart diseases</t>
  </si>
  <si>
    <t>I10-I15</t>
  </si>
  <si>
    <t>أمراض القلب الإقفارية</t>
  </si>
  <si>
    <t>I26-I28</t>
  </si>
  <si>
    <t>Pulmonary heart disease and diseases of pulmonary circulation</t>
  </si>
  <si>
    <t>أمراض القلب الرئوي وأمراض الدورة الدموية الرئوية</t>
  </si>
  <si>
    <t>I30-I52</t>
  </si>
  <si>
    <t>Other forms of heart disease</t>
  </si>
  <si>
    <t>أشكال أخرى من أمراض القلب</t>
  </si>
  <si>
    <t>I60-I69</t>
  </si>
  <si>
    <t>أمراض الأوعية الدموية الدماغية</t>
  </si>
  <si>
    <t>I80-I89</t>
  </si>
  <si>
    <t>Diseases of veins, lymphatic vessels and lymph nodes, not elsewhere classified</t>
  </si>
  <si>
    <t>أمراض الأوردة والأوعية اللمفاوية والغدد الليمفاوية غير المصنفة في مكان آخر</t>
  </si>
  <si>
    <t>I95-I99</t>
  </si>
  <si>
    <t>Other and unspecified disorders of the circulatory system</t>
  </si>
  <si>
    <t>اضطرابات أخرى وغير محددة في الدورة الدموية</t>
  </si>
  <si>
    <t>J09-J18</t>
  </si>
  <si>
    <t>Influenza and pneumonia</t>
  </si>
  <si>
    <t>الانفلونزا والالتهاب الرئوي</t>
  </si>
  <si>
    <t>J60-J70</t>
  </si>
  <si>
    <t>Lung diseases due to external agents</t>
  </si>
  <si>
    <t>أمراض الرئة بسبب العوامل الخارجية</t>
  </si>
  <si>
    <t>J80-J84</t>
  </si>
  <si>
    <t>Other respiratory diseases principally affecting the interstitium</t>
  </si>
  <si>
    <t>أمراض الجهاز التنفسي الأخرى التي تؤثر بشكل رئيسي على النسيج الخلالي</t>
  </si>
  <si>
    <t>J95-J99</t>
  </si>
  <si>
    <t>Other diseases of the respiratory system</t>
  </si>
  <si>
    <t>أمراض الجهاز التنفسي الأخرى</t>
  </si>
  <si>
    <t>K70-K77</t>
  </si>
  <si>
    <t>Diseases of liver</t>
  </si>
  <si>
    <t>K80-K87</t>
  </si>
  <si>
    <t>Disorders of gallbladder, biliary tract and pancreas</t>
  </si>
  <si>
    <t>اضطرابات المرارة والقنوات الصفراوية والبنكرياس</t>
  </si>
  <si>
    <t>K90-K93</t>
  </si>
  <si>
    <t>Other diseases of the digestive system</t>
  </si>
  <si>
    <t>أمراض الجهاز الهضمي الأخرى</t>
  </si>
  <si>
    <t>N17-N19</t>
  </si>
  <si>
    <t>Renal failure</t>
  </si>
  <si>
    <t>الفشل الكلوي</t>
  </si>
  <si>
    <t>N30-N39</t>
  </si>
  <si>
    <t>Other diseases of urinary system</t>
  </si>
  <si>
    <t>أمراض الجهاز البولي الأخرى</t>
  </si>
  <si>
    <t xml:space="preserve"> Fetus and newborn affected by maternal factors and by complications of pregnancy, labour and delivery</t>
  </si>
  <si>
    <t>تأثر الجنين والوليد بعوامل تتعلق بالأم ومضاعفات الحمل والمخاض والولادة</t>
  </si>
  <si>
    <t>P05-P08</t>
  </si>
  <si>
    <t xml:space="preserve"> Disorders related to length of gestation and fetal growth</t>
  </si>
  <si>
    <t>الاضطرابات المتعلقة بطول فترة الحمل ونمو الجنين</t>
  </si>
  <si>
    <t>P20-P29</t>
  </si>
  <si>
    <t>Respiratory and cardiovascular disorders specific to the perinatal period</t>
  </si>
  <si>
    <t>اضطرابات الجهاز التنفسي والقلب والأوعية الدموية الخاصة بفترة ما حول الولادة</t>
  </si>
  <si>
    <t>P90-P96</t>
  </si>
  <si>
    <t>Other disorders originating in the perinatal period</t>
  </si>
  <si>
    <t>الاضطرابات الأخرى التي تنشأ في فترة ما حول الولادة</t>
  </si>
  <si>
    <t>Q00-Q07</t>
  </si>
  <si>
    <t>Congenital malformations of the nervous system</t>
  </si>
  <si>
    <t>التشوهات الخلقية للجهاز العصبي</t>
  </si>
  <si>
    <t>Q20-Q28</t>
  </si>
  <si>
    <t>Congenital malformations of the circulatory system</t>
  </si>
  <si>
    <t>التشوهات الخلقية في الدورة الدموية</t>
  </si>
  <si>
    <t>Q30-Q34</t>
  </si>
  <si>
    <t>Congenital malformations of the respiratory system</t>
  </si>
  <si>
    <t>التشوهات الخلقية في الجهاز التنفسي</t>
  </si>
  <si>
    <t>Q60-Q64</t>
  </si>
  <si>
    <t>Congenital malformations of the urinary system</t>
  </si>
  <si>
    <t>التشوهات الخلقية في الجهاز البولي</t>
  </si>
  <si>
    <t>Q65-Q79</t>
  </si>
  <si>
    <t>Congenital malformations and deformations of the musculoskeletal system</t>
  </si>
  <si>
    <t>التشوهات الخلقية وتشوهات الجهاز الحركي</t>
  </si>
  <si>
    <t>Q80-Q89</t>
  </si>
  <si>
    <t>Q90-Q99</t>
  </si>
  <si>
    <t>Chromosomal abnormalities, not elsewhere classified</t>
  </si>
  <si>
    <t>شذوذ الكروموسومات ، غير مصنفة في مكان آخر</t>
  </si>
  <si>
    <t>R50-R69</t>
  </si>
  <si>
    <t>General symptoms and signs</t>
  </si>
  <si>
    <t>الأعراض والعلامات العامة</t>
  </si>
  <si>
    <t>أسباب الوفيات غير محددة وغير معروفة</t>
  </si>
  <si>
    <t>R95-R99</t>
  </si>
  <si>
    <t>Ill-defined and unknown causes of mortality</t>
  </si>
  <si>
    <t>U00-U49</t>
  </si>
  <si>
    <t>Provisional assignment of new diseases of uncertain etiology or emergency use</t>
  </si>
  <si>
    <t>التخصيص المؤقت للأمراض الجديدة ذات المسببات غير المؤكدة أو الاستخدام الطارئ</t>
  </si>
  <si>
    <t>V01-V99</t>
  </si>
  <si>
    <t>حوادث النقل</t>
  </si>
  <si>
    <t>W00-W19</t>
  </si>
  <si>
    <t>W20-W49</t>
  </si>
  <si>
    <t>Exposure to inanimate mechanical forces</t>
  </si>
  <si>
    <t>التعرض لقوى ميكانيكية غير حية</t>
  </si>
  <si>
    <t>W65-W74</t>
  </si>
  <si>
    <t>Accidental drowning and submersion</t>
  </si>
  <si>
    <t>الغرق والغرق بدون قصد</t>
  </si>
  <si>
    <t>W85-W99</t>
  </si>
  <si>
    <t>Exposure to electric current, radiation and extreme ambient air temperature and pressure</t>
  </si>
  <si>
    <t>التعرض للتيار الكهربائي والإشعاع ودرجة حرارة الهواء المحيط الشديد والضغط</t>
  </si>
  <si>
    <t>X00-X09</t>
  </si>
  <si>
    <t>X40-X49</t>
  </si>
  <si>
    <t>التسمم العرضي والتعرض لمواد ضارة</t>
  </si>
  <si>
    <t xml:space="preserve">Y10-Y34 </t>
  </si>
  <si>
    <t>Event of undetermined intent</t>
  </si>
  <si>
    <t>حدث نية غير محددة</t>
  </si>
  <si>
    <t>A00-A09</t>
  </si>
  <si>
    <t>Intestinal infectious diseases</t>
  </si>
  <si>
    <t>M</t>
  </si>
  <si>
    <t>الأمراض المعدية المعوية</t>
  </si>
  <si>
    <t>F</t>
  </si>
  <si>
    <t>A15-A19</t>
  </si>
  <si>
    <t>مرض الدرن</t>
  </si>
  <si>
    <t>B25-B34</t>
  </si>
  <si>
    <t>Other viral diseases</t>
  </si>
  <si>
    <t>أمراض فيروسية أخرى</t>
  </si>
  <si>
    <t>D00-D09</t>
  </si>
  <si>
    <t>In situ neoplasms</t>
  </si>
  <si>
    <t>أورام لابدة</t>
  </si>
  <si>
    <t>أورام غير مؤكدة أو غير معروفة</t>
  </si>
  <si>
    <t>D80-D89</t>
  </si>
  <si>
    <t>Certain disorders involving the immune mechanism</t>
  </si>
  <si>
    <t>اضطرابات معينة تتعلق بآلية المناعة</t>
  </si>
  <si>
    <t>E00-E07</t>
  </si>
  <si>
    <t>Disorders of thyroid gland</t>
  </si>
  <si>
    <t>اضطرابات الغدة الدرقية</t>
  </si>
  <si>
    <t>E20-E35</t>
  </si>
  <si>
    <t>Disorders of other endocrine glands</t>
  </si>
  <si>
    <t>اضطرابات الغدد الصماء الأخرى</t>
  </si>
  <si>
    <t>G10-G14</t>
  </si>
  <si>
    <t>Systemic atrophies primarily affecting the central nervous system</t>
  </si>
  <si>
    <t>الضمور الجهازي يؤثر في المقام الأول على الجهاز العصبي المركزي</t>
  </si>
  <si>
    <t>I70-I79</t>
  </si>
  <si>
    <t>Diseases of arteries, arterioles and capillaries</t>
  </si>
  <si>
    <t>أمراض الشرايين والشرايين والشعيرات الدموية</t>
  </si>
  <si>
    <t>J00-J06</t>
  </si>
  <si>
    <t>Acute upper respiratory infections</t>
  </si>
  <si>
    <t>التهابات الجهاز التنفسي العلوي الحادة</t>
  </si>
  <si>
    <t>J20-J22</t>
  </si>
  <si>
    <t>J40-J47</t>
  </si>
  <si>
    <t>Chronic lower respiratory diseases</t>
  </si>
  <si>
    <t>K20-K31</t>
  </si>
  <si>
    <t>Diseases of oesophagus, stomach and duodenum</t>
  </si>
  <si>
    <t>أمراض المريء والمعدة والاثني عشر</t>
  </si>
  <si>
    <t>K40-K46</t>
  </si>
  <si>
    <t>Hernia</t>
  </si>
  <si>
    <t>فتق</t>
  </si>
  <si>
    <t>K55-K64</t>
  </si>
  <si>
    <t>Other diseases of intestines</t>
  </si>
  <si>
    <t>أمراض الأمعاء الأخرى</t>
  </si>
  <si>
    <t>N25-N29</t>
  </si>
  <si>
    <t>Other disorders of kidney ureter</t>
  </si>
  <si>
    <t>اضطرابات أخرى في الكلى والحالب</t>
  </si>
  <si>
    <t>O94-O99</t>
  </si>
  <si>
    <t>Other obstetric conditions, not elsewhere classified</t>
  </si>
  <si>
    <t>حالات الولادة الأخرى ، غير مصنفة في مكان آخر</t>
  </si>
  <si>
    <t>W75-W84</t>
  </si>
  <si>
    <t>Other accidental threats to breathing</t>
  </si>
  <si>
    <t>تهديدات عرضية أخرى للتنفس</t>
  </si>
  <si>
    <t>X30-X39</t>
  </si>
  <si>
    <t>Exposure to forces of nature</t>
  </si>
  <si>
    <t>التعرض لقوى الطبيعة</t>
  </si>
  <si>
    <t xml:space="preserve">X60-X84 </t>
  </si>
  <si>
    <t>Intentional self-harm</t>
  </si>
  <si>
    <t>تعمد إيذاء النفس</t>
  </si>
  <si>
    <t xml:space="preserve">X85-Y09 </t>
  </si>
  <si>
    <t>اعتداء</t>
  </si>
  <si>
    <t xml:space="preserve">Y35-Y36 </t>
  </si>
  <si>
    <t>Legal intervention and operations of war</t>
  </si>
  <si>
    <t>التدخل القانوني وعمليات الحرب</t>
  </si>
  <si>
    <t>Disorders related to length of gestation and fetal growth</t>
  </si>
  <si>
    <t>Certain infectious and parasitic diseases</t>
  </si>
  <si>
    <t>Diseases of the blood &amp; blood forming organs &amp;cetrain disorders invovling the immune mechanism</t>
  </si>
  <si>
    <t>Endocrine nutritional &amp; metabolic diseases</t>
  </si>
  <si>
    <t>Diseases of the nervous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</si>
  <si>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</si>
  <si>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</si>
  <si>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</si>
  <si>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</si>
  <si>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</si>
  <si>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</si>
  <si>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</si>
  <si>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</si>
  <si>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</si>
  <si>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(U00-U85) Codes for special purposes</t>
  </si>
  <si>
    <t>(U00-U85) رموز لأغراض خاصة</t>
  </si>
  <si>
    <t>2012 - 2021</t>
  </si>
  <si>
    <t>Table D12 1-2</t>
  </si>
  <si>
    <t xml:space="preserve">                        Nationality
                        &amp; Gender 
   Year                     </t>
  </si>
  <si>
    <t xml:space="preserve">                               Nationality
                               &amp; Gender 
   Year                     </t>
  </si>
  <si>
    <t xml:space="preserve">                              Nationality
                              &amp; Gender 
   Year                     </t>
  </si>
  <si>
    <t>A20-A28</t>
  </si>
  <si>
    <t>Certain zoonotic bacterial diseases</t>
  </si>
  <si>
    <t>B20-B24</t>
  </si>
  <si>
    <t>Human immunodeficiency virus [HIV] disease</t>
  </si>
  <si>
    <t>B99-B99</t>
  </si>
  <si>
    <t>Other infectious diseases</t>
  </si>
  <si>
    <t>D10-D36</t>
  </si>
  <si>
    <t>Benign neoplasms</t>
  </si>
  <si>
    <t>D50-D53</t>
  </si>
  <si>
    <t>Nutritional anaemias</t>
  </si>
  <si>
    <t>E40-E46</t>
  </si>
  <si>
    <t>Malnutrition</t>
  </si>
  <si>
    <t>E65-E68</t>
  </si>
  <si>
    <t>Obesity and other hyperalimentation</t>
  </si>
  <si>
    <t>G20-G26</t>
  </si>
  <si>
    <t>Extrapyramidal and movement disorders</t>
  </si>
  <si>
    <t>G30-G32</t>
  </si>
  <si>
    <t>Other degenerative diseases of the nervous system</t>
  </si>
  <si>
    <t>I00-I02</t>
  </si>
  <si>
    <t>Acute rheumatic fever</t>
  </si>
  <si>
    <t>J30-J39</t>
  </si>
  <si>
    <t>Other diseases of upper respiratory tract</t>
  </si>
  <si>
    <t>J90-J94</t>
  </si>
  <si>
    <t>Other diseases of pleura</t>
  </si>
  <si>
    <t>M60-M79</t>
  </si>
  <si>
    <t>Soft tissue disorders</t>
  </si>
  <si>
    <t>M80-M94</t>
  </si>
  <si>
    <t>Osteopathies and chondropathies</t>
  </si>
  <si>
    <t>N10-N16</t>
  </si>
  <si>
    <t>Renal tubulo-interstitial diseases</t>
  </si>
  <si>
    <t>N80-N98</t>
  </si>
  <si>
    <t>Noninflammatory disorders of female genital tract</t>
  </si>
  <si>
    <t>P50-P61</t>
  </si>
  <si>
    <t>Haemorrhagic and haematological disorders of fetus and newborn</t>
  </si>
  <si>
    <t>P80-P83</t>
  </si>
  <si>
    <t>Conditions involving the integument and temperature regulation of fetus and newborn</t>
  </si>
  <si>
    <t>U82-U85</t>
  </si>
  <si>
    <t>Resistance to antimicrobial and antineoplastic drugs</t>
  </si>
  <si>
    <t xml:space="preserve">X58-X59 </t>
  </si>
  <si>
    <t>Accidental exposure to other and unspecified factors</t>
  </si>
  <si>
    <t xml:space="preserve">Y40-Y84 </t>
  </si>
  <si>
    <t>Complications of medical and surgical care</t>
  </si>
  <si>
    <t>بعض الأمراض البكتيرية حيوانية المصدر</t>
  </si>
  <si>
    <t>مرض فيروس نقص المناعة البشرية [HIV]</t>
  </si>
  <si>
    <t>أمراض معدية أخرى</t>
  </si>
  <si>
    <t>الأورام الحميدة</t>
  </si>
  <si>
    <t>فقر الدم التغذوي</t>
  </si>
  <si>
    <t>سوء التغذية</t>
  </si>
  <si>
    <t>السمنة وغيرها من فرط التغذية</t>
  </si>
  <si>
    <t>اضطرابات خارج الهرمية واضطرابات الحركة</t>
  </si>
  <si>
    <t>الأمراض التنكسية الأخرى للجهاز العصبي</t>
  </si>
  <si>
    <t>الحمى الروماتيزمية الحادة</t>
  </si>
  <si>
    <t>أمراض أخرى في الجهاز التنفسي العلوي</t>
  </si>
  <si>
    <t>أمراض الجنب الأخرى</t>
  </si>
  <si>
    <t>اضطرابات الأنسجة الرخوة</t>
  </si>
  <si>
    <t>تقويم العظام واعتلال الغضروف</t>
  </si>
  <si>
    <t>أمراض الخلال الكلوية الأنبوبية</t>
  </si>
  <si>
    <t>الاضطرابات غير الالتهابية في الجهاز التناسلي للأنثى</t>
  </si>
  <si>
    <t>الاضطرابات النزفية وأمراض الدم لدى الجنين وحديثي الولادة</t>
  </si>
  <si>
    <t>الشروط التي تنطوي على تكامل وتنظيم درجة حرارة الجنين وحديثي الولادة</t>
  </si>
  <si>
    <t>مقاومة الأدوية المضادة للميكروبات ومضادات الأورام</t>
  </si>
  <si>
    <t>التعرض العرضي لعوامل أخرى وغير محددة</t>
  </si>
  <si>
    <t>مضاعفات الرعاية الطبية والجراحية</t>
  </si>
  <si>
    <t>الاضطرابات النزفية والدموية للجنين وحديثي الولادة</t>
  </si>
  <si>
    <t>التشوهات الخلقية الأخرى</t>
  </si>
  <si>
    <t>65+</t>
  </si>
  <si>
    <r>
      <t xml:space="preserve">ذكور
</t>
    </r>
    <r>
      <rPr>
        <b/>
        <sz val="8"/>
        <rFont val="Arial"/>
        <family val="2"/>
      </rPr>
      <t>M</t>
    </r>
  </si>
  <si>
    <r>
      <t xml:space="preserve">اناث
</t>
    </r>
    <r>
      <rPr>
        <b/>
        <sz val="8"/>
        <rFont val="Arial"/>
        <family val="2"/>
      </rPr>
      <t>F</t>
    </r>
  </si>
  <si>
    <r>
      <t xml:space="preserve">غير مبين
</t>
    </r>
    <r>
      <rPr>
        <b/>
        <sz val="8"/>
        <rFont val="Arial"/>
        <family val="2"/>
      </rPr>
      <t>N. S.</t>
    </r>
  </si>
  <si>
    <r>
      <t xml:space="preserve">مجموع
</t>
    </r>
    <r>
      <rPr>
        <b/>
        <sz val="8"/>
        <rFont val="Arial"/>
        <family val="2"/>
      </rPr>
      <t>T</t>
    </r>
  </si>
  <si>
    <t xml:space="preserve">            الجنسية والجنس
 السنوات</t>
  </si>
  <si>
    <r>
      <rPr>
        <b/>
        <sz val="8"/>
        <rFont val="Arial"/>
        <family val="2"/>
      </rPr>
      <t>Qataris</t>
    </r>
    <r>
      <rPr>
        <b/>
        <sz val="10"/>
        <rFont val="Arial"/>
        <family val="2"/>
      </rPr>
      <t xml:space="preserve"> قطريون</t>
    </r>
  </si>
  <si>
    <r>
      <rPr>
        <b/>
        <sz val="8"/>
        <rFont val="Arial"/>
        <family val="2"/>
      </rPr>
      <t>Non-Qataris</t>
    </r>
    <r>
      <rPr>
        <b/>
        <sz val="10"/>
        <rFont val="Arial"/>
        <family val="2"/>
      </rPr>
      <t xml:space="preserve">  غير قطريين</t>
    </r>
  </si>
  <si>
    <r>
      <t xml:space="preserve">المجموع العام </t>
    </r>
    <r>
      <rPr>
        <b/>
        <sz val="9"/>
        <rFont val="Arial"/>
        <family val="2"/>
      </rPr>
      <t>G.T</t>
    </r>
  </si>
  <si>
    <t xml:space="preserve">                       Nationality 
                           &amp; Gender 
  Year   </t>
  </si>
  <si>
    <t>Table No.(1)</t>
  </si>
  <si>
    <t xml:space="preserve">REGISTERED FOETAL DEATHS BY NATIONALITY AND GENDER </t>
  </si>
  <si>
    <t xml:space="preserve">واقعات الولادة الميتة المسجلة حسب الجنسية والنوع </t>
  </si>
  <si>
    <t>غير معرف</t>
  </si>
  <si>
    <t>UNKNOWN</t>
  </si>
  <si>
    <t>الشحانية</t>
  </si>
  <si>
    <t>AL-SHAHANIYA</t>
  </si>
  <si>
    <t>AL DAYYEN</t>
  </si>
  <si>
    <t>AL SHAMAL</t>
  </si>
  <si>
    <t>AL KHOR</t>
  </si>
  <si>
    <t>UMM SALAL</t>
  </si>
  <si>
    <t>AL WAKRA</t>
  </si>
  <si>
    <t>AL RAYYAN</t>
  </si>
  <si>
    <t>DOHA</t>
  </si>
  <si>
    <r>
      <t xml:space="preserve">غير
 مبين
</t>
    </r>
    <r>
      <rPr>
        <b/>
        <sz val="8"/>
        <rFont val="Arial"/>
        <family val="2"/>
      </rPr>
      <t>N. S.</t>
    </r>
  </si>
  <si>
    <r>
      <t xml:space="preserve">نسبة
 الذكور
</t>
    </r>
    <r>
      <rPr>
        <b/>
        <sz val="8"/>
        <rFont val="Arial"/>
        <family val="2"/>
      </rPr>
      <t>% M</t>
    </r>
  </si>
  <si>
    <r>
      <t xml:space="preserve">نسبة 
الإناث
</t>
    </r>
    <r>
      <rPr>
        <b/>
        <sz val="8"/>
        <rFont val="Arial"/>
        <family val="2"/>
      </rPr>
      <t>% F</t>
    </r>
  </si>
  <si>
    <r>
      <t xml:space="preserve">المجموع
 العام
</t>
    </r>
    <r>
      <rPr>
        <b/>
        <sz val="8"/>
        <rFont val="Arial"/>
        <family val="2"/>
      </rPr>
      <t>G.T</t>
    </r>
  </si>
  <si>
    <t xml:space="preserve">               الجنسية 
               والنوع
 البلدية</t>
  </si>
  <si>
    <r>
      <t xml:space="preserve">المجموع العام </t>
    </r>
    <r>
      <rPr>
        <b/>
        <sz val="8"/>
        <rFont val="Arial"/>
        <family val="2"/>
      </rPr>
      <t>G.T</t>
    </r>
  </si>
  <si>
    <t xml:space="preserve">                Nationality 
                 &amp; Gender 
  Municipality   </t>
  </si>
  <si>
    <t>`</t>
  </si>
  <si>
    <t>Table No.(2)</t>
  </si>
  <si>
    <t>REGISTERED FOETAL DEATHS BY NATIONALITY, GENDER AND MUNICIPALITY</t>
  </si>
  <si>
    <t>واقعات الولادة الميتة المسجلة حسب الجنسية والنوع والبلدية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</si>
  <si>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</si>
  <si>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</si>
  <si>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</si>
  <si>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</si>
  <si>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</si>
  <si>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</si>
  <si>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</si>
  <si>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</si>
  <si>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</si>
  <si>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</si>
  <si>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</si>
  <si>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</si>
  <si>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Table No.(3)</t>
  </si>
  <si>
    <t>REGISTERED FOETAL DEATHS BY NATIONALITY, GENDER AND MONTH</t>
  </si>
  <si>
    <t>واقعات الولادة الميتة المسجلة حسب الجنسية والنوع والشهر</t>
  </si>
  <si>
    <t>45 +</t>
  </si>
  <si>
    <t>45+</t>
  </si>
  <si>
    <t>Table No.(4)</t>
  </si>
  <si>
    <t>REGISTERED FOETAL DEATHS BY NATIONALITY, GENDER AND AGE GROUP OF MOTHER</t>
  </si>
  <si>
    <t>واقعات الولادة الميتة المسجلة حسب الجنسية والنوع وفئة عمر الأم</t>
  </si>
  <si>
    <t>Not stated</t>
  </si>
  <si>
    <t>40+</t>
  </si>
  <si>
    <t>Table No.(5)</t>
  </si>
  <si>
    <t>REGISTERED FOETAL DEATHS BY NATIONALITY, GENDER AND GESTATIONAL AGE IN WEEKS</t>
  </si>
  <si>
    <t>واقعات الولادة الميتة المسجلة حسب الجنسية والنوع والعمر الرحمى بالاسابيع</t>
  </si>
  <si>
    <t>جامعي فما فوق</t>
  </si>
  <si>
    <t>Univ &amp; Above</t>
  </si>
  <si>
    <t>قبل الجامعة</t>
  </si>
  <si>
    <t>Pre University</t>
  </si>
  <si>
    <t>ثانوي</t>
  </si>
  <si>
    <t>إعدادي</t>
  </si>
  <si>
    <t>إبتدائي</t>
  </si>
  <si>
    <t xml:space="preserve">أمي </t>
  </si>
  <si>
    <t>llliterate</t>
  </si>
  <si>
    <t>Table No.(6)</t>
  </si>
  <si>
    <t>REGISTERED FOETAL DEATHS BY NATIONALITY, GENDER AND EDUCATIONAL 
STATUS OF MOTHER</t>
  </si>
  <si>
    <t>واقعات الولادة الميتة المسجلة حسب الجنسية والنوع والحالة التعليمية للأم</t>
  </si>
  <si>
    <t>الدول الأخرى</t>
  </si>
  <si>
    <t>دول امريكا الشمالية</t>
  </si>
  <si>
    <t>North American Countries</t>
  </si>
  <si>
    <t>دول افريقية</t>
  </si>
  <si>
    <t>Africon Countries</t>
  </si>
  <si>
    <t>Other Arabs Countries</t>
  </si>
  <si>
    <t>Other CCASG Countries</t>
  </si>
  <si>
    <t>QATAR</t>
  </si>
  <si>
    <r>
      <t xml:space="preserve">اناث
</t>
    </r>
    <r>
      <rPr>
        <b/>
        <sz val="8"/>
        <rFont val="Arial"/>
        <family val="2"/>
      </rPr>
      <t>Females</t>
    </r>
  </si>
  <si>
    <t>غير معرف
Unknown</t>
  </si>
  <si>
    <r>
      <t xml:space="preserve">مجموع
</t>
    </r>
    <r>
      <rPr>
        <b/>
        <sz val="8"/>
        <rFont val="Arial"/>
        <family val="2"/>
      </rPr>
      <t>Total</t>
    </r>
  </si>
  <si>
    <t>Table No.(7)</t>
  </si>
  <si>
    <t>REGISTERED FOETAL DEATHS BY GENDER AND NATIONALITY</t>
  </si>
  <si>
    <t>واقعات الولادة الميتة المسجلة حسب النوع والجنسية</t>
  </si>
  <si>
    <t>الثانى</t>
  </si>
  <si>
    <r>
      <t xml:space="preserve"> </t>
    </r>
    <r>
      <rPr>
        <b/>
        <sz val="8"/>
        <rFont val="Arial"/>
        <family val="2"/>
      </rPr>
      <t>Age Group of Mother(In Years)</t>
    </r>
    <r>
      <rPr>
        <b/>
        <sz val="10"/>
        <rFont val="Arial"/>
        <family val="2"/>
      </rPr>
      <t xml:space="preserve"> (فئة عمر الأم (بالسنوات</t>
    </r>
  </si>
  <si>
    <t>جدول رقم (8 - 1)</t>
  </si>
  <si>
    <t>Table No (8 - 1)</t>
  </si>
  <si>
    <t>REGISTERED FOETAL DEATHS BY AGE GROUP OF MOTHER AND CHILD ORDER</t>
  </si>
  <si>
    <t>واقعات الولادة الميتة المسجلة حسب فئة عمر الام وترتيب المولود</t>
  </si>
  <si>
    <t>الباب الثالث : المواليــــد موتى</t>
  </si>
  <si>
    <r>
      <t xml:space="preserve">رقم الصفحة
</t>
    </r>
    <r>
      <rPr>
        <b/>
        <sz val="8"/>
        <rFont val="Calibri"/>
        <family val="2"/>
        <scheme val="minor"/>
      </rPr>
      <t>Page No.</t>
    </r>
  </si>
  <si>
    <r>
      <t xml:space="preserve">رقم الجدول
</t>
    </r>
    <r>
      <rPr>
        <b/>
        <sz val="8"/>
        <rFont val="Calibri"/>
        <family val="2"/>
        <scheme val="minor"/>
      </rPr>
      <t>Table No.</t>
    </r>
  </si>
  <si>
    <r>
      <t xml:space="preserve">رقم الشكل
</t>
    </r>
    <r>
      <rPr>
        <b/>
        <sz val="8"/>
        <rFont val="Calibri"/>
        <family val="2"/>
        <scheme val="minor"/>
      </rPr>
      <t>Figure No.</t>
    </r>
  </si>
  <si>
    <r>
      <t xml:space="preserve"> الباب الأول: المؤشرات الحيوية</t>
    </r>
    <r>
      <rPr>
        <b/>
        <sz val="11"/>
        <color rgb="FFC00000"/>
        <rFont val="Calibri"/>
        <family val="2"/>
        <scheme val="minor"/>
      </rPr>
      <t xml:space="preserve">
</t>
    </r>
    <r>
      <rPr>
        <b/>
        <sz val="14"/>
        <color rgb="FFC00000"/>
        <rFont val="Calibri"/>
        <family val="2"/>
        <scheme val="minor"/>
      </rPr>
      <t xml:space="preserve">CHAPTER ONE: VITAL INDICATORS </t>
    </r>
  </si>
  <si>
    <t xml:space="preserve">                             Nationality 
                              &amp; Gender
  Year                     </t>
  </si>
  <si>
    <t>الباب الثالث: المواليد موتى</t>
  </si>
  <si>
    <r>
      <rPr>
        <b/>
        <sz val="12"/>
        <rFont val="Arial"/>
        <family val="2"/>
      </rPr>
      <t>QATARIS</t>
    </r>
    <r>
      <rPr>
        <b/>
        <sz val="12"/>
        <rFont val="Sakkal Majalla"/>
      </rPr>
      <t xml:space="preserve"> </t>
    </r>
    <r>
      <rPr>
        <b/>
        <sz val="14"/>
        <rFont val="Sakkal Majalla"/>
      </rPr>
      <t>قطريون</t>
    </r>
  </si>
  <si>
    <r>
      <rPr>
        <b/>
        <sz val="24"/>
        <color rgb="FFC00000"/>
        <rFont val="Calibri"/>
        <family val="2"/>
        <scheme val="minor"/>
      </rPr>
      <t>المحتـويــــــــات</t>
    </r>
    <r>
      <rPr>
        <b/>
        <sz val="11"/>
        <color rgb="FFC00000"/>
        <rFont val="Calibri"/>
        <family val="2"/>
        <scheme val="minor"/>
      </rPr>
      <t xml:space="preserve">
</t>
    </r>
    <r>
      <rPr>
        <b/>
        <sz val="18"/>
        <color rgb="FFC00000"/>
        <rFont val="Calibri"/>
        <family val="2"/>
        <scheme val="minor"/>
      </rPr>
      <t>Contents</t>
    </r>
    <r>
      <rPr>
        <b/>
        <sz val="14"/>
        <color rgb="FFC00000"/>
        <rFont val="Calibri"/>
        <family val="2"/>
        <scheme val="minor"/>
      </rPr>
      <t xml:space="preserve"> </t>
    </r>
  </si>
  <si>
    <t>Percentage of Registered Deaths by Nationality,Gender and Cause of Death (ICD 10 basic list) (2020)</t>
  </si>
  <si>
    <t xml:space="preserve">                                           Nationality 
                                           &amp; Gender
Cause of Death</t>
  </si>
  <si>
    <t>CHAPTER THREE : FOETAL DEATHS</t>
  </si>
  <si>
    <t>2013 - 2022</t>
  </si>
  <si>
    <t>غير محدد</t>
  </si>
  <si>
    <t>2018 - 2022</t>
  </si>
  <si>
    <t xml:space="preserve">                  Nationality 
                      &amp;Gender
  Year                     </t>
  </si>
  <si>
    <t xml:space="preserve">             الجنسية 
                 والنوع
السنة</t>
  </si>
  <si>
    <r>
      <t xml:space="preserve">غير محدد
</t>
    </r>
    <r>
      <rPr>
        <b/>
        <sz val="8"/>
        <rFont val="Arial"/>
        <family val="2"/>
      </rPr>
      <t>Not stated</t>
    </r>
  </si>
  <si>
    <t xml:space="preserve">            الجنسية 
            والنوع
  الشهر</t>
  </si>
  <si>
    <t xml:space="preserve">             Nationality 
                   &amp;Gender
  Year                     </t>
  </si>
  <si>
    <t xml:space="preserve">          الجنسية  
             والنوع
 البلدية</t>
  </si>
  <si>
    <t xml:space="preserve">             الجنسية 
              والنوع  
 آحاد العمر</t>
  </si>
  <si>
    <t xml:space="preserve">                              Nationality &amp; Gender
 Cause of Death</t>
  </si>
  <si>
    <t xml:space="preserve">                                 الجنسية والنوع
 سبب الوفاة</t>
  </si>
  <si>
    <t>Diseases of the respiratory system</t>
  </si>
  <si>
    <t>Diseases of the circulatory system</t>
  </si>
  <si>
    <t xml:space="preserve">               الجنسية 
               والنوع
 (العمرالرحمى بالأسابيع)</t>
  </si>
  <si>
    <t xml:space="preserve">                Nationality 
                 &amp; Gender 
Gestational 
Age (In Weeks)   </t>
  </si>
  <si>
    <t xml:space="preserve">                Nationality 
                 &amp; Gender 
  Month   </t>
  </si>
  <si>
    <t xml:space="preserve">               الجنسية 
               والنوع
 الشهر</t>
  </si>
  <si>
    <t xml:space="preserve">                Nationality 
                 &amp; Gender 
Educational 
Status</t>
  </si>
  <si>
    <t xml:space="preserve">               الجنسية 
               والنوع
 الحالة التعليمية</t>
  </si>
  <si>
    <r>
      <rPr>
        <b/>
        <sz val="12"/>
        <rFont val="Arial"/>
        <family val="2"/>
      </rPr>
      <t>NON-ATARIS</t>
    </r>
    <r>
      <rPr>
        <b/>
        <sz val="12"/>
        <rFont val="Sakkal Majalla"/>
      </rPr>
      <t xml:space="preserve"> </t>
    </r>
    <r>
      <rPr>
        <b/>
        <sz val="14"/>
        <rFont val="Sakkal Majalla"/>
      </rPr>
      <t>غير قطريين</t>
    </r>
  </si>
  <si>
    <r>
      <rPr>
        <b/>
        <sz val="12"/>
        <rFont val="Arial"/>
        <family val="2"/>
      </rPr>
      <t xml:space="preserve">TOTAL </t>
    </r>
    <r>
      <rPr>
        <b/>
        <sz val="12"/>
        <rFont val="Sakkal Majalla"/>
      </rPr>
      <t xml:space="preserve"> </t>
    </r>
    <r>
      <rPr>
        <b/>
        <sz val="14"/>
        <rFont val="Sakkal Majalla"/>
      </rPr>
      <t>المجموع</t>
    </r>
  </si>
  <si>
    <r>
      <t xml:space="preserve">غير محدد
</t>
    </r>
    <r>
      <rPr>
        <b/>
        <sz val="8"/>
        <rFont val="Arial"/>
        <family val="2"/>
      </rPr>
      <t>Not Stated</t>
    </r>
  </si>
  <si>
    <t xml:space="preserve">                         Natinality
                          &amp; Gender
 Year                     </t>
  </si>
  <si>
    <t xml:space="preserve">            الجنسية والنوع
 الشهر</t>
  </si>
  <si>
    <t xml:space="preserve">                 Nationality                                &amp; Gender
 Month</t>
  </si>
  <si>
    <t xml:space="preserve">          الجنسية
            والنوع
 العمر</t>
  </si>
  <si>
    <r>
      <t xml:space="preserve">           Nat</t>
    </r>
    <r>
      <rPr>
        <b/>
        <sz val="8"/>
        <rFont val="Arial"/>
        <family val="2"/>
      </rPr>
      <t>ionality                &amp; Gender</t>
    </r>
    <r>
      <rPr>
        <b/>
        <sz val="9"/>
        <rFont val="Arial"/>
        <family val="2"/>
      </rPr>
      <t xml:space="preserve">
 Age</t>
    </r>
  </si>
  <si>
    <t>معدل الخصوبة العام والخصوبة الكلية والإحلال الإجمالى ومتوسط عمر المرأة عند الإنجاب حسب الجنسية (2018-2022)</t>
  </si>
  <si>
    <t>Registered Live Births by Gender and Nationality (2018-2022)</t>
  </si>
  <si>
    <t>المواليد الأحياء المسجلون حسب النوع والجنسية (2018-2022)</t>
  </si>
  <si>
    <t>Registered Deaths by Gender and Nationality (2018-2022)</t>
  </si>
  <si>
    <t>الوفيات المسجلة حسب النوع والجنسية  (2018-2022)</t>
  </si>
  <si>
    <t>Crude Birth and Death Rate, Natural Increase Rate, Maternal Mortality Rate and Rate Of Deliveries Under Medical Supervision (2013-2022)</t>
  </si>
  <si>
    <t>معدل المواليد والوفيات الخام ومعدل الزيادة الطبيعية ومعدل وفيات الأمهات ونسبة الولادات التي تجري تحت إشراف صحي (2013-2022)</t>
  </si>
  <si>
    <t>Neonatal Mortality Rate (2013-2022)</t>
  </si>
  <si>
    <t>معدل وفيات حديثي الولادة (2013-2022)</t>
  </si>
  <si>
    <t>Infant Mortality Rate by Nationality and Gender (2013-2022)</t>
  </si>
  <si>
    <t>معدل وفيات الأطفال الرضع حسب الجنسية والنوع (2013-2022)</t>
  </si>
  <si>
    <t>Child Mortality Rate (Less Than 5 Years) by Nationality and Gender (2013-2022)</t>
  </si>
  <si>
    <t>معدل وفيات الأطفال (أقل من 5 سنوات) حسب الجنسية والنوع (2013-2022)</t>
  </si>
  <si>
    <t>معدل وفيات الأطفال حسب الجنسية والنوع (2013-2022)</t>
  </si>
  <si>
    <t>Registered Vital Events (2013-2022)</t>
  </si>
  <si>
    <t>الواقعات الحيوية المسجلة (2013-2022)</t>
  </si>
  <si>
    <t>Registered Live Births by Nationality, Gender and  Gender Ratio at birth (2013-2022)</t>
  </si>
  <si>
    <t>المواليد الأحياء المسجلون حسب الجنسية والنوع ونسبة النوع عند الميلاد (2013-2022)</t>
  </si>
  <si>
    <t>Registerd Live Births by Nationality and Gender (2013-2022)</t>
  </si>
  <si>
    <t>المواليد الأحياء المسجلون حسب الجنسية والنوع (2013-2022)</t>
  </si>
  <si>
    <t>Registered Deaths by Nationality and Gender (2013-2022)</t>
  </si>
  <si>
    <t>الوفيات المسجلة حسب الجنسية والنوع (2013-2022)</t>
  </si>
  <si>
    <t>Registered Infant Deaths by Nationality and Gender  (2013-2022)</t>
  </si>
  <si>
    <t>وفيات الأطفال الرضع المسجلة حسب الجنسية والنوع (2013-2022)</t>
  </si>
  <si>
    <t>Non-Registered Live Births by Nationality and Gender (2012-2021)</t>
  </si>
  <si>
    <t>المواليد الأحياء فاقدو القيد حسب الجنسية والنوع (2012-2021)</t>
  </si>
  <si>
    <t>Registered Live Births by Nationality, Gender and Municipality (2022)</t>
  </si>
  <si>
    <t>المواليد الأحياء المسجلون حسب الجنسية والنوع والبلدية (2022)</t>
  </si>
  <si>
    <t>Registered Live Births by Month, Gender and Municipality, Qataris (2022)</t>
  </si>
  <si>
    <t>المواليد الأحياء المسجلون حسب الشهر والنوع والبلدية، قطريون (2022)</t>
  </si>
  <si>
    <t>Registered Live Births by Month, Gender and Municipality, Non-Qataris (2022)</t>
  </si>
  <si>
    <t>المواليد الأحياء المسجلون حسب الشهر والنوع والبلدية، غير قطريين (2022)</t>
  </si>
  <si>
    <t>Registered Live Births by Month, Gender and Municipality, Total (2022)</t>
  </si>
  <si>
    <t>المواليد الأحياء المسجلون حسب الشهر والنوع والبلدية، المجموع  (2022)</t>
  </si>
  <si>
    <t>Registered Live Births by Nationality, Type of Births and Municipality (2022)</t>
  </si>
  <si>
    <t>المواليد الأحياء المسجلون حسب الجنسية ونوع الولادة والبلدية (2022)</t>
  </si>
  <si>
    <t>Registered Live Births by Nationality, Delivery Attendant,  Place of Birth and Municipality (2022)</t>
  </si>
  <si>
    <t>المواليد الأحياء المسجلون حسب الجنسية وصفة القائم بالتوليد ومكان الولادة والبلدية (2022)</t>
  </si>
  <si>
    <t>Registered Live Births by Nationality, Gender and Mother's Age Group (2022)</t>
  </si>
  <si>
    <t>المواليد الأحياء المسجلون حسب الجنسية والنوع وفئة عمر الأم (2022)</t>
  </si>
  <si>
    <t>Registered Live Births by Gender and Mother's Nationality and Age Group (2022)</t>
  </si>
  <si>
    <t>المواليد الأحياء المسجلون حسب جنسية الأم وفئة عمرها  ونوع المولود (2022)</t>
  </si>
  <si>
    <t>Registered Live Births by Duration of Marriage and Mother's Age Group (Qataris) (2022)</t>
  </si>
  <si>
    <t>المواليد الأحياء المسجلون حسب مدة الحياة الزواجية وفئة عمر الأم، قطريون  (2022)</t>
  </si>
  <si>
    <t>Registered Live births by Duration of Marriage and Mother's Age Group (Non-Qataris) (2022)</t>
  </si>
  <si>
    <t>المواليد الأحياء المسجلون حسب مدة الحياة الزواجية وفئة عمر الأم، غير قطريين (2022)</t>
  </si>
  <si>
    <t>Registered Live Births by Duration of Marriage and Mother's Age Group (Total) (2022)</t>
  </si>
  <si>
    <t>المواليد الأحياء المسجلون حسب مدة الحياة الزواجية وفئة عمر الأم، المجموع (2022)</t>
  </si>
  <si>
    <t>Registered Live Births by Mother's Age Group and Birth Order (Qataris) (2022)</t>
  </si>
  <si>
    <t>المواليد الأحياء المسجلون حسب فئة عمر الأم وترتيب المولود، قطريون (2022)</t>
  </si>
  <si>
    <t>Registrered Live Births by Mother's Age Group and Birth Order (Non-Qataris) (2022)</t>
  </si>
  <si>
    <t>المواليد الأحياء المسجلون حسب فئة عمر الأم وترتيب المولود، غير قطريين (2022)</t>
  </si>
  <si>
    <t>Registered Live Births by Mother's Age Group and Birth Order (Males) (2022)</t>
  </si>
  <si>
    <t>المواليد الأحياء المسجلون حسب فئة عمر الأم وترتيب المولود، الذكور (2022)</t>
  </si>
  <si>
    <t>Registered Live Births by Mother's Age Group and Birth Order (Females) (2022)</t>
  </si>
  <si>
    <t>المواليد الأحياء المسجلون حسب فئة عمر الأم وترتيب المولود، الإناث (2022)</t>
  </si>
  <si>
    <t>Registered Live Births by Mother's Age Group and Birth Order (Total) (2022)</t>
  </si>
  <si>
    <t>Registered Live Births by Duration of Marriage, and Birth Order (Qataris) (2022)</t>
  </si>
  <si>
    <t>المواليد الأحياء المسجلون حسب مدة الحياة الزواجية وترتيب المولود، قطريون (2022)</t>
  </si>
  <si>
    <t>Registered Live Births by Duration of Marriage, and Birth Order (Non-Qataris) (2022)</t>
  </si>
  <si>
    <t>المواليد الأحياء المسجلون حسب مدة الحياة الزواجية وترتيب المولود، غير قطريين (2022)</t>
  </si>
  <si>
    <t>Registered Live Births by Duration of Marriage, and Birth Order (Total) (2022)</t>
  </si>
  <si>
    <t>المواليد الأحياء المسجلون حسب مدة الحياة الزواجية وترتيب المولود، المجموع (2022)</t>
  </si>
  <si>
    <t>Registered Live Births by Educational Status of Father and Mother (Qataris) (2022)</t>
  </si>
  <si>
    <t>المواليد الأحياء المسجلون حسب الحالة التعليمية للأب والأم، قطريون (2022)</t>
  </si>
  <si>
    <t>Registered Live Births by Educational Status of Father and Mother (Non-Qataris) (2022)</t>
  </si>
  <si>
    <t>المواليد الأحياء المسجلون حسب الحالة التعليمية للأب والأم، غير قطريين (2022)</t>
  </si>
  <si>
    <t>Registered Live Births by Educational Status of Father and Mother (Total) (2022)</t>
  </si>
  <si>
    <t>المواليد الأحياء المسجلون حسب الحالة التعليمية للأب والأم، المجموع (2022)</t>
  </si>
  <si>
    <t>Registered Live Births By Mother's Age Group and Educational Status (Qataris) (2022)</t>
  </si>
  <si>
    <t>المواليد الأحياء المسجلون حسب فئة عمر الأم وحالتها التعليمية، قطريات (2022)</t>
  </si>
  <si>
    <t>Registered Live Births By Mother's Age Group and Educational Status (Non-Qataris) (2022)</t>
  </si>
  <si>
    <t>المواليد الأحياء المسجلون حسب فئة عمر الأم وحالتها التعليمية، غير قطريات (2022)</t>
  </si>
  <si>
    <t>Registered Live Births By Mother's Age Group and Educational Status (Total) (2022)</t>
  </si>
  <si>
    <t>المواليد الأحياء المسجلون حسب فئة عمر الأم وحالتها التعليمية، المجموع (2022)</t>
  </si>
  <si>
    <t>Registered Live Births by Nationality, Gender and Birth Weight (2022)</t>
  </si>
  <si>
    <t>المواليد الأحياء المسجلون حسب الجنسية والنوع ووزن المولود (2022)</t>
  </si>
  <si>
    <t>Registered Live Births by Mother's Age Group, Nationality and Occupation (2022)</t>
  </si>
  <si>
    <t>المواليد الأحياء المسجلون حسب فئة عمر الأم وجنسيتها ومهنتها (2022)</t>
  </si>
  <si>
    <t>Registered Live Births by Father's Age Group, Nationality and Occupation (2022)</t>
  </si>
  <si>
    <t>المواليد الأحياء المسجلون حسب فئة عمر الأب وجنسيته ومهنته (2022)</t>
  </si>
  <si>
    <t>Registered Deaths by Nationality, Gender and Municipality (2022)</t>
  </si>
  <si>
    <t>الوفيات المسجلة حسب الجنسية والنوع والبلدية (2022)</t>
  </si>
  <si>
    <t>Registered Deaths by Nationality, Gender and Month (2022)</t>
  </si>
  <si>
    <t>الوفيات المسجلة حسب الجنسية والنوع والشهر (2022)</t>
  </si>
  <si>
    <t>Registered Deaths by Nationality, Gender and Age (2022)</t>
  </si>
  <si>
    <t>الوفيات المسجلة حسب الجنسية والنوع والعمر (2022)</t>
  </si>
  <si>
    <t>Registered Qatari Deaths by Place of Death, Gender and Age Groups (2022)</t>
  </si>
  <si>
    <t>الوفيات المسجلة للقطريين حسب مكان الوفاة والنوع والفئات العمرية (2022)</t>
  </si>
  <si>
    <t>Registered Qatari Deaths by Gender and Place of Death (2022)</t>
  </si>
  <si>
    <t>الوفيات المسجلة للقطريين حسب النوع ومكان الوفاة (2022)</t>
  </si>
  <si>
    <t>Registered Deaths by Nationality, Gender and Single Year of Age (2022)</t>
  </si>
  <si>
    <t>الوفيات المسجلة حسب الجنسية والنوع وآحاد العمر (2022)</t>
  </si>
  <si>
    <t>Registered Deaths (15 years old and over) by Marital Status, Gender and Age Groups (Qataris) (2022)</t>
  </si>
  <si>
    <t>Registered Deaths (15 years old and over) by Marital Status, Gender and Age Groups (Non-Qataris) (2022)</t>
  </si>
  <si>
    <t>Registered Deaths (15 years old and over) by Marital Status, Gender and Age Groups (Total) (2022)</t>
  </si>
  <si>
    <t>Registered Deaths (15 years and over) by Age Groups, Gender and Occupation (Qataris) (2022)</t>
  </si>
  <si>
    <t>Registered Deaths (15 years and over) by Age Groups, Gender and Occupation (Non-Qataris) (2022)</t>
  </si>
  <si>
    <t>Registered Deaths (15 years and over) by Age Groups, Gender and Occupation (Total) (2022)</t>
  </si>
  <si>
    <t>Registered Deaths by Nationality, Gender and Cause of Death (ICD 10 Basic List) (2022)</t>
  </si>
  <si>
    <t>الوفيات المسجلة حسب الجنسية والنوع وسبب الوفاة، المراجعة العاشرة القائمة الاساسية (2022)</t>
  </si>
  <si>
    <t>Deaths by Age groups, Gender and Cause of Death (ICD 10 Detailed List) (Total) (2022)</t>
  </si>
  <si>
    <t>Registered Infant Deaths by Nationality, Gender and Municipality (2022)</t>
  </si>
  <si>
    <t>وفيات الأطفال الرضع المسجلة حسب الجنسية والنوع والبلدية (2022)</t>
  </si>
  <si>
    <t>Registered Infant Deaths by Nationality, Gender and Month (2022)</t>
  </si>
  <si>
    <t>وفيات الأطفال الرضع المسجلة حسب الجنسية والنوع والشهر (2022)</t>
  </si>
  <si>
    <t>Registered Infant Deaths by Nationality, Gender and Age (2022)</t>
  </si>
  <si>
    <t>وفيات الأطفال الرضع المسجلة حسب الجنسية والنوع والعمر (2022)</t>
  </si>
  <si>
    <t>Registered Infant Deaths by Month and Age (Qataris) (2022)</t>
  </si>
  <si>
    <t>وفيات الأطفال الرضع المسجلة حسب الشهر والعمر، قطريون (2022)</t>
  </si>
  <si>
    <t>Registered Infant Deaths by Month and Age (Non-Qataris) (2022)</t>
  </si>
  <si>
    <t>وفيات الأطفال الرضع المسجلة حسب الشهر والعمر، غير قطريين (2022)</t>
  </si>
  <si>
    <t>Registered Infant Deaths by Month and Age (Total) (2022)</t>
  </si>
  <si>
    <t>وفيات الأطفال الرضع المسجلة حسب الشهر والعمر، المجموع (2022)</t>
  </si>
  <si>
    <t>Registered Infant Deaths by Gender and Nationality (2022)</t>
  </si>
  <si>
    <t>وفيات الأطفال الرضع المسجلة حسب النوع والجنسية (2022)</t>
  </si>
  <si>
    <t>Registered Infant Deaths by Nationality, Gender and Cause of Death (ICD 10 Detailed List) (2022)</t>
  </si>
  <si>
    <t>Percentage of  Registered Deaths by Nationality,Gender and Cause of Death (ICD 10 basic list) (2022)</t>
  </si>
  <si>
    <t>Child Mortality Rate by Nationlity and Gender (2013-2022)</t>
  </si>
  <si>
    <t>REGISTERED FOETAL DEATHS BY NATIONALITY AND GENDER (2013-2022)</t>
  </si>
  <si>
    <t>واقعات الولادة الميتة المسجلة حسب الجنسية والنوع (2013-2022)</t>
  </si>
  <si>
    <t>واقعات الولادة الميتة المسجلة حسب الجنسية والنوع والبلدية (2022)</t>
  </si>
  <si>
    <t>واقعات الولادة الميتة المسجلة حسب الجنسية والنوع والشهر (2022)</t>
  </si>
  <si>
    <t>واقعات الولادة الميتة المسجلة حسب الجنسية والنوع وفئة عمر الأم (2022)</t>
  </si>
  <si>
    <t>واقعات الولادة الميتة المسجلة حسب الجنسية والنوع والعمر الرحمى بالاسابيع (2022)</t>
  </si>
  <si>
    <t>واقعات الولادة الميتة المسجلة حسب الجنسية والنوع والحالة التعليمية للأم (2022)</t>
  </si>
  <si>
    <t>واقعات الولادة الميتة المسجلة حسب النوع والجنسية (2022)</t>
  </si>
  <si>
    <t xml:space="preserve">واقعات الولادة الميتة المسجلة حسب فئة عمر الام وترتيب المولود، قطريون (2022) </t>
  </si>
  <si>
    <t xml:space="preserve">واقعات الولادة الميتة المسجلة حسب فئة عمر الام وترتيب المولود، غير قطريين (2022) </t>
  </si>
  <si>
    <t xml:space="preserve">واقعات الولادة الميتة المسجلة حسب فئة عمر الام وترتيب المولود، المجموع (2022) </t>
  </si>
  <si>
    <t>REGISTERED FOETAL DEATHS BY AGE GROUP OF MOTHER AND CHILD ORDER (Total) (2022)</t>
  </si>
  <si>
    <t>REGISTERED FOETAL DEATHS BY NATIONALITY, GENDER AND MUNICIPALITY (2022)</t>
  </si>
  <si>
    <t>REGISTERED FOETAL DEATHS BY NATIONALITY, GENDER AND MONTH (2022)</t>
  </si>
  <si>
    <t>REGISTERED FOETAL DEATHS BY NATIONALITY, GENDER AND AGE GROUP OF MOTHER, (2022)</t>
  </si>
  <si>
    <t>REGISTERED FOETAL DEATHS BY NATIONALITY, GENDER AND GESTATIONAL AGE IN WEEKS (2022)</t>
  </si>
  <si>
    <t>REGISTERED FOETAL DEATHS BY NATIONALITY, GENDER AND EDUCATIONAL STATUS OF MOTHER (2022)</t>
  </si>
  <si>
    <t>REGISTERED FOETAL DEATHS BY GENDER AND NATIONALITY (2022)</t>
  </si>
  <si>
    <t>REGISTERED FOETAL DEATHS BY AGE GROUP OF MOTHER AND CHILD ORDER (Qataris) (2022)</t>
  </si>
  <si>
    <t>REGISTERED FOETAL DEATHS BY AGE GROUP OF MOTHER AND CHILD ORDER (Non-Qataris) (2022)</t>
  </si>
  <si>
    <t>Percentage of Registered Deaths by Nationality,Gender and Cause of Death (ICD 10 basic list) (2021)</t>
  </si>
  <si>
    <t>Child Mortality Rate (Less Than 5 Years) by Gender (2013-2022)</t>
  </si>
  <si>
    <t>معدل وفيات الأطفال (أقل من 5 سنوات) حسب النوع (2013 - 2022)</t>
  </si>
  <si>
    <t xml:space="preserve">Registerd Vital Events (2013-2022)      </t>
  </si>
  <si>
    <t>الواقعات الحيوية المسجلة (2013 -2022)</t>
  </si>
  <si>
    <t xml:space="preserve">Registerd Live Births by Nationality and Municipility (2022)  </t>
  </si>
  <si>
    <t>المواليد الأحياء المسجلون حسب الجنسية والبلدية (2022)</t>
  </si>
  <si>
    <t>Registered Live Births by Gender and Month (2022)</t>
  </si>
  <si>
    <t>المواليد الأحياء المسجلون حسب النوع والشهر (2022)</t>
  </si>
  <si>
    <t>Registered Live Births by Nationality (2022)</t>
  </si>
  <si>
    <t>المواليد الأحياء المسجلون حسب الجنسية (2022)</t>
  </si>
  <si>
    <t>Registered Live Births by Nationality and Mother's Age Group (2022)</t>
  </si>
  <si>
    <t>المواليد الأحياء المسجلون حسب  الجنسية و فئة عمر الأم (2022)</t>
  </si>
  <si>
    <t>Registered Live Births by Mother's Nationality and Age Group (2022)</t>
  </si>
  <si>
    <t>المواليد الأحياء المسجلون حسب جنسية الأم وفئة عمرها  (2022)</t>
  </si>
  <si>
    <t>Registered Live Births by Mother's Educational Status (2022)</t>
  </si>
  <si>
    <t>المواليد الأحياء المسجلون حسب الحالة التعليمية للأم (2022)</t>
  </si>
  <si>
    <t>Registered Deaths by Gender and Month (2022)</t>
  </si>
  <si>
    <t>الوفيات المسجلة حسب النوع والشهر (2022)</t>
  </si>
  <si>
    <t>Registered Deaths by Nationality and Age Groups (2022)</t>
  </si>
  <si>
    <t>الوفيات المسجلة حسب الجنسية والفئات العمرية (2022)</t>
  </si>
  <si>
    <t>Register Qatari Deaths by Place of Death (2022)</t>
  </si>
  <si>
    <t>الوفيات المسجلة للقطريين حسب مكان الوفاة (2022)</t>
  </si>
  <si>
    <t>Registered Deaths by Nationality (2022)</t>
  </si>
  <si>
    <t>الوفيات المسجلة حسب الجنسية (2022)</t>
  </si>
  <si>
    <t>وفيات الاطفال الرضع المسجلة حسب النوع والجنسية  (2022)</t>
  </si>
  <si>
    <t>Registered Infant Deaths by Nationality (2013-2022)</t>
  </si>
  <si>
    <t>وفيات الأطفال الرضع المسجلة حسب الجنسية (2013 - 2022)</t>
  </si>
  <si>
    <t>CHAPTER THREE: FOETAL DEATHS</t>
  </si>
  <si>
    <t xml:space="preserve">               الجنسية 
               والنوع
 فئات عمر الأم</t>
  </si>
  <si>
    <t xml:space="preserve">                Nationality 
                 &amp; Gender 
  Mother      
  Age group</t>
  </si>
  <si>
    <t>Child Order</t>
  </si>
  <si>
    <t>Table No (8 - 2)</t>
  </si>
  <si>
    <t>جدول رقم (8 - 2)</t>
  </si>
  <si>
    <t>Table No (8 - 3)</t>
  </si>
  <si>
    <t>جدول رقم (8 - 3)</t>
  </si>
  <si>
    <t xml:space="preserve">                    Nationality                                  &amp; Gender 
  Month</t>
  </si>
  <si>
    <t>G00-G09</t>
  </si>
  <si>
    <t>Inflammatory diseases of the central nervous system</t>
  </si>
  <si>
    <t>K50-K52</t>
  </si>
  <si>
    <t>Noninfective enteritis and colitis</t>
  </si>
  <si>
    <t>N70-N77</t>
  </si>
  <si>
    <t>Inflammatory diseases of female pelvic organs</t>
  </si>
  <si>
    <t>P75-P78</t>
  </si>
  <si>
    <t>Digestive system disorders of fetus and newborn</t>
  </si>
  <si>
    <t>Q38-Q45</t>
  </si>
  <si>
    <t>Other congenital malformations of the digestive system</t>
  </si>
  <si>
    <t>Q50-Q56</t>
  </si>
  <si>
    <t>Congenital malformations of genital organs</t>
  </si>
  <si>
    <t>R00-R09</t>
  </si>
  <si>
    <t>Symptoms and signs involving the circulatory and respiratory systems</t>
  </si>
  <si>
    <t>R10-R19</t>
  </si>
  <si>
    <t>Symptoms and signs involving the digestive system and abdomen</t>
  </si>
  <si>
    <t>R30-R39</t>
  </si>
  <si>
    <t>Symptoms and signs involving the urinary system</t>
  </si>
  <si>
    <t>الأمراض الالتهابية في الجهاز العصبي المركزي</t>
  </si>
  <si>
    <t>التهاب الأمعاء غير المعدية والتهاب القولون</t>
  </si>
  <si>
    <t>الأمر التحببي لعيد الحوض الأنثوية</t>
  </si>
  <si>
    <t>اضطرابات الجهاز الهضمي للجنين وحديثي الولادة</t>
  </si>
  <si>
    <t>التشوهات الخلقية الأخرى بالجهاز الهضمي</t>
  </si>
  <si>
    <t>التشوهات الخلقية في الأعضاء التناسلية</t>
  </si>
  <si>
    <t>الأعراض والعلامات المتعلقة بالجهاز الدوري والجهاز التنفسي</t>
  </si>
  <si>
    <t>أعراض وعلامات تتعلق بالجهاز الهضمي والبطن</t>
  </si>
  <si>
    <t>الأعراض والعلامات المتعلقة بالجهاز البولي</t>
  </si>
  <si>
    <t>D60-D64</t>
  </si>
  <si>
    <t>Aplastic and other anaemias</t>
  </si>
  <si>
    <t>D70-D77</t>
  </si>
  <si>
    <t>Other diseases of blood and blood-forming organs</t>
  </si>
  <si>
    <t>G35-G37</t>
  </si>
  <si>
    <t>Demyelinating diseases of the central nervous system</t>
  </si>
  <si>
    <t>J85-J86</t>
  </si>
  <si>
    <t>Suppurative and necrotic conditions of lower respiratory tract</t>
  </si>
  <si>
    <t>L50-L54</t>
  </si>
  <si>
    <t>Urticaria and erythema</t>
  </si>
  <si>
    <t>L80-L99</t>
  </si>
  <si>
    <t>Other disorders of the skin and subcutaneous tissue</t>
  </si>
  <si>
    <t>M30-M36</t>
  </si>
  <si>
    <t>Systemic connective tissue disorders</t>
  </si>
  <si>
    <t xml:space="preserve">Y85-Y89 </t>
  </si>
  <si>
    <t>Sequelae of external causes of morbidity and mortality</t>
  </si>
  <si>
    <t xml:space="preserve">Y90-Y98 </t>
  </si>
  <si>
    <t>Supplementary factors related to causes of morbidity and mortality classified elsewhere</t>
  </si>
  <si>
    <t>اللاتنسجي وفقر الدم الآخر</t>
  </si>
  <si>
    <t>أمراض الدم والأعضاء المكونة للدم الأخرى</t>
  </si>
  <si>
    <t>أمراض إزالة الميالين في الجهاز العصبي المركزي</t>
  </si>
  <si>
    <t>الحالات القيحية والنخرية في الجهاز التنفسي السفلي</t>
  </si>
  <si>
    <t>الشرى والحمامي</t>
  </si>
  <si>
    <t>اضطرابات أخرى في الجلد والأنسجة تحت الجلد</t>
  </si>
  <si>
    <t>اضطرابات النسيج الضام الجهازية</t>
  </si>
  <si>
    <t>عواقب الأسباب الخارجية للمراضة والوفيات</t>
  </si>
  <si>
    <t>العوامل التكميلية المتعلقة بأسباب المراضة والوفيات المصنفة في مكان آخر</t>
  </si>
  <si>
    <t>الالتهابات الفيروسية في الجهاز العصبي المركزي</t>
  </si>
  <si>
    <t>أمراض القلب الرئوية وأمراض الدورة الدموية الرئوية</t>
  </si>
  <si>
    <t>أمراض غشاء الجنب الأخرى</t>
  </si>
  <si>
    <t>أمراض أخرى في الجهاز التنفسي</t>
  </si>
  <si>
    <t>تأثر الجنين والوليد بعوامل الأم ومضاعفات الحمل والمخاض والولادة</t>
  </si>
  <si>
    <t>الاضطرابات المتعلقة بطول الحمل ونمو الجنين</t>
  </si>
  <si>
    <t>اضطرابات أخرى تنشأ في فترة ما حول الولادة</t>
  </si>
  <si>
    <t>التشوهات الخلقية في الجهاز العصبي</t>
  </si>
  <si>
    <t>التشوهات الخلقية وتشوهات الجهاز العضلي الهيكلي</t>
  </si>
  <si>
    <t>تشوهات الكروموسومات، غير المصنفة في مكان آخر</t>
  </si>
  <si>
    <t>أسباب الوفاة غير محددة وغير معروفة</t>
  </si>
  <si>
    <t>غير مبين Unknown</t>
  </si>
  <si>
    <t>غير مبين Not Stated</t>
  </si>
  <si>
    <t>الباب الثالث: الوفيــات</t>
  </si>
  <si>
    <t>CHAPTER THREE: DEATHS</t>
  </si>
  <si>
    <t>CHAPTER FOUR: INFANT DAETHS</t>
  </si>
  <si>
    <t xml:space="preserve"> الباب الرابع: وفيات الأطفال الرضع</t>
  </si>
  <si>
    <t>CHAPTER THREE : DEATHS</t>
  </si>
  <si>
    <t>الباب الثالث: الوفيات</t>
  </si>
  <si>
    <t>الباب الرابع: وفيات الأطفال الرضع</t>
  </si>
  <si>
    <t>CHAPTER FOUR : INFANT DEATHS</t>
  </si>
  <si>
    <t>CHAPTER FIVE : REGISTERED DEATHS BY CAUSE OF DEATH</t>
  </si>
  <si>
    <t>الباب الخامس: الوفيات المسجلة حسب سبب الوفاة</t>
  </si>
  <si>
    <t>CHAPTER FIVE: REGISTERED DEATHS 
BY CAUSE OF DEATHS</t>
  </si>
  <si>
    <t>الباب الخامس: الوفيات المسجلة 
حسب سبب الوفاة</t>
  </si>
  <si>
    <t>المواليد الأحياء المسجلون حسب الجنسية والنوع</t>
  </si>
  <si>
    <t>المواليد الأحياء المسجلون حسب فئة عمر الأم وترتيب المولود، المجموع (2022)</t>
  </si>
  <si>
    <t>الوفيات المسجلة (15 سنة فأكثر) حسب الحالة الزواجية والنوع والفئات العمرية، قطريون (2022)</t>
  </si>
  <si>
    <t>الوفيات المسجلة (15 سنة فأكثر) حسب الحالة الزواجية والنوع والفئات العمرية، غير قطريين (2022)</t>
  </si>
  <si>
    <t>الوفيات المسجلة (15 سنة فأكثر) حسب الحالة الزواجية والنوع والفئات العمرية، المجموع (2022)</t>
  </si>
  <si>
    <t>الوفيات المسجلة (15 سنة فأكثر) حسب الفئات العمرية والنوع والمهنة، قطريون (2022)</t>
  </si>
  <si>
    <t>الوفيات المسجلة ( 15 سنة فأكثر) حسب الفئات العمرية والنوع والمهنة، غير قطريين (2022)</t>
  </si>
  <si>
    <t>الوفيات المسجلة (15 سنة فأكثر ) حسب الفئات العمرية والنوع والمهنة ، المجموع (2022)</t>
  </si>
  <si>
    <t>الوفيات  حسب الفئات العمرية والنوع و سبب الوفاة، (المراجعة العاشرة القائمة المفصلة)، قطريون (2022)</t>
  </si>
  <si>
    <t>الوفيات حسب الفئات العمرية والنوع و سبب الوفاة،(المراجعة العاشرة القائمة المفصلة)، غير قطريين (2022)</t>
  </si>
  <si>
    <t>الوفيات حسب الفئات العمرية والنوع و سبب الوفاة، (المراجعة العاشرة القائمة المفصلة)، المجموع (2022)</t>
  </si>
  <si>
    <t>وفيات الاطفال الرضع المسجلة حسب الجنسية والنوع وسبب الوفاة، (المراجعة العاشرة القائمة المفصلة) (2022)</t>
  </si>
  <si>
    <t>نسبة الوفيات المسجلة حسب الجنسية والنوع وسبب الوفاة، (المراجعة العاشرة القائمة الأساسية) (2022)</t>
  </si>
  <si>
    <t>نسبة الوفيات المسجلة حسب الجنسية والنوع وسبب الوفاة، (المراجعة العاشرة القائمة الأساسية) (2021)</t>
  </si>
  <si>
    <t>نسبة الوفيات المسجلة حسب الجنسية والنوع وسبب الوفاة، (المراجعة العاشرة القائمة الأساسية)، (2020)</t>
  </si>
  <si>
    <t>Deaths by Age groups, Gender and Cause of Death ,(ICD 10 Detailed List) (Non-Qataris) (2022)</t>
  </si>
  <si>
    <t>Deaths by Age groups, Gender and Cause of Death,( ICD 10 Detailed List) (Qataris) (2022)</t>
  </si>
  <si>
    <t>General Fertility, Total Fertility and Gross Reproduction Rate, and Average Age of Child Bearing by Nationality (2018-2022)</t>
  </si>
  <si>
    <t>CRUDE BIRTH AND DEATH RATE, NATURAL INCREASE RATE,
 MATERNAL MORTALITY RATE AND RATE OF DELIVERIES UNDER MEDICAL SUPERVISION</t>
  </si>
  <si>
    <t xml:space="preserve">      Nationality                 &amp; Gender
 Single Year
 of Age</t>
  </si>
  <si>
    <t xml:space="preserve">توجد حالة وفيات واحدة غير مبينة النوع بسبب التشوهات الخلقية عند الولادة </t>
  </si>
  <si>
    <t>There was one case of death where the gender was unidentified due to congenital malformations.</t>
  </si>
  <si>
    <t xml:space="preserve">    2 - استمارة بلاغ عن وفاة</t>
  </si>
  <si>
    <t>2. Notification of 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</si>
</sst>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_-;_-* #,##0.00\-;_-* &quot;-&quot;??_-;_-@_-"/>
    <numFmt numFmtId="165" formatCode="0.0"/>
    <numFmt numFmtId="166" formatCode="#,##0_ ;\-#,##0\ "/>
    <numFmt numFmtId="167" formatCode="0_)"/>
    <numFmt numFmtId="168" formatCode="_-* #,##0.0_-;_-* #,##0.0\-;_-* &quot;-&quot;??_-;_-@_-"/>
    <numFmt numFmtId="169" formatCode="_-* #,##0_-;_-* #,##0\-;_-* &quot;-&quot;??_-;_-@_-"/>
  </numFmts>
  <fonts count="78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</font>
    <font>
      <sz val="20"/>
      <color rgb="FF993366"/>
      <name val="Sakkal Majalla"/>
    </font>
    <font>
      <sz val="20"/>
      <name val="Sakkal Majalla"/>
    </font>
    <font>
      <b/>
      <sz val="20"/>
      <name val="Sakkal Majall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93366"/>
      <name val="Sakkal Majalla"/>
    </font>
    <font>
      <sz val="22"/>
      <name val="Arial"/>
      <family val="2"/>
    </font>
    <font>
      <b/>
      <sz val="11"/>
      <color rgb="FFFF000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3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name val="Sakkal Majalla"/>
    </font>
    <font>
      <b/>
      <sz val="12"/>
      <name val="Sakkal Majalla"/>
      <family val="2"/>
    </font>
    <font>
      <b/>
      <sz val="9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6"/>
      <name val="Sakkal Majalla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84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 diagonalUp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 style="thin">
        <color auto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auto="1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theme="0"/>
      </left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/>
      <bottom style="thin">
        <color theme="1"/>
      </bottom>
      <diagonal/>
    </border>
    <border>
      <left style="thick">
        <color theme="0"/>
      </left>
      <right/>
      <top/>
      <bottom style="thin">
        <color theme="1"/>
      </bottom>
      <diagonal/>
    </border>
    <border diagonalDown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medium">
        <color theme="0"/>
      </right>
      <top/>
      <bottom style="thin">
        <color auto="1"/>
      </bottom>
      <diagonal style="medium">
        <color theme="0"/>
      </diagonal>
    </border>
    <border>
      <left style="medium">
        <color indexed="9"/>
      </left>
      <right style="medium">
        <color indexed="9"/>
      </right>
      <top style="thin">
        <color indexed="64"/>
      </top>
      <bottom style="thin">
        <color indexed="64"/>
      </bottom>
      <diagonal/>
    </border>
    <border diagonalUp="1">
      <left style="thick">
        <color theme="0"/>
      </left>
      <right/>
      <top style="thick">
        <color theme="0"/>
      </top>
      <bottom/>
      <diagonal style="thick">
        <color theme="0"/>
      </diagonal>
    </border>
    <border>
      <left/>
      <right style="medium">
        <color rgb="FFFFFFFF"/>
      </right>
      <top style="thin">
        <color indexed="64"/>
      </top>
      <bottom style="medium">
        <color rgb="FFFFFFFF"/>
      </bottom>
      <diagonal/>
    </border>
    <border diagonalDown="1">
      <left/>
      <right style="medium">
        <color theme="0"/>
      </right>
      <top/>
      <bottom/>
      <diagonal style="medium">
        <color theme="0"/>
      </diagonal>
    </border>
    <border>
      <left/>
      <right style="thick">
        <color theme="0"/>
      </right>
      <top style="thin">
        <color auto="1"/>
      </top>
      <bottom style="medium">
        <color theme="0"/>
      </bottom>
      <diagonal/>
    </border>
  </borders>
  <cellStyleXfs count="46">
    <xf numFmtId="0" fontId="0" fillId="0" borderId="0"/>
    <xf numFmtId="0" fontId="6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8" fillId="0" borderId="0">
      <alignment horizontal="left" vertical="center"/>
    </xf>
    <xf numFmtId="0" fontId="8" fillId="0" borderId="0"/>
    <xf numFmtId="0" fontId="9" fillId="0" borderId="0">
      <alignment horizontal="right" vertical="center"/>
    </xf>
    <xf numFmtId="1" fontId="4" fillId="2" borderId="1">
      <alignment horizontal="left" vertical="center" wrapText="1"/>
    </xf>
    <xf numFmtId="0" fontId="10" fillId="2" borderId="2" applyAlignment="0">
      <alignment horizontal="center" vertical="center"/>
    </xf>
    <xf numFmtId="0" fontId="11" fillId="2" borderId="2">
      <alignment horizontal="center" vertical="center" wrapText="1"/>
    </xf>
    <xf numFmtId="0" fontId="9" fillId="2" borderId="3">
      <alignment horizontal="right" vertical="center" wrapText="1"/>
    </xf>
    <xf numFmtId="0" fontId="12" fillId="0" borderId="4">
      <alignment horizontal="left" vertical="center"/>
    </xf>
    <xf numFmtId="0" fontId="12" fillId="2" borderId="5">
      <alignment horizontal="left" vertical="center" wrapText="1" indent="1"/>
    </xf>
    <xf numFmtId="0" fontId="12" fillId="0" borderId="5">
      <alignment horizontal="right" vertical="center" indent="1"/>
    </xf>
    <xf numFmtId="0" fontId="8" fillId="0" borderId="0">
      <alignment horizontal="left" vertical="center"/>
    </xf>
    <xf numFmtId="0" fontId="9" fillId="0" borderId="0">
      <alignment horizontal="right" vertical="center"/>
    </xf>
    <xf numFmtId="0" fontId="15" fillId="0" borderId="5">
      <alignment horizontal="right" vertical="center" indent="1"/>
    </xf>
    <xf numFmtId="0" fontId="9" fillId="2" borderId="5">
      <alignment horizontal="right" vertical="center" wrapText="1" indent="1" readingOrder="2"/>
    </xf>
    <xf numFmtId="0" fontId="6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7" fillId="0" borderId="0" applyAlignment="0">
      <alignment horizontal="centerContinuous" vertical="center"/>
    </xf>
    <xf numFmtId="0" fontId="9" fillId="2" borderId="3">
      <alignment horizontal="right" vertical="center" wrapText="1"/>
    </xf>
    <xf numFmtId="1" fontId="18" fillId="2" borderId="2">
      <alignment horizontal="center" vertical="center"/>
    </xf>
    <xf numFmtId="0" fontId="19" fillId="2" borderId="2">
      <alignment horizontal="center" vertical="center" wrapText="1"/>
    </xf>
    <xf numFmtId="0" fontId="8" fillId="0" borderId="0">
      <alignment horizontal="center" vertical="center" readingOrder="2"/>
    </xf>
    <xf numFmtId="0" fontId="20" fillId="0" borderId="0">
      <alignment horizontal="left" vertical="center"/>
    </xf>
    <xf numFmtId="0" fontId="8" fillId="0" borderId="0"/>
    <xf numFmtId="0" fontId="15" fillId="0" borderId="0">
      <alignment horizontal="right" vertical="center"/>
    </xf>
    <xf numFmtId="0" fontId="8" fillId="0" borderId="0">
      <alignment horizontal="left" vertical="center"/>
    </xf>
    <xf numFmtId="0" fontId="8" fillId="0" borderId="0">
      <alignment horizontal="left" vertical="center"/>
    </xf>
    <xf numFmtId="0" fontId="9" fillId="2" borderId="5">
      <alignment horizontal="right" vertical="center" wrapText="1" indent="1" readingOrder="2"/>
    </xf>
    <xf numFmtId="0" fontId="12" fillId="0" borderId="6">
      <alignment horizontal="left" vertical="center"/>
    </xf>
    <xf numFmtId="0" fontId="25" fillId="0" borderId="0">
      <alignment horizontal="left" vertical="center"/>
    </xf>
    <xf numFmtId="164" fontId="35" fillId="0" borderId="0" applyFont="0" applyFill="0" applyBorder="0" applyAlignment="0" applyProtection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40" fillId="0" borderId="0"/>
    <xf numFmtId="0" fontId="2" fillId="0" borderId="0"/>
    <xf numFmtId="0" fontId="8" fillId="0" borderId="0"/>
    <xf numFmtId="0" fontId="8" fillId="0" borderId="0"/>
    <xf numFmtId="0" fontId="1" fillId="0" borderId="0"/>
  </cellStyleXfs>
  <cellXfs count="1681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/>
    <xf numFmtId="0" fontId="5" fillId="0" borderId="0" xfId="4" applyFont="1" applyAlignment="1">
      <alignment vertical="center"/>
    </xf>
    <xf numFmtId="0" fontId="14" fillId="0" borderId="0" xfId="4" applyFont="1" applyAlignment="1">
      <alignment horizontal="center" vertical="center"/>
    </xf>
    <xf numFmtId="2" fontId="14" fillId="0" borderId="0" xfId="4" applyNumberFormat="1" applyFont="1" applyAlignment="1">
      <alignment horizontal="center" vertical="center"/>
    </xf>
    <xf numFmtId="0" fontId="14" fillId="3" borderId="0" xfId="1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31" applyFont="1" applyBorder="1">
      <alignment horizontal="left" vertical="center"/>
    </xf>
    <xf numFmtId="165" fontId="14" fillId="0" borderId="0" xfId="4" applyNumberFormat="1" applyFont="1" applyAlignment="1">
      <alignment vertical="center"/>
    </xf>
    <xf numFmtId="1" fontId="14" fillId="0" borderId="0" xfId="4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4" fillId="0" borderId="0" xfId="4" applyFont="1"/>
    <xf numFmtId="165" fontId="14" fillId="0" borderId="0" xfId="4" applyNumberFormat="1" applyFont="1"/>
    <xf numFmtId="0" fontId="26" fillId="0" borderId="10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0" xfId="17" applyFont="1" applyAlignment="1">
      <alignment vertical="center"/>
    </xf>
    <xf numFmtId="0" fontId="9" fillId="0" borderId="0" xfId="19" applyFont="1" applyAlignment="1">
      <alignment vertical="center" wrapText="1"/>
    </xf>
    <xf numFmtId="0" fontId="9" fillId="0" borderId="0" xfId="19" applyFont="1" applyAlignment="1">
      <alignment vertical="center"/>
    </xf>
    <xf numFmtId="0" fontId="5" fillId="0" borderId="0" xfId="0" applyFont="1"/>
    <xf numFmtId="0" fontId="29" fillId="0" borderId="0" xfId="0" applyFont="1"/>
    <xf numFmtId="0" fontId="28" fillId="0" borderId="0" xfId="0" applyFont="1"/>
    <xf numFmtId="0" fontId="8" fillId="0" borderId="0" xfId="0" applyFont="1"/>
    <xf numFmtId="0" fontId="21" fillId="0" borderId="0" xfId="0" applyFont="1"/>
    <xf numFmtId="0" fontId="31" fillId="0" borderId="0" xfId="0" applyFont="1" applyAlignment="1">
      <alignment vertical="center"/>
    </xf>
    <xf numFmtId="0" fontId="27" fillId="0" borderId="10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32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3" fillId="5" borderId="26" xfId="8" applyFont="1" applyFill="1" applyBorder="1">
      <alignment horizontal="center" vertical="center" wrapText="1"/>
    </xf>
    <xf numFmtId="1" fontId="23" fillId="5" borderId="26" xfId="22" applyFont="1" applyFill="1" applyBorder="1" applyAlignment="1">
      <alignment horizontal="center" vertical="center" wrapText="1"/>
    </xf>
    <xf numFmtId="0" fontId="5" fillId="5" borderId="37" xfId="11" applyFont="1" applyFill="1" applyBorder="1" applyAlignment="1">
      <alignment horizontal="center" vertical="center" wrapText="1"/>
    </xf>
    <xf numFmtId="0" fontId="5" fillId="6" borderId="37" xfId="11" applyFont="1" applyFill="1" applyBorder="1" applyAlignment="1">
      <alignment horizontal="center" vertical="center" wrapText="1"/>
    </xf>
    <xf numFmtId="0" fontId="5" fillId="5" borderId="39" xfId="11" applyFont="1" applyFill="1" applyBorder="1" applyAlignment="1">
      <alignment horizontal="center" vertical="center" wrapText="1"/>
    </xf>
    <xf numFmtId="0" fontId="11" fillId="5" borderId="26" xfId="8" applyFill="1" applyBorder="1" applyAlignment="1">
      <alignment horizontal="center" vertical="center" wrapText="1" readingOrder="1"/>
    </xf>
    <xf numFmtId="0" fontId="8" fillId="0" borderId="0" xfId="4" applyAlignment="1">
      <alignment vertical="center"/>
    </xf>
    <xf numFmtId="0" fontId="14" fillId="0" borderId="0" xfId="4" applyFont="1" applyAlignment="1">
      <alignment vertical="center"/>
    </xf>
    <xf numFmtId="0" fontId="14" fillId="0" borderId="0" xfId="0" applyFont="1"/>
    <xf numFmtId="0" fontId="22" fillId="0" borderId="0" xfId="0" applyFont="1"/>
    <xf numFmtId="0" fontId="14" fillId="0" borderId="0" xfId="0" applyFont="1" applyAlignment="1">
      <alignment horizontal="center"/>
    </xf>
    <xf numFmtId="0" fontId="5" fillId="6" borderId="15" xfId="16" applyFont="1" applyFill="1" applyBorder="1" applyAlignment="1">
      <alignment horizontal="center" vertical="center" wrapText="1" readingOrder="2"/>
    </xf>
    <xf numFmtId="0" fontId="5" fillId="6" borderId="43" xfId="16" applyFont="1" applyFill="1" applyBorder="1" applyAlignment="1">
      <alignment horizontal="center" vertical="center" wrapText="1" readingOrder="2"/>
    </xf>
    <xf numFmtId="0" fontId="30" fillId="6" borderId="30" xfId="11" applyFont="1" applyFill="1" applyBorder="1" applyAlignment="1">
      <alignment horizontal="center" vertical="center" wrapText="1"/>
    </xf>
    <xf numFmtId="0" fontId="5" fillId="5" borderId="31" xfId="8" applyFont="1" applyFill="1" applyBorder="1" applyAlignment="1">
      <alignment horizontal="center" vertical="center" wrapText="1" readingOrder="1"/>
    </xf>
    <xf numFmtId="0" fontId="5" fillId="6" borderId="9" xfId="16" applyFont="1" applyFill="1" applyBorder="1" applyAlignment="1">
      <alignment horizontal="center" vertical="center" wrapText="1" readingOrder="2"/>
    </xf>
    <xf numFmtId="0" fontId="5" fillId="6" borderId="8" xfId="16" applyFont="1" applyFill="1" applyBorder="1" applyAlignment="1">
      <alignment horizontal="center" vertical="center" wrapText="1" readingOrder="2"/>
    </xf>
    <xf numFmtId="0" fontId="5" fillId="5" borderId="8" xfId="16" applyFont="1" applyFill="1" applyBorder="1" applyAlignment="1">
      <alignment horizontal="center" vertical="center" wrapText="1" readingOrder="2"/>
    </xf>
    <xf numFmtId="0" fontId="14" fillId="6" borderId="36" xfId="16" applyFont="1" applyFill="1" applyBorder="1" applyAlignment="1">
      <alignment horizontal="center" vertical="center" wrapText="1" readingOrder="2"/>
    </xf>
    <xf numFmtId="0" fontId="14" fillId="5" borderId="38" xfId="16" applyFont="1" applyFill="1" applyBorder="1" applyAlignment="1">
      <alignment horizontal="center" vertical="center" wrapText="1" readingOrder="2"/>
    </xf>
    <xf numFmtId="0" fontId="14" fillId="6" borderId="38" xfId="16" applyFont="1" applyFill="1" applyBorder="1" applyAlignment="1">
      <alignment horizontal="center" vertical="center" wrapText="1" readingOrder="2"/>
    </xf>
    <xf numFmtId="0" fontId="5" fillId="6" borderId="16" xfId="30" applyFont="1" applyFill="1" applyBorder="1" applyAlignment="1">
      <alignment horizontal="center" vertical="center" wrapText="1" readingOrder="2"/>
    </xf>
    <xf numFmtId="0" fontId="5" fillId="5" borderId="16" xfId="30" applyFont="1" applyFill="1" applyBorder="1" applyAlignment="1">
      <alignment horizontal="center" vertical="center" wrapText="1" readingOrder="2"/>
    </xf>
    <xf numFmtId="0" fontId="5" fillId="6" borderId="15" xfId="30" applyFont="1" applyFill="1" applyBorder="1" applyAlignment="1">
      <alignment horizontal="center" vertical="center" wrapText="1" readingOrder="2"/>
    </xf>
    <xf numFmtId="0" fontId="23" fillId="5" borderId="31" xfId="8" applyFont="1" applyFill="1" applyBorder="1">
      <alignment horizontal="center" vertical="center" wrapText="1"/>
    </xf>
    <xf numFmtId="0" fontId="5" fillId="5" borderId="31" xfId="8" applyFont="1" applyFill="1" applyBorder="1">
      <alignment horizontal="center" vertical="center" wrapText="1"/>
    </xf>
    <xf numFmtId="0" fontId="23" fillId="6" borderId="16" xfId="16" applyFont="1" applyFill="1" applyBorder="1" applyAlignment="1">
      <alignment horizontal="center" vertical="center" wrapText="1" readingOrder="2"/>
    </xf>
    <xf numFmtId="0" fontId="23" fillId="5" borderId="16" xfId="16" applyFont="1" applyFill="1" applyBorder="1" applyAlignment="1">
      <alignment horizontal="center" vertical="center" wrapText="1" readingOrder="2"/>
    </xf>
    <xf numFmtId="0" fontId="23" fillId="6" borderId="15" xfId="16" applyFont="1" applyFill="1" applyBorder="1" applyAlignment="1">
      <alignment horizontal="center" vertical="center" wrapText="1" readingOrder="2"/>
    </xf>
    <xf numFmtId="49" fontId="23" fillId="5" borderId="31" xfId="8" applyNumberFormat="1" applyFont="1" applyFill="1" applyBorder="1">
      <alignment horizontal="center" vertical="center" wrapText="1"/>
    </xf>
    <xf numFmtId="0" fontId="23" fillId="6" borderId="71" xfId="16" applyFont="1" applyFill="1" applyBorder="1" applyAlignment="1">
      <alignment horizontal="center" vertical="center" wrapText="1" readingOrder="2"/>
    </xf>
    <xf numFmtId="0" fontId="23" fillId="6" borderId="72" xfId="16" applyFont="1" applyFill="1" applyBorder="1" applyAlignment="1">
      <alignment horizontal="center" vertical="center" wrapText="1" readingOrder="2"/>
    </xf>
    <xf numFmtId="0" fontId="23" fillId="5" borderId="72" xfId="16" applyFont="1" applyFill="1" applyBorder="1" applyAlignment="1">
      <alignment horizontal="center" vertical="center" wrapText="1" readingOrder="2"/>
    </xf>
    <xf numFmtId="0" fontId="23" fillId="5" borderId="68" xfId="16" applyFont="1" applyFill="1" applyBorder="1" applyAlignment="1">
      <alignment horizontal="center" vertical="center" wrapText="1" readingOrder="2"/>
    </xf>
    <xf numFmtId="0" fontId="23" fillId="6" borderId="77" xfId="16" applyFont="1" applyFill="1" applyBorder="1" applyAlignment="1">
      <alignment horizontal="center" vertical="center" wrapText="1" readingOrder="2"/>
    </xf>
    <xf numFmtId="0" fontId="14" fillId="5" borderId="16" xfId="11" applyFont="1" applyFill="1" applyBorder="1" applyAlignment="1">
      <alignment horizontal="center" vertical="center" wrapText="1" readingOrder="2"/>
    </xf>
    <xf numFmtId="0" fontId="5" fillId="5" borderId="31" xfId="7" applyFont="1" applyFill="1" applyBorder="1" applyAlignment="1">
      <alignment horizontal="center" vertical="center" wrapText="1" readingOrder="1"/>
    </xf>
    <xf numFmtId="0" fontId="9" fillId="0" borderId="0" xfId="2" applyFont="1" applyAlignment="1">
      <alignment vertical="center"/>
    </xf>
    <xf numFmtId="0" fontId="23" fillId="5" borderId="31" xfId="11" applyFont="1" applyFill="1" applyBorder="1" applyAlignment="1">
      <alignment horizontal="center" vertical="center" wrapText="1" readingOrder="1"/>
    </xf>
    <xf numFmtId="0" fontId="8" fillId="6" borderId="15" xfId="12" applyFont="1" applyFill="1" applyBorder="1">
      <alignment horizontal="right" vertical="center" indent="1"/>
    </xf>
    <xf numFmtId="0" fontId="8" fillId="5" borderId="16" xfId="12" applyFont="1" applyFill="1" applyBorder="1">
      <alignment horizontal="right" vertical="center" indent="1"/>
    </xf>
    <xf numFmtId="0" fontId="8" fillId="6" borderId="16" xfId="12" applyFont="1" applyFill="1" applyBorder="1">
      <alignment horizontal="right" vertical="center" indent="1"/>
    </xf>
    <xf numFmtId="0" fontId="9" fillId="5" borderId="38" xfId="30" applyFill="1" applyBorder="1" applyAlignment="1">
      <alignment horizontal="center" vertical="center" wrapText="1" readingOrder="2"/>
    </xf>
    <xf numFmtId="0" fontId="9" fillId="6" borderId="38" xfId="30" applyFill="1" applyBorder="1" applyAlignment="1">
      <alignment horizontal="center" vertical="center" wrapText="1" readingOrder="2"/>
    </xf>
    <xf numFmtId="0" fontId="9" fillId="5" borderId="40" xfId="30" applyFill="1" applyBorder="1" applyAlignment="1">
      <alignment horizontal="center" vertical="center" wrapText="1" readingOrder="2"/>
    </xf>
    <xf numFmtId="0" fontId="5" fillId="6" borderId="16" xfId="7" applyFont="1" applyFill="1" applyBorder="1" applyAlignment="1">
      <alignment horizontal="center" vertical="center" wrapText="1" readingOrder="2"/>
    </xf>
    <xf numFmtId="0" fontId="5" fillId="5" borderId="16" xfId="7" applyFont="1" applyFill="1" applyBorder="1" applyAlignment="1">
      <alignment horizontal="center" vertical="center" wrapText="1" readingOrder="2"/>
    </xf>
    <xf numFmtId="0" fontId="12" fillId="0" borderId="0" xfId="0" applyFont="1"/>
    <xf numFmtId="0" fontId="23" fillId="5" borderId="31" xfId="8" applyFont="1" applyFill="1" applyBorder="1" applyAlignment="1">
      <alignment horizontal="center" vertical="center" wrapText="1" readingOrder="1"/>
    </xf>
    <xf numFmtId="0" fontId="30" fillId="5" borderId="16" xfId="11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5" fillId="6" borderId="15" xfId="15" applyFont="1" applyFill="1" applyBorder="1">
      <alignment horizontal="right" vertical="center" indent="1"/>
    </xf>
    <xf numFmtId="0" fontId="5" fillId="5" borderId="31" xfId="7" applyFont="1" applyFill="1" applyBorder="1" applyAlignment="1">
      <alignment horizontal="center" vertical="center" wrapText="1"/>
    </xf>
    <xf numFmtId="0" fontId="14" fillId="5" borderId="26" xfId="7" applyFont="1" applyFill="1" applyBorder="1" applyAlignment="1">
      <alignment horizontal="center" vertical="center" wrapText="1" readingOrder="1"/>
    </xf>
    <xf numFmtId="0" fontId="9" fillId="0" borderId="0" xfId="19" applyFont="1" applyAlignment="1"/>
    <xf numFmtId="0" fontId="13" fillId="0" borderId="0" xfId="17" applyFont="1" applyAlignment="1"/>
    <xf numFmtId="165" fontId="5" fillId="6" borderId="15" xfId="15" applyNumberFormat="1" applyFont="1" applyFill="1" applyBorder="1">
      <alignment horizontal="right" vertical="center" indent="1"/>
    </xf>
    <xf numFmtId="0" fontId="23" fillId="0" borderId="0" xfId="27" applyFont="1" applyAlignment="1">
      <alignment horizontal="right" vertical="center" readingOrder="2"/>
    </xf>
    <xf numFmtId="0" fontId="14" fillId="0" borderId="0" xfId="0" applyFont="1" applyAlignment="1">
      <alignment vertical="center" wrapText="1"/>
    </xf>
    <xf numFmtId="0" fontId="8" fillId="0" borderId="0" xfId="4"/>
    <xf numFmtId="1" fontId="8" fillId="0" borderId="0" xfId="0" applyNumberFormat="1" applyFont="1"/>
    <xf numFmtId="0" fontId="13" fillId="0" borderId="0" xfId="1" applyFont="1" applyAlignment="1">
      <alignment vertical="center"/>
    </xf>
    <xf numFmtId="0" fontId="21" fillId="0" borderId="0" xfId="4" applyFont="1"/>
    <xf numFmtId="0" fontId="21" fillId="0" borderId="0" xfId="4" applyFont="1" applyAlignment="1">
      <alignment wrapText="1"/>
    </xf>
    <xf numFmtId="0" fontId="21" fillId="0" borderId="0" xfId="4" applyFont="1" applyAlignment="1">
      <alignment vertical="center" wrapText="1"/>
    </xf>
    <xf numFmtId="0" fontId="21" fillId="0" borderId="0" xfId="4" applyFont="1" applyAlignment="1">
      <alignment vertical="center"/>
    </xf>
    <xf numFmtId="0" fontId="24" fillId="5" borderId="0" xfId="7" applyFont="1" applyFill="1" applyBorder="1" applyAlignment="1">
      <alignment horizontal="center" vertical="center"/>
    </xf>
    <xf numFmtId="0" fontId="23" fillId="5" borderId="0" xfId="7" applyFont="1" applyFill="1" applyBorder="1" applyAlignment="1">
      <alignment horizontal="center" vertical="center"/>
    </xf>
    <xf numFmtId="0" fontId="5" fillId="5" borderId="0" xfId="7" applyFont="1" applyFill="1" applyBorder="1" applyAlignment="1">
      <alignment horizontal="center" vertical="center"/>
    </xf>
    <xf numFmtId="166" fontId="8" fillId="5" borderId="16" xfId="12" applyNumberFormat="1" applyFont="1" applyFill="1" applyBorder="1">
      <alignment horizontal="right" vertical="center" indent="1"/>
    </xf>
    <xf numFmtId="166" fontId="8" fillId="5" borderId="8" xfId="33" applyNumberFormat="1" applyFont="1" applyFill="1" applyBorder="1" applyAlignment="1">
      <alignment horizontal="right" vertical="center" indent="1"/>
    </xf>
    <xf numFmtId="166" fontId="8" fillId="6" borderId="8" xfId="33" applyNumberFormat="1" applyFont="1" applyFill="1" applyBorder="1" applyAlignment="1">
      <alignment horizontal="right" vertical="center" indent="1"/>
    </xf>
    <xf numFmtId="166" fontId="5" fillId="0" borderId="30" xfId="12" applyNumberFormat="1" applyFont="1" applyBorder="1">
      <alignment horizontal="right" vertical="center" indent="1"/>
    </xf>
    <xf numFmtId="166" fontId="8" fillId="0" borderId="30" xfId="12" applyNumberFormat="1" applyFont="1" applyBorder="1">
      <alignment horizontal="right" vertical="center" indent="1"/>
    </xf>
    <xf numFmtId="166" fontId="5" fillId="5" borderId="8" xfId="15" applyNumberFormat="1" applyFont="1" applyFill="1" applyBorder="1">
      <alignment horizontal="right" vertical="center" indent="1"/>
    </xf>
    <xf numFmtId="166" fontId="8" fillId="5" borderId="8" xfId="12" applyNumberFormat="1" applyFont="1" applyFill="1" applyBorder="1">
      <alignment horizontal="right" vertical="center" indent="1"/>
    </xf>
    <xf numFmtId="166" fontId="5" fillId="6" borderId="8" xfId="15" applyNumberFormat="1" applyFont="1" applyFill="1" applyBorder="1">
      <alignment horizontal="right" vertical="center" indent="1"/>
    </xf>
    <xf numFmtId="166" fontId="8" fillId="6" borderId="8" xfId="12" applyNumberFormat="1" applyFont="1" applyFill="1" applyBorder="1">
      <alignment horizontal="right" vertical="center" indent="1"/>
    </xf>
    <xf numFmtId="166" fontId="8" fillId="6" borderId="11" xfId="12" applyNumberFormat="1" applyFont="1" applyFill="1" applyBorder="1">
      <alignment horizontal="right" vertical="center" indent="1"/>
    </xf>
    <xf numFmtId="166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6" borderId="45" xfId="16" applyFont="1" applyFill="1" applyBorder="1" applyAlignment="1">
      <alignment horizontal="center" vertical="center" wrapText="1" readingOrder="2"/>
    </xf>
    <xf numFmtId="166" fontId="5" fillId="6" borderId="18" xfId="7" applyNumberFormat="1" applyFont="1" applyFill="1" applyBorder="1" applyAlignment="1">
      <alignment horizontal="right" vertical="center" indent="1"/>
    </xf>
    <xf numFmtId="166" fontId="5" fillId="6" borderId="44" xfId="15" applyNumberFormat="1" applyFont="1" applyFill="1" applyBorder="1">
      <alignment horizontal="right" vertical="center" indent="1"/>
    </xf>
    <xf numFmtId="166" fontId="8" fillId="6" borderId="44" xfId="12" applyNumberFormat="1" applyFont="1" applyFill="1" applyBorder="1">
      <alignment horizontal="right" vertical="center" indent="1"/>
    </xf>
    <xf numFmtId="0" fontId="14" fillId="5" borderId="38" xfId="30" applyFont="1" applyFill="1" applyBorder="1" applyAlignment="1">
      <alignment horizontal="center" vertical="center" wrapText="1" readingOrder="2"/>
    </xf>
    <xf numFmtId="0" fontId="14" fillId="6" borderId="38" xfId="30" applyFont="1" applyFill="1" applyBorder="1" applyAlignment="1">
      <alignment horizontal="center" vertical="center" wrapText="1" readingOrder="2"/>
    </xf>
    <xf numFmtId="0" fontId="14" fillId="6" borderId="56" xfId="30" applyFont="1" applyFill="1" applyBorder="1" applyAlignment="1">
      <alignment horizontal="center" vertical="center" wrapText="1" readingOrder="2"/>
    </xf>
    <xf numFmtId="0" fontId="19" fillId="6" borderId="15" xfId="11" applyFont="1" applyFill="1" applyBorder="1" applyAlignment="1">
      <alignment horizontal="center" vertical="center" wrapText="1"/>
    </xf>
    <xf numFmtId="0" fontId="19" fillId="6" borderId="43" xfId="11" applyFont="1" applyFill="1" applyBorder="1" applyAlignment="1">
      <alignment horizontal="center" vertical="center" wrapText="1"/>
    </xf>
    <xf numFmtId="0" fontId="19" fillId="5" borderId="30" xfId="11" applyFont="1" applyFill="1" applyBorder="1" applyAlignment="1">
      <alignment horizontal="center" vertical="center" wrapText="1"/>
    </xf>
    <xf numFmtId="49" fontId="5" fillId="5" borderId="31" xfId="8" applyNumberFormat="1" applyFont="1" applyFill="1" applyBorder="1">
      <alignment horizontal="center" vertical="center" wrapText="1"/>
    </xf>
    <xf numFmtId="0" fontId="5" fillId="5" borderId="31" xfId="11" applyFont="1" applyFill="1" applyBorder="1" applyAlignment="1">
      <alignment horizontal="center" vertical="center" wrapText="1" readingOrder="1"/>
    </xf>
    <xf numFmtId="0" fontId="19" fillId="6" borderId="72" xfId="11" applyFont="1" applyFill="1" applyBorder="1" applyAlignment="1">
      <alignment horizontal="center" vertical="center" wrapText="1"/>
    </xf>
    <xf numFmtId="0" fontId="19" fillId="6" borderId="71" xfId="11" applyFont="1" applyFill="1" applyBorder="1" applyAlignment="1">
      <alignment horizontal="center" vertical="center" wrapText="1"/>
    </xf>
    <xf numFmtId="0" fontId="19" fillId="5" borderId="72" xfId="11" applyFont="1" applyFill="1" applyBorder="1" applyAlignment="1">
      <alignment horizontal="center" vertical="center" wrapText="1"/>
    </xf>
    <xf numFmtId="0" fontId="19" fillId="6" borderId="77" xfId="11" applyFont="1" applyFill="1" applyBorder="1" applyAlignment="1">
      <alignment horizontal="center" vertical="center" wrapText="1"/>
    </xf>
    <xf numFmtId="0" fontId="5" fillId="5" borderId="16" xfId="11" applyFont="1" applyFill="1" applyBorder="1" applyAlignment="1">
      <alignment horizontal="center" vertical="center" wrapText="1" readingOrder="1"/>
    </xf>
    <xf numFmtId="0" fontId="5" fillId="6" borderId="16" xfId="11" applyFont="1" applyFill="1" applyBorder="1" applyAlignment="1">
      <alignment horizontal="center" vertical="center" wrapText="1" readingOrder="1"/>
    </xf>
    <xf numFmtId="0" fontId="5" fillId="6" borderId="55" xfId="11" applyFont="1" applyFill="1" applyBorder="1" applyAlignment="1">
      <alignment horizontal="center" vertical="center" wrapText="1"/>
    </xf>
    <xf numFmtId="0" fontId="19" fillId="6" borderId="16" xfId="11" applyFont="1" applyFill="1" applyBorder="1" applyAlignment="1">
      <alignment horizontal="center" vertical="center" wrapText="1"/>
    </xf>
    <xf numFmtId="0" fontId="19" fillId="5" borderId="16" xfId="11" applyFont="1" applyFill="1" applyBorder="1" applyAlignment="1">
      <alignment horizontal="center" vertical="center" wrapText="1"/>
    </xf>
    <xf numFmtId="0" fontId="23" fillId="5" borderId="15" xfId="16" applyFont="1" applyFill="1" applyBorder="1" applyAlignment="1">
      <alignment horizontal="center" vertical="center" wrapText="1" readingOrder="2"/>
    </xf>
    <xf numFmtId="0" fontId="23" fillId="6" borderId="30" xfId="16" applyFont="1" applyFill="1" applyBorder="1" applyAlignment="1">
      <alignment horizontal="center" vertical="center" wrapText="1" readingOrder="2"/>
    </xf>
    <xf numFmtId="0" fontId="23" fillId="6" borderId="17" xfId="16" applyFont="1" applyFill="1" applyBorder="1" applyAlignment="1">
      <alignment horizontal="center" vertical="center" wrapText="1" readingOrder="2"/>
    </xf>
    <xf numFmtId="0" fontId="14" fillId="5" borderId="0" xfId="0" applyFont="1" applyFill="1"/>
    <xf numFmtId="0" fontId="34" fillId="6" borderId="30" xfId="11" applyFont="1" applyFill="1" applyBorder="1" applyAlignment="1">
      <alignment horizontal="center" vertical="center" wrapText="1"/>
    </xf>
    <xf numFmtId="0" fontId="34" fillId="6" borderId="16" xfId="11" applyFont="1" applyFill="1" applyBorder="1" applyAlignment="1">
      <alignment horizontal="center" vertical="center" wrapText="1"/>
    </xf>
    <xf numFmtId="0" fontId="34" fillId="5" borderId="30" xfId="11" applyFont="1" applyFill="1" applyBorder="1" applyAlignment="1">
      <alignment horizontal="center" vertical="center" wrapText="1"/>
    </xf>
    <xf numFmtId="0" fontId="34" fillId="5" borderId="16" xfId="11" applyFont="1" applyFill="1" applyBorder="1" applyAlignment="1">
      <alignment horizontal="center" vertical="center" wrapText="1"/>
    </xf>
    <xf numFmtId="0" fontId="14" fillId="6" borderId="0" xfId="0" applyFont="1" applyFill="1"/>
    <xf numFmtId="0" fontId="23" fillId="6" borderId="16" xfId="11" applyFont="1" applyFill="1" applyBorder="1" applyAlignment="1">
      <alignment horizontal="center" vertical="center" wrapText="1"/>
    </xf>
    <xf numFmtId="3" fontId="5" fillId="6" borderId="9" xfId="12" applyNumberFormat="1" applyFont="1" applyFill="1" applyBorder="1">
      <alignment horizontal="right" vertical="center" indent="1"/>
    </xf>
    <xf numFmtId="3" fontId="8" fillId="6" borderId="9" xfId="12" applyNumberFormat="1" applyFont="1" applyFill="1" applyBorder="1">
      <alignment horizontal="right" vertical="center" indent="1"/>
    </xf>
    <xf numFmtId="3" fontId="5" fillId="5" borderId="8" xfId="12" applyNumberFormat="1" applyFont="1" applyFill="1" applyBorder="1">
      <alignment horizontal="right" vertical="center" indent="1"/>
    </xf>
    <xf numFmtId="3" fontId="8" fillId="5" borderId="8" xfId="12" applyNumberFormat="1" applyFont="1" applyFill="1" applyBorder="1">
      <alignment horizontal="right" vertical="center" indent="1"/>
    </xf>
    <xf numFmtId="3" fontId="8" fillId="6" borderId="8" xfId="12" applyNumberFormat="1" applyFont="1" applyFill="1" applyBorder="1">
      <alignment horizontal="right" vertical="center" indent="1"/>
    </xf>
    <xf numFmtId="3" fontId="8" fillId="5" borderId="23" xfId="12" applyNumberFormat="1" applyFont="1" applyFill="1" applyBorder="1">
      <alignment horizontal="right" vertical="center" indent="1"/>
    </xf>
    <xf numFmtId="3" fontId="8" fillId="6" borderId="44" xfId="12" applyNumberFormat="1" applyFont="1" applyFill="1" applyBorder="1">
      <alignment horizontal="right" vertical="center" indent="1"/>
    </xf>
    <xf numFmtId="3" fontId="8" fillId="6" borderId="11" xfId="12" applyNumberFormat="1" applyFont="1" applyFill="1" applyBorder="1">
      <alignment horizontal="right" vertical="center" indent="1"/>
    </xf>
    <xf numFmtId="3" fontId="5" fillId="6" borderId="15" xfId="15" applyNumberFormat="1" applyFont="1" applyFill="1" applyBorder="1">
      <alignment horizontal="right" vertical="center" indent="1"/>
    </xf>
    <xf numFmtId="3" fontId="12" fillId="6" borderId="15" xfId="12" applyNumberFormat="1" applyFill="1" applyBorder="1">
      <alignment horizontal="right" vertical="center" indent="1"/>
    </xf>
    <xf numFmtId="3" fontId="5" fillId="6" borderId="16" xfId="15" applyNumberFormat="1" applyFont="1" applyFill="1" applyBorder="1">
      <alignment horizontal="right" vertical="center" indent="1"/>
    </xf>
    <xf numFmtId="3" fontId="12" fillId="6" borderId="16" xfId="12" applyNumberFormat="1" applyFill="1" applyBorder="1">
      <alignment horizontal="right" vertical="center" indent="1"/>
    </xf>
    <xf numFmtId="3" fontId="5" fillId="5" borderId="16" xfId="15" applyNumberFormat="1" applyFont="1" applyFill="1" applyBorder="1">
      <alignment horizontal="right" vertical="center" indent="1"/>
    </xf>
    <xf numFmtId="3" fontId="12" fillId="5" borderId="16" xfId="12" applyNumberFormat="1" applyFill="1" applyBorder="1">
      <alignment horizontal="right" vertical="center" indent="1"/>
    </xf>
    <xf numFmtId="3" fontId="5" fillId="6" borderId="43" xfId="15" applyNumberFormat="1" applyFont="1" applyFill="1" applyBorder="1">
      <alignment horizontal="right" vertical="center" indent="1"/>
    </xf>
    <xf numFmtId="3" fontId="5" fillId="5" borderId="43" xfId="15" applyNumberFormat="1" applyFont="1" applyFill="1" applyBorder="1">
      <alignment horizontal="right" vertical="center" indent="1"/>
    </xf>
    <xf numFmtId="3" fontId="5" fillId="6" borderId="30" xfId="15" applyNumberFormat="1" applyFont="1" applyFill="1" applyBorder="1">
      <alignment horizontal="right" vertical="center" indent="1"/>
    </xf>
    <xf numFmtId="3" fontId="8" fillId="6" borderId="16" xfId="12" applyNumberFormat="1" applyFont="1" applyFill="1" applyBorder="1">
      <alignment horizontal="right" vertical="center" indent="1"/>
    </xf>
    <xf numFmtId="3" fontId="5" fillId="6" borderId="17" xfId="15" applyNumberFormat="1" applyFont="1" applyFill="1" applyBorder="1">
      <alignment horizontal="right" vertical="center" indent="1"/>
    </xf>
    <xf numFmtId="3" fontId="5" fillId="5" borderId="17" xfId="15" applyNumberFormat="1" applyFont="1" applyFill="1" applyBorder="1">
      <alignment horizontal="right" vertical="center" indent="1"/>
    </xf>
    <xf numFmtId="3" fontId="5" fillId="6" borderId="9" xfId="15" applyNumberFormat="1" applyFont="1" applyFill="1" applyBorder="1">
      <alignment horizontal="right" vertical="center" indent="1"/>
    </xf>
    <xf numFmtId="3" fontId="5" fillId="5" borderId="8" xfId="15" applyNumberFormat="1" applyFont="1" applyFill="1" applyBorder="1">
      <alignment horizontal="right" vertical="center" indent="1"/>
    </xf>
    <xf numFmtId="3" fontId="5" fillId="6" borderId="8" xfId="15" applyNumberFormat="1" applyFont="1" applyFill="1" applyBorder="1">
      <alignment horizontal="right" vertical="center" indent="1"/>
    </xf>
    <xf numFmtId="3" fontId="5" fillId="5" borderId="11" xfId="15" applyNumberFormat="1" applyFont="1" applyFill="1" applyBorder="1">
      <alignment horizontal="right" vertical="center" indent="1"/>
    </xf>
    <xf numFmtId="3" fontId="8" fillId="5" borderId="11" xfId="12" applyNumberFormat="1" applyFont="1" applyFill="1" applyBorder="1">
      <alignment horizontal="right" vertical="center" indent="1"/>
    </xf>
    <xf numFmtId="3" fontId="5" fillId="6" borderId="18" xfId="7" applyNumberFormat="1" applyFont="1" applyFill="1" applyBorder="1" applyAlignment="1">
      <alignment horizontal="right" vertical="center" indent="1"/>
    </xf>
    <xf numFmtId="3" fontId="8" fillId="6" borderId="9" xfId="0" applyNumberFormat="1" applyFont="1" applyFill="1" applyBorder="1" applyAlignment="1">
      <alignment horizontal="right" vertical="center" indent="1"/>
    </xf>
    <xf numFmtId="3" fontId="8" fillId="6" borderId="8" xfId="0" applyNumberFormat="1" applyFont="1" applyFill="1" applyBorder="1" applyAlignment="1">
      <alignment horizontal="right" vertical="center" indent="1"/>
    </xf>
    <xf numFmtId="3" fontId="5" fillId="6" borderId="8" xfId="0" applyNumberFormat="1" applyFont="1" applyFill="1" applyBorder="1" applyAlignment="1">
      <alignment horizontal="right" vertical="center" indent="1"/>
    </xf>
    <xf numFmtId="3" fontId="8" fillId="5" borderId="8" xfId="0" applyNumberFormat="1" applyFont="1" applyFill="1" applyBorder="1" applyAlignment="1">
      <alignment horizontal="right" vertical="center" indent="1"/>
    </xf>
    <xf numFmtId="3" fontId="5" fillId="5" borderId="8" xfId="0" applyNumberFormat="1" applyFont="1" applyFill="1" applyBorder="1" applyAlignment="1">
      <alignment horizontal="right" vertical="center" indent="1"/>
    </xf>
    <xf numFmtId="3" fontId="5" fillId="5" borderId="23" xfId="15" applyNumberFormat="1" applyFont="1" applyFill="1" applyBorder="1">
      <alignment horizontal="right" vertical="center" indent="1"/>
    </xf>
    <xf numFmtId="3" fontId="5" fillId="6" borderId="44" xfId="15" applyNumberFormat="1" applyFont="1" applyFill="1" applyBorder="1">
      <alignment horizontal="right" vertical="center" indent="1"/>
    </xf>
    <xf numFmtId="3" fontId="5" fillId="6" borderId="23" xfId="15" applyNumberFormat="1" applyFont="1" applyFill="1" applyBorder="1">
      <alignment horizontal="right" vertical="center" indent="1"/>
    </xf>
    <xf numFmtId="3" fontId="23" fillId="5" borderId="18" xfId="7" applyNumberFormat="1" applyFont="1" applyFill="1" applyBorder="1" applyAlignment="1">
      <alignment horizontal="right" vertical="center" indent="1"/>
    </xf>
    <xf numFmtId="3" fontId="12" fillId="5" borderId="43" xfId="12" applyNumberFormat="1" applyFill="1" applyBorder="1">
      <alignment horizontal="right" vertical="center" indent="1"/>
    </xf>
    <xf numFmtId="3" fontId="5" fillId="6" borderId="30" xfId="7" applyNumberFormat="1" applyFont="1" applyFill="1" applyBorder="1" applyAlignment="1">
      <alignment horizontal="right" vertical="center" indent="1"/>
    </xf>
    <xf numFmtId="3" fontId="23" fillId="6" borderId="18" xfId="7" applyNumberFormat="1" applyFont="1" applyFill="1" applyBorder="1" applyAlignment="1">
      <alignment horizontal="right" vertical="center" indent="1"/>
    </xf>
    <xf numFmtId="3" fontId="8" fillId="6" borderId="15" xfId="15" applyNumberFormat="1" applyFont="1" applyFill="1" applyBorder="1">
      <alignment horizontal="right" vertical="center" indent="1"/>
    </xf>
    <xf numFmtId="3" fontId="8" fillId="6" borderId="15" xfId="12" applyNumberFormat="1" applyFont="1" applyFill="1" applyBorder="1">
      <alignment horizontal="right" vertical="center" indent="1"/>
    </xf>
    <xf numFmtId="3" fontId="8" fillId="5" borderId="16" xfId="15" applyNumberFormat="1" applyFont="1" applyFill="1" applyBorder="1">
      <alignment horizontal="right" vertical="center" indent="1"/>
    </xf>
    <xf numFmtId="3" fontId="8" fillId="5" borderId="16" xfId="12" applyNumberFormat="1" applyFont="1" applyFill="1" applyBorder="1">
      <alignment horizontal="right" vertical="center" indent="1"/>
    </xf>
    <xf numFmtId="3" fontId="8" fillId="6" borderId="16" xfId="15" applyNumberFormat="1" applyFont="1" applyFill="1" applyBorder="1">
      <alignment horizontal="right" vertical="center" indent="1"/>
    </xf>
    <xf numFmtId="3" fontId="8" fillId="5" borderId="43" xfId="12" applyNumberFormat="1" applyFont="1" applyFill="1" applyBorder="1">
      <alignment horizontal="right" vertical="center" indent="1"/>
    </xf>
    <xf numFmtId="3" fontId="5" fillId="6" borderId="72" xfId="15" applyNumberFormat="1" applyFont="1" applyFill="1" applyBorder="1">
      <alignment horizontal="right" vertical="center" indent="1"/>
    </xf>
    <xf numFmtId="3" fontId="12" fillId="6" borderId="72" xfId="12" applyNumberFormat="1" applyFill="1" applyBorder="1">
      <alignment horizontal="right" vertical="center" indent="1"/>
    </xf>
    <xf numFmtId="0" fontId="19" fillId="6" borderId="68" xfId="11" applyFont="1" applyFill="1" applyBorder="1" applyAlignment="1">
      <alignment horizontal="center" vertical="center" wrapText="1"/>
    </xf>
    <xf numFmtId="0" fontId="23" fillId="6" borderId="68" xfId="16" applyFont="1" applyFill="1" applyBorder="1" applyAlignment="1">
      <alignment horizontal="center" vertical="center" wrapText="1" readingOrder="2"/>
    </xf>
    <xf numFmtId="0" fontId="19" fillId="5" borderId="71" xfId="11" applyFont="1" applyFill="1" applyBorder="1" applyAlignment="1">
      <alignment horizontal="center" vertical="center" wrapText="1"/>
    </xf>
    <xf numFmtId="0" fontId="23" fillId="5" borderId="71" xfId="16" applyFont="1" applyFill="1" applyBorder="1" applyAlignment="1">
      <alignment horizontal="center" vertical="center" wrapText="1" readingOrder="2"/>
    </xf>
    <xf numFmtId="0" fontId="19" fillId="5" borderId="77" xfId="11" applyFont="1" applyFill="1" applyBorder="1" applyAlignment="1">
      <alignment horizontal="center" vertical="center" wrapText="1"/>
    </xf>
    <xf numFmtId="0" fontId="23" fillId="5" borderId="77" xfId="16" applyFont="1" applyFill="1" applyBorder="1" applyAlignment="1">
      <alignment horizontal="center" vertical="center" wrapText="1" readingOrder="2"/>
    </xf>
    <xf numFmtId="3" fontId="5" fillId="6" borderId="71" xfId="15" applyNumberFormat="1" applyFont="1" applyFill="1" applyBorder="1">
      <alignment horizontal="right" vertical="center" indent="1"/>
    </xf>
    <xf numFmtId="3" fontId="12" fillId="6" borderId="71" xfId="12" applyNumberFormat="1" applyFill="1" applyBorder="1">
      <alignment horizontal="right" vertical="center" indent="1"/>
    </xf>
    <xf numFmtId="3" fontId="12" fillId="5" borderId="72" xfId="12" applyNumberFormat="1" applyFill="1" applyBorder="1">
      <alignment horizontal="right" vertical="center" indent="1"/>
    </xf>
    <xf numFmtId="3" fontId="5" fillId="5" borderId="72" xfId="15" applyNumberFormat="1" applyFont="1" applyFill="1" applyBorder="1">
      <alignment horizontal="right" vertical="center" indent="1"/>
    </xf>
    <xf numFmtId="3" fontId="5" fillId="5" borderId="68" xfId="15" applyNumberFormat="1" applyFont="1" applyFill="1" applyBorder="1">
      <alignment horizontal="right" vertical="center" indent="1"/>
    </xf>
    <xf numFmtId="3" fontId="5" fillId="6" borderId="71" xfId="12" applyNumberFormat="1" applyFont="1" applyFill="1" applyBorder="1">
      <alignment horizontal="right" vertical="center" indent="1"/>
    </xf>
    <xf numFmtId="3" fontId="5" fillId="6" borderId="72" xfId="12" applyNumberFormat="1" applyFont="1" applyFill="1" applyBorder="1">
      <alignment horizontal="right" vertical="center" indent="1"/>
    </xf>
    <xf numFmtId="3" fontId="5" fillId="6" borderId="68" xfId="12" applyNumberFormat="1" applyFont="1" applyFill="1" applyBorder="1">
      <alignment horizontal="right" vertical="center" indent="1"/>
    </xf>
    <xf numFmtId="3" fontId="12" fillId="5" borderId="71" xfId="12" applyNumberFormat="1" applyFill="1" applyBorder="1">
      <alignment horizontal="right" vertical="center" indent="1"/>
    </xf>
    <xf numFmtId="3" fontId="5" fillId="5" borderId="77" xfId="15" applyNumberFormat="1" applyFont="1" applyFill="1" applyBorder="1">
      <alignment horizontal="right" vertical="center" indent="1"/>
    </xf>
    <xf numFmtId="3" fontId="5" fillId="6" borderId="77" xfId="12" applyNumberFormat="1" applyFont="1" applyFill="1" applyBorder="1">
      <alignment horizontal="right" vertical="center" indent="1"/>
    </xf>
    <xf numFmtId="3" fontId="8" fillId="6" borderId="43" xfId="12" applyNumberFormat="1" applyFont="1" applyFill="1" applyBorder="1">
      <alignment horizontal="right" vertical="center" indent="1"/>
    </xf>
    <xf numFmtId="166" fontId="5" fillId="6" borderId="9" xfId="15" applyNumberFormat="1" applyFont="1" applyFill="1" applyBorder="1">
      <alignment horizontal="right" vertical="center" indent="1"/>
    </xf>
    <xf numFmtId="165" fontId="5" fillId="5" borderId="8" xfId="15" applyNumberFormat="1" applyFont="1" applyFill="1" applyBorder="1">
      <alignment horizontal="right" vertical="center" indent="1"/>
    </xf>
    <xf numFmtId="165" fontId="5" fillId="6" borderId="8" xfId="15" applyNumberFormat="1" applyFont="1" applyFill="1" applyBorder="1">
      <alignment horizontal="right" vertical="center" indent="1"/>
    </xf>
    <xf numFmtId="3" fontId="5" fillId="5" borderId="18" xfId="7" applyNumberFormat="1" applyFont="1" applyFill="1" applyBorder="1" applyAlignment="1">
      <alignment horizontal="right" vertical="center" indent="1"/>
    </xf>
    <xf numFmtId="3" fontId="23" fillId="6" borderId="26" xfId="7" applyNumberFormat="1" applyFont="1" applyFill="1" applyBorder="1" applyAlignment="1">
      <alignment horizontal="right" vertical="center" indent="1"/>
    </xf>
    <xf numFmtId="3" fontId="5" fillId="5" borderId="15" xfId="15" applyNumberFormat="1" applyFont="1" applyFill="1" applyBorder="1">
      <alignment horizontal="right" vertical="center" indent="1"/>
    </xf>
    <xf numFmtId="3" fontId="5" fillId="5" borderId="25" xfId="15" applyNumberFormat="1" applyFont="1" applyFill="1" applyBorder="1">
      <alignment horizontal="right" vertical="center" indent="1"/>
    </xf>
    <xf numFmtId="3" fontId="8" fillId="5" borderId="15" xfId="12" applyNumberFormat="1" applyFont="1" applyFill="1" applyBorder="1">
      <alignment horizontal="right" vertical="center" indent="1"/>
    </xf>
    <xf numFmtId="3" fontId="8" fillId="5" borderId="15" xfId="15" applyNumberFormat="1" applyFont="1" applyFill="1" applyBorder="1">
      <alignment horizontal="right" vertical="center" indent="1"/>
    </xf>
    <xf numFmtId="3" fontId="8" fillId="5" borderId="25" xfId="12" applyNumberFormat="1" applyFont="1" applyFill="1" applyBorder="1">
      <alignment horizontal="right" vertical="center" indent="1"/>
    </xf>
    <xf numFmtId="3" fontId="8" fillId="6" borderId="25" xfId="12" applyNumberFormat="1" applyFont="1" applyFill="1" applyBorder="1">
      <alignment horizontal="right" vertical="center" indent="1"/>
    </xf>
    <xf numFmtId="3" fontId="23" fillId="6" borderId="15" xfId="15" applyNumberFormat="1" applyFont="1" applyFill="1" applyBorder="1">
      <alignment horizontal="right" vertical="center" indent="1"/>
    </xf>
    <xf numFmtId="0" fontId="19" fillId="6" borderId="9" xfId="11" applyFont="1" applyFill="1" applyBorder="1" applyAlignment="1">
      <alignment horizontal="center" vertical="center" wrapText="1"/>
    </xf>
    <xf numFmtId="0" fontId="19" fillId="6" borderId="8" xfId="11" applyFont="1" applyFill="1" applyBorder="1" applyAlignment="1">
      <alignment horizontal="center" vertical="center" wrapText="1"/>
    </xf>
    <xf numFmtId="0" fontId="19" fillId="5" borderId="8" xfId="11" applyFont="1" applyFill="1" applyBorder="1" applyAlignment="1">
      <alignment horizontal="center" vertical="center" wrapText="1"/>
    </xf>
    <xf numFmtId="49" fontId="5" fillId="5" borderId="31" xfId="8" applyNumberFormat="1" applyFont="1" applyFill="1" applyBorder="1" applyAlignment="1">
      <alignment horizontal="center" vertical="center" wrapText="1" readingOrder="1"/>
    </xf>
    <xf numFmtId="49" fontId="23" fillId="5" borderId="31" xfId="8" applyNumberFormat="1" applyFont="1" applyFill="1" applyBorder="1" applyAlignment="1">
      <alignment horizontal="center" vertical="center" wrapText="1" readingOrder="1"/>
    </xf>
    <xf numFmtId="166" fontId="5" fillId="5" borderId="30" xfId="12" applyNumberFormat="1" applyFont="1" applyFill="1" applyBorder="1">
      <alignment horizontal="right" vertical="center" indent="1"/>
    </xf>
    <xf numFmtId="166" fontId="5" fillId="6" borderId="24" xfId="7" applyNumberFormat="1" applyFont="1" applyFill="1" applyBorder="1" applyAlignment="1">
      <alignment horizontal="right" vertical="center" indent="1"/>
    </xf>
    <xf numFmtId="166" fontId="5" fillId="5" borderId="17" xfId="12" applyNumberFormat="1" applyFont="1" applyFill="1" applyBorder="1">
      <alignment horizontal="right" vertical="center" indent="1"/>
    </xf>
    <xf numFmtId="166" fontId="8" fillId="5" borderId="17" xfId="12" applyNumberFormat="1" applyFont="1" applyFill="1" applyBorder="1">
      <alignment horizontal="right" vertical="center" indent="1"/>
    </xf>
    <xf numFmtId="0" fontId="5" fillId="0" borderId="37" xfId="11" applyFont="1" applyFill="1" applyBorder="1" applyAlignment="1">
      <alignment horizontal="center" vertical="center" wrapText="1"/>
    </xf>
    <xf numFmtId="166" fontId="8" fillId="0" borderId="8" xfId="12" applyNumberFormat="1" applyFont="1" applyBorder="1">
      <alignment horizontal="right" vertical="center" indent="1"/>
    </xf>
    <xf numFmtId="0" fontId="14" fillId="0" borderId="38" xfId="30" applyFont="1" applyFill="1" applyBorder="1" applyAlignment="1">
      <alignment horizontal="center" vertical="center" wrapText="1" readingOrder="2"/>
    </xf>
    <xf numFmtId="3" fontId="5" fillId="5" borderId="44" xfId="15" applyNumberFormat="1" applyFont="1" applyFill="1" applyBorder="1">
      <alignment horizontal="right" vertical="center" indent="1"/>
    </xf>
    <xf numFmtId="166" fontId="5" fillId="5" borderId="44" xfId="15" applyNumberFormat="1" applyFont="1" applyFill="1" applyBorder="1">
      <alignment horizontal="right" vertical="center" indent="1"/>
    </xf>
    <xf numFmtId="3" fontId="5" fillId="0" borderId="44" xfId="15" applyNumberFormat="1" applyFont="1" applyBorder="1">
      <alignment horizontal="right" vertical="center" indent="1"/>
    </xf>
    <xf numFmtId="3" fontId="8" fillId="0" borderId="8" xfId="12" applyNumberFormat="1" applyFont="1" applyBorder="1">
      <alignment horizontal="right" vertical="center" indent="1"/>
    </xf>
    <xf numFmtId="3" fontId="5" fillId="6" borderId="89" xfId="15" applyNumberFormat="1" applyFont="1" applyFill="1" applyBorder="1">
      <alignment horizontal="right" vertical="center" indent="1"/>
    </xf>
    <xf numFmtId="3" fontId="23" fillId="6" borderId="24" xfId="7" applyNumberFormat="1" applyFont="1" applyFill="1" applyBorder="1" applyAlignment="1">
      <alignment horizontal="right" vertical="center" indent="1"/>
    </xf>
    <xf numFmtId="3" fontId="21" fillId="0" borderId="0" xfId="0" applyNumberFormat="1" applyFont="1" applyAlignment="1">
      <alignment vertical="center"/>
    </xf>
    <xf numFmtId="3" fontId="21" fillId="0" borderId="0" xfId="4" applyNumberFormat="1" applyFont="1" applyAlignment="1">
      <alignment vertical="center"/>
    </xf>
    <xf numFmtId="0" fontId="14" fillId="5" borderId="56" xfId="16" applyFont="1" applyFill="1" applyBorder="1" applyAlignment="1">
      <alignment horizontal="center" vertical="center" wrapText="1" readingOrder="2"/>
    </xf>
    <xf numFmtId="0" fontId="5" fillId="5" borderId="96" xfId="7" applyFont="1" applyFill="1" applyBorder="1" applyAlignment="1">
      <alignment horizontal="center" vertical="center" wrapText="1"/>
    </xf>
    <xf numFmtId="166" fontId="8" fillId="5" borderId="62" xfId="12" applyNumberFormat="1" applyFont="1" applyFill="1" applyBorder="1">
      <alignment horizontal="right" vertical="center" indent="1"/>
    </xf>
    <xf numFmtId="3" fontId="8" fillId="0" borderId="0" xfId="4" applyNumberFormat="1" applyAlignment="1">
      <alignment vertical="center"/>
    </xf>
    <xf numFmtId="0" fontId="19" fillId="5" borderId="29" xfId="7" applyFont="1" applyFill="1" applyBorder="1" applyAlignment="1">
      <alignment horizontal="center" vertical="center" wrapText="1"/>
    </xf>
    <xf numFmtId="165" fontId="5" fillId="5" borderId="29" xfId="7" applyNumberFormat="1" applyFont="1" applyFill="1" applyBorder="1" applyAlignment="1">
      <alignment horizontal="right" vertical="center" indent="1"/>
    </xf>
    <xf numFmtId="0" fontId="19" fillId="6" borderId="26" xfId="7" applyFont="1" applyFill="1" applyBorder="1" applyAlignment="1">
      <alignment horizontal="center" vertical="center" wrapText="1"/>
    </xf>
    <xf numFmtId="165" fontId="5" fillId="6" borderId="26" xfId="7" applyNumberFormat="1" applyFont="1" applyFill="1" applyBorder="1" applyAlignment="1">
      <alignment horizontal="right" vertical="center" indent="1"/>
    </xf>
    <xf numFmtId="0" fontId="5" fillId="6" borderId="26" xfId="7" applyFont="1" applyFill="1" applyBorder="1" applyAlignment="1">
      <alignment horizontal="center" vertical="center" wrapText="1"/>
    </xf>
    <xf numFmtId="0" fontId="8" fillId="0" borderId="0" xfId="35" applyFont="1"/>
    <xf numFmtId="167" fontId="5" fillId="5" borderId="21" xfId="34" applyNumberFormat="1" applyFont="1" applyFill="1" applyBorder="1" applyAlignment="1">
      <alignment horizontal="center" vertical="center" wrapText="1" shrinkToFit="1"/>
    </xf>
    <xf numFmtId="167" fontId="5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5" fillId="5" borderId="18" xfId="34" applyFont="1" applyFill="1" applyBorder="1" applyAlignment="1">
      <alignment horizontal="center" vertical="center" wrapText="1"/>
    </xf>
    <xf numFmtId="0" fontId="8" fillId="5" borderId="8" xfId="34" applyFill="1" applyBorder="1" applyAlignment="1">
      <alignment horizontal="center" vertical="center"/>
    </xf>
    <xf numFmtId="0" fontId="8" fillId="6" borderId="8" xfId="34" applyFill="1" applyBorder="1" applyAlignment="1">
      <alignment horizontal="center" vertical="center"/>
    </xf>
    <xf numFmtId="0" fontId="5" fillId="0" borderId="0" xfId="35" applyFont="1"/>
    <xf numFmtId="0" fontId="8" fillId="0" borderId="0" xfId="35" applyFont="1" applyAlignment="1">
      <alignment horizontal="center"/>
    </xf>
    <xf numFmtId="0" fontId="5" fillId="6" borderId="0" xfId="35" applyFont="1" applyFill="1" applyAlignment="1">
      <alignment horizontal="left" vertical="center"/>
    </xf>
    <xf numFmtId="0" fontId="21" fillId="0" borderId="0" xfId="35" applyFont="1"/>
    <xf numFmtId="0" fontId="5" fillId="0" borderId="0" xfId="35" applyFont="1" applyAlignment="1">
      <alignment horizontal="center" vertical="center"/>
    </xf>
    <xf numFmtId="0" fontId="8" fillId="5" borderId="8" xfId="35" applyFont="1" applyFill="1" applyBorder="1" applyAlignment="1">
      <alignment horizontal="right" vertical="center" indent="1"/>
    </xf>
    <xf numFmtId="0" fontId="14" fillId="0" borderId="0" xfId="4" applyFont="1" applyAlignment="1">
      <alignment horizontal="center" vertical="center" readingOrder="1"/>
    </xf>
    <xf numFmtId="0" fontId="14" fillId="6" borderId="0" xfId="35" applyFont="1" applyFill="1" applyAlignment="1">
      <alignment horizontal="right" vertical="center"/>
    </xf>
    <xf numFmtId="0" fontId="8" fillId="0" borderId="13" xfId="0" applyFont="1" applyBorder="1" applyAlignment="1">
      <alignment vertical="center" wrapText="1"/>
    </xf>
    <xf numFmtId="0" fontId="5" fillId="6" borderId="0" xfId="3" applyFont="1" applyFill="1">
      <alignment horizontal="left" vertical="center"/>
    </xf>
    <xf numFmtId="0" fontId="14" fillId="6" borderId="0" xfId="14" applyFont="1" applyFill="1">
      <alignment horizontal="right" vertical="center"/>
    </xf>
    <xf numFmtId="0" fontId="22" fillId="6" borderId="0" xfId="0" applyFont="1" applyFill="1"/>
    <xf numFmtId="0" fontId="22" fillId="6" borderId="0" xfId="0" applyFont="1" applyFill="1" applyAlignment="1">
      <alignment horizontal="right"/>
    </xf>
    <xf numFmtId="0" fontId="5" fillId="6" borderId="0" xfId="28" applyFont="1" applyFill="1">
      <alignment horizontal="left" vertical="center"/>
    </xf>
    <xf numFmtId="0" fontId="14" fillId="6" borderId="0" xfId="4" applyFont="1" applyFill="1" applyAlignment="1">
      <alignment vertical="center"/>
    </xf>
    <xf numFmtId="0" fontId="9" fillId="6" borderId="0" xfId="14" applyFill="1">
      <alignment horizontal="right" vertical="center"/>
    </xf>
    <xf numFmtId="0" fontId="5" fillId="6" borderId="0" xfId="13" applyFont="1" applyFill="1">
      <alignment horizontal="left" vertical="center"/>
    </xf>
    <xf numFmtId="0" fontId="14" fillId="6" borderId="0" xfId="0" applyFont="1" applyFill="1" applyAlignment="1">
      <alignment vertical="center"/>
    </xf>
    <xf numFmtId="0" fontId="9" fillId="6" borderId="0" xfId="5" applyFill="1">
      <alignment horizontal="right" vertical="center"/>
    </xf>
    <xf numFmtId="0" fontId="22" fillId="6" borderId="0" xfId="0" applyFont="1" applyFill="1" applyAlignment="1">
      <alignment horizontal="center"/>
    </xf>
    <xf numFmtId="0" fontId="14" fillId="6" borderId="0" xfId="5" applyFont="1" applyFill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14" fillId="6" borderId="0" xfId="5" applyFont="1" applyFill="1">
      <alignment horizontal="right" vertical="center"/>
    </xf>
    <xf numFmtId="0" fontId="5" fillId="5" borderId="55" xfId="11" applyFont="1" applyFill="1" applyBorder="1" applyAlignment="1">
      <alignment horizontal="center" vertical="center" wrapText="1"/>
    </xf>
    <xf numFmtId="0" fontId="22" fillId="6" borderId="0" xfId="0" applyFont="1" applyFill="1" applyAlignment="1">
      <alignment wrapText="1"/>
    </xf>
    <xf numFmtId="0" fontId="22" fillId="6" borderId="0" xfId="4" applyFont="1" applyFill="1"/>
    <xf numFmtId="0" fontId="22" fillId="6" borderId="0" xfId="4" applyFont="1" applyFill="1" applyAlignment="1">
      <alignment wrapText="1"/>
    </xf>
    <xf numFmtId="0" fontId="5" fillId="6" borderId="25" xfId="8" applyFont="1" applyFill="1" applyBorder="1" applyAlignment="1">
      <alignment horizontal="center" vertical="center" wrapText="1" readingOrder="1"/>
    </xf>
    <xf numFmtId="0" fontId="5" fillId="5" borderId="25" xfId="8" applyFont="1" applyFill="1" applyBorder="1" applyAlignment="1">
      <alignment horizontal="center" vertical="center" wrapText="1" readingOrder="1"/>
    </xf>
    <xf numFmtId="0" fontId="5" fillId="5" borderId="25" xfId="30" applyFont="1" applyFill="1" applyBorder="1" applyAlignment="1">
      <alignment horizontal="center" vertical="center" wrapText="1" readingOrder="1"/>
    </xf>
    <xf numFmtId="0" fontId="5" fillId="6" borderId="25" xfId="30" applyFont="1" applyFill="1" applyBorder="1" applyAlignment="1">
      <alignment horizontal="center" vertical="center" wrapText="1" readingOrder="1"/>
    </xf>
    <xf numFmtId="0" fontId="8" fillId="6" borderId="0" xfId="0" applyFont="1" applyFill="1" applyAlignment="1">
      <alignment vertical="center"/>
    </xf>
    <xf numFmtId="166" fontId="5" fillId="6" borderId="89" xfId="15" applyNumberFormat="1" applyFont="1" applyFill="1" applyBorder="1">
      <alignment horizontal="right" vertical="center" indent="1"/>
    </xf>
    <xf numFmtId="0" fontId="5" fillId="0" borderId="35" xfId="11" applyFont="1" applyFill="1" applyBorder="1" applyAlignment="1">
      <alignment horizontal="center" vertical="center" wrapText="1"/>
    </xf>
    <xf numFmtId="166" fontId="8" fillId="0" borderId="9" xfId="12" applyNumberFormat="1" applyFont="1" applyBorder="1">
      <alignment horizontal="right" vertical="center" indent="1"/>
    </xf>
    <xf numFmtId="16" fontId="14" fillId="0" borderId="36" xfId="30" applyNumberFormat="1" applyFont="1" applyFill="1" applyBorder="1" applyAlignment="1">
      <alignment horizontal="center" vertical="center" wrapText="1" readingOrder="2"/>
    </xf>
    <xf numFmtId="166" fontId="5" fillId="5" borderId="98" xfId="15" applyNumberFormat="1" applyFont="1" applyFill="1" applyBorder="1">
      <alignment horizontal="right" vertical="center" indent="1"/>
    </xf>
    <xf numFmtId="0" fontId="28" fillId="6" borderId="0" xfId="0" applyFont="1" applyFill="1"/>
    <xf numFmtId="0" fontId="28" fillId="6" borderId="0" xfId="0" applyFont="1" applyFill="1" applyAlignment="1">
      <alignment horizontal="right"/>
    </xf>
    <xf numFmtId="0" fontId="5" fillId="6" borderId="30" xfId="30" applyFont="1" applyFill="1" applyBorder="1">
      <alignment horizontal="right" vertical="center" wrapText="1" indent="1" readingOrder="2"/>
    </xf>
    <xf numFmtId="0" fontId="5" fillId="5" borderId="16" xfId="30" applyFont="1" applyFill="1" applyBorder="1">
      <alignment horizontal="right" vertical="center" wrapText="1" indent="1" readingOrder="2"/>
    </xf>
    <xf numFmtId="0" fontId="16" fillId="6" borderId="0" xfId="0" applyFont="1" applyFill="1"/>
    <xf numFmtId="0" fontId="16" fillId="6" borderId="0" xfId="0" applyFont="1" applyFill="1" applyAlignment="1">
      <alignment horizontal="right"/>
    </xf>
    <xf numFmtId="0" fontId="21" fillId="0" borderId="0" xfId="0" applyFont="1" applyAlignment="1">
      <alignment vertical="center" wrapText="1"/>
    </xf>
    <xf numFmtId="3" fontId="5" fillId="6" borderId="26" xfId="15" applyNumberFormat="1" applyFont="1" applyFill="1" applyBorder="1">
      <alignment horizontal="right" vertical="center" indent="1"/>
    </xf>
    <xf numFmtId="3" fontId="14" fillId="0" borderId="0" xfId="4" applyNumberFormat="1" applyFont="1" applyAlignment="1">
      <alignment vertical="center"/>
    </xf>
    <xf numFmtId="0" fontId="5" fillId="5" borderId="43" xfId="30" applyFont="1" applyFill="1" applyBorder="1" applyAlignment="1">
      <alignment horizontal="center" vertical="center" wrapText="1" readingOrder="1"/>
    </xf>
    <xf numFmtId="0" fontId="5" fillId="6" borderId="16" xfId="30" applyFont="1" applyFill="1" applyBorder="1" applyAlignment="1">
      <alignment horizontal="center" vertical="center" wrapText="1" readingOrder="1"/>
    </xf>
    <xf numFmtId="0" fontId="5" fillId="5" borderId="15" xfId="11" applyFont="1" applyFill="1" applyBorder="1" applyAlignment="1">
      <alignment horizontal="center" vertical="center" wrapText="1" readingOrder="1"/>
    </xf>
    <xf numFmtId="0" fontId="5" fillId="5" borderId="43" xfId="11" applyFont="1" applyFill="1" applyBorder="1" applyAlignment="1">
      <alignment horizontal="center" vertical="center" wrapText="1" readingOrder="1"/>
    </xf>
    <xf numFmtId="0" fontId="8" fillId="6" borderId="0" xfId="35" applyFont="1" applyFill="1"/>
    <xf numFmtId="0" fontId="8" fillId="5" borderId="0" xfId="35" applyFont="1" applyFill="1"/>
    <xf numFmtId="0" fontId="8" fillId="6" borderId="9" xfId="34" applyFill="1" applyBorder="1" applyAlignment="1">
      <alignment horizontal="center" vertical="center"/>
    </xf>
    <xf numFmtId="0" fontId="39" fillId="6" borderId="0" xfId="35" applyFont="1" applyFill="1"/>
    <xf numFmtId="0" fontId="8" fillId="6" borderId="0" xfId="35" applyFont="1" applyFill="1" applyAlignment="1">
      <alignment horizontal="center"/>
    </xf>
    <xf numFmtId="0" fontId="5" fillId="6" borderId="0" xfId="35" applyFont="1" applyFill="1" applyAlignment="1">
      <alignment horizontal="center" vertical="center"/>
    </xf>
    <xf numFmtId="0" fontId="8" fillId="6" borderId="44" xfId="34" applyFill="1" applyBorder="1" applyAlignment="1">
      <alignment horizontal="center" vertical="center"/>
    </xf>
    <xf numFmtId="0" fontId="23" fillId="5" borderId="43" xfId="16" applyFont="1" applyFill="1" applyBorder="1" applyAlignment="1">
      <alignment horizontal="center" vertical="center" wrapText="1" readingOrder="2"/>
    </xf>
    <xf numFmtId="3" fontId="8" fillId="5" borderId="17" xfId="12" applyNumberFormat="1" applyFont="1" applyFill="1" applyBorder="1">
      <alignment horizontal="right" vertical="center" indent="1"/>
    </xf>
    <xf numFmtId="166" fontId="5" fillId="5" borderId="18" xfId="15" applyNumberFormat="1" applyFont="1" applyFill="1" applyBorder="1">
      <alignment horizontal="right" vertical="center" indent="1"/>
    </xf>
    <xf numFmtId="166" fontId="5" fillId="5" borderId="18" xfId="7" applyNumberFormat="1" applyFont="1" applyFill="1" applyBorder="1" applyAlignment="1">
      <alignment horizontal="right" vertical="center" indent="1"/>
    </xf>
    <xf numFmtId="0" fontId="34" fillId="6" borderId="17" xfId="11" applyFont="1" applyFill="1" applyBorder="1" applyAlignment="1">
      <alignment horizontal="center" vertical="center" wrapText="1"/>
    </xf>
    <xf numFmtId="0" fontId="34" fillId="5" borderId="43" xfId="11" applyFont="1" applyFill="1" applyBorder="1" applyAlignment="1">
      <alignment horizontal="center" vertical="center" wrapText="1"/>
    </xf>
    <xf numFmtId="0" fontId="34" fillId="5" borderId="15" xfId="11" applyFont="1" applyFill="1" applyBorder="1" applyAlignment="1">
      <alignment horizontal="center" vertical="center" wrapText="1"/>
    </xf>
    <xf numFmtId="3" fontId="8" fillId="6" borderId="0" xfId="15" applyNumberFormat="1" applyFont="1" applyFill="1" applyBorder="1">
      <alignment horizontal="right" vertical="center" indent="1"/>
    </xf>
    <xf numFmtId="0" fontId="23" fillId="6" borderId="100" xfId="16" applyFont="1" applyFill="1" applyBorder="1" applyAlignment="1">
      <alignment horizontal="center" vertical="center" wrapText="1" readingOrder="2"/>
    </xf>
    <xf numFmtId="0" fontId="23" fillId="5" borderId="41" xfId="16" applyFont="1" applyFill="1" applyBorder="1" applyAlignment="1">
      <alignment horizontal="center" vertical="center" wrapText="1" readingOrder="2"/>
    </xf>
    <xf numFmtId="0" fontId="23" fillId="5" borderId="100" xfId="16" applyFont="1" applyFill="1" applyBorder="1" applyAlignment="1">
      <alignment horizontal="center" vertical="center" wrapText="1" readingOrder="2"/>
    </xf>
    <xf numFmtId="3" fontId="8" fillId="6" borderId="44" xfId="15" applyNumberFormat="1" applyFont="1" applyFill="1" applyBorder="1">
      <alignment horizontal="right" vertical="center" indent="1"/>
    </xf>
    <xf numFmtId="3" fontId="8" fillId="5" borderId="44" xfId="15" applyNumberFormat="1" applyFont="1" applyFill="1" applyBorder="1">
      <alignment horizontal="right" vertical="center" indent="1"/>
    </xf>
    <xf numFmtId="3" fontId="5" fillId="5" borderId="26" xfId="12" applyNumberFormat="1" applyFont="1" applyFill="1" applyBorder="1">
      <alignment horizontal="right" vertical="center" indent="1"/>
    </xf>
    <xf numFmtId="3" fontId="5" fillId="5" borderId="9" xfId="15" applyNumberFormat="1" applyFont="1" applyFill="1" applyBorder="1">
      <alignment horizontal="right" vertical="center" indent="1"/>
    </xf>
    <xf numFmtId="3" fontId="5" fillId="5" borderId="9" xfId="7" applyNumberFormat="1" applyFont="1" applyFill="1" applyBorder="1" applyAlignment="1">
      <alignment horizontal="right" vertical="center" indent="1"/>
    </xf>
    <xf numFmtId="0" fontId="19" fillId="5" borderId="8" xfId="7" applyFont="1" applyFill="1" applyBorder="1" applyAlignment="1">
      <alignment horizontal="center" vertical="center"/>
    </xf>
    <xf numFmtId="0" fontId="23" fillId="5" borderId="8" xfId="7" applyFont="1" applyFill="1" applyBorder="1" applyAlignment="1">
      <alignment horizontal="center" vertical="center"/>
    </xf>
    <xf numFmtId="0" fontId="19" fillId="5" borderId="23" xfId="7" applyFont="1" applyFill="1" applyBorder="1" applyAlignment="1">
      <alignment horizontal="center" vertical="center"/>
    </xf>
    <xf numFmtId="0" fontId="23" fillId="5" borderId="23" xfId="7" applyFont="1" applyFill="1" applyBorder="1" applyAlignment="1">
      <alignment horizontal="center" vertical="center"/>
    </xf>
    <xf numFmtId="0" fontId="19" fillId="6" borderId="23" xfId="11" applyFont="1" applyFill="1" applyBorder="1" applyAlignment="1">
      <alignment horizontal="center" vertical="center" wrapText="1"/>
    </xf>
    <xf numFmtId="3" fontId="5" fillId="6" borderId="23" xfId="0" applyNumberFormat="1" applyFont="1" applyFill="1" applyBorder="1" applyAlignment="1">
      <alignment horizontal="right" vertical="center" indent="1"/>
    </xf>
    <xf numFmtId="0" fontId="5" fillId="6" borderId="23" xfId="16" applyFont="1" applyFill="1" applyBorder="1" applyAlignment="1">
      <alignment horizontal="center" vertical="center" wrapText="1" readingOrder="2"/>
    </xf>
    <xf numFmtId="3" fontId="8" fillId="6" borderId="22" xfId="12" applyNumberFormat="1" applyFont="1" applyFill="1" applyBorder="1">
      <alignment horizontal="right" vertical="center" indent="1"/>
    </xf>
    <xf numFmtId="3" fontId="5" fillId="5" borderId="24" xfId="12" applyNumberFormat="1" applyFont="1" applyFill="1" applyBorder="1">
      <alignment horizontal="right" vertical="center" indent="1"/>
    </xf>
    <xf numFmtId="166" fontId="5" fillId="5" borderId="18" xfId="33" applyNumberFormat="1" applyFont="1" applyFill="1" applyBorder="1" applyAlignment="1">
      <alignment horizontal="right" vertical="center" indent="1"/>
    </xf>
    <xf numFmtId="49" fontId="4" fillId="5" borderId="19" xfId="34" applyNumberFormat="1" applyFont="1" applyFill="1" applyBorder="1" applyAlignment="1">
      <alignment horizontal="center" vertical="center" wrapText="1"/>
    </xf>
    <xf numFmtId="49" fontId="4" fillId="5" borderId="18" xfId="34" applyNumberFormat="1" applyFont="1" applyFill="1" applyBorder="1" applyAlignment="1">
      <alignment horizontal="center" vertical="center" wrapText="1"/>
    </xf>
    <xf numFmtId="0" fontId="4" fillId="5" borderId="18" xfId="34" applyFont="1" applyFill="1" applyBorder="1" applyAlignment="1">
      <alignment horizontal="center" vertical="center" wrapText="1"/>
    </xf>
    <xf numFmtId="0" fontId="3" fillId="0" borderId="0" xfId="35" applyFont="1" applyAlignment="1">
      <alignment horizontal="center" vertical="center" wrapText="1"/>
    </xf>
    <xf numFmtId="165" fontId="32" fillId="4" borderId="0" xfId="0" applyNumberFormat="1" applyFont="1" applyFill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8" fillId="6" borderId="44" xfId="35" applyFont="1" applyFill="1" applyBorder="1" applyAlignment="1">
      <alignment horizontal="right" vertical="center" indent="1"/>
    </xf>
    <xf numFmtId="0" fontId="30" fillId="6" borderId="46" xfId="36" applyFont="1" applyFill="1" applyBorder="1" applyAlignment="1">
      <alignment horizontal="left" vertical="center" wrapText="1" indent="1"/>
    </xf>
    <xf numFmtId="0" fontId="30" fillId="5" borderId="37" xfId="36" applyFont="1" applyFill="1" applyBorder="1" applyAlignment="1">
      <alignment horizontal="left" vertical="center" wrapText="1" indent="1"/>
    </xf>
    <xf numFmtId="0" fontId="5" fillId="6" borderId="44" xfId="35" applyFont="1" applyFill="1" applyBorder="1" applyAlignment="1">
      <alignment horizontal="right" vertical="center" indent="1"/>
    </xf>
    <xf numFmtId="0" fontId="5" fillId="5" borderId="8" xfId="35" applyFont="1" applyFill="1" applyBorder="1" applyAlignment="1">
      <alignment horizontal="right" vertical="center" indent="1"/>
    </xf>
    <xf numFmtId="0" fontId="19" fillId="5" borderId="44" xfId="7" applyFont="1" applyFill="1" applyBorder="1" applyAlignment="1">
      <alignment horizontal="center" vertical="center"/>
    </xf>
    <xf numFmtId="3" fontId="5" fillId="5" borderId="44" xfId="7" applyNumberFormat="1" applyFont="1" applyFill="1" applyBorder="1" applyAlignment="1">
      <alignment horizontal="right" vertical="center" indent="1"/>
    </xf>
    <xf numFmtId="0" fontId="23" fillId="5" borderId="44" xfId="7" applyFont="1" applyFill="1" applyBorder="1" applyAlignment="1">
      <alignment horizontal="center" vertical="center"/>
    </xf>
    <xf numFmtId="3" fontId="5" fillId="5" borderId="24" xfId="7" applyNumberFormat="1" applyFont="1" applyFill="1" applyBorder="1" applyAlignment="1">
      <alignment horizontal="right" vertical="center" indent="1"/>
    </xf>
    <xf numFmtId="3" fontId="5" fillId="6" borderId="26" xfId="7" applyNumberFormat="1" applyFont="1" applyFill="1" applyBorder="1" applyAlignment="1">
      <alignment horizontal="right" vertical="center" indent="1"/>
    </xf>
    <xf numFmtId="165" fontId="9" fillId="0" borderId="0" xfId="0" applyNumberFormat="1" applyFont="1" applyAlignment="1">
      <alignment vertical="center"/>
    </xf>
    <xf numFmtId="0" fontId="5" fillId="6" borderId="26" xfId="12" applyFont="1" applyFill="1" applyBorder="1">
      <alignment horizontal="right" vertical="center" indent="1"/>
    </xf>
    <xf numFmtId="3" fontId="5" fillId="5" borderId="0" xfId="12" applyNumberFormat="1" applyFont="1" applyFill="1" applyBorder="1">
      <alignment horizontal="right" vertical="center" indent="1"/>
    </xf>
    <xf numFmtId="3" fontId="21" fillId="0" borderId="0" xfId="4" applyNumberFormat="1" applyFont="1"/>
    <xf numFmtId="166" fontId="8" fillId="5" borderId="24" xfId="12" applyNumberFormat="1" applyFont="1" applyFill="1" applyBorder="1">
      <alignment horizontal="right" vertical="center" indent="1"/>
    </xf>
    <xf numFmtId="3" fontId="5" fillId="5" borderId="31" xfId="15" applyNumberFormat="1" applyFont="1" applyFill="1" applyBorder="1">
      <alignment horizontal="right" vertical="center" indent="1"/>
    </xf>
    <xf numFmtId="0" fontId="5" fillId="5" borderId="15" xfId="15" applyFont="1" applyFill="1" applyBorder="1">
      <alignment horizontal="right" vertical="center" indent="1"/>
    </xf>
    <xf numFmtId="165" fontId="5" fillId="5" borderId="15" xfId="15" applyNumberFormat="1" applyFont="1" applyFill="1" applyBorder="1">
      <alignment horizontal="right" vertical="center" indent="1"/>
    </xf>
    <xf numFmtId="0" fontId="5" fillId="5" borderId="17" xfId="15" applyFont="1" applyFill="1" applyBorder="1">
      <alignment horizontal="right" vertical="center" indent="1"/>
    </xf>
    <xf numFmtId="0" fontId="26" fillId="0" borderId="0" xfId="0" applyFont="1" applyAlignment="1">
      <alignment vertical="center" wrapText="1"/>
    </xf>
    <xf numFmtId="0" fontId="30" fillId="6" borderId="107" xfId="11" applyFont="1" applyFill="1" applyBorder="1">
      <alignment horizontal="left" vertical="center" wrapText="1" indent="1"/>
    </xf>
    <xf numFmtId="165" fontId="5" fillId="6" borderId="108" xfId="12" applyNumberFormat="1" applyFont="1" applyFill="1" applyBorder="1">
      <alignment horizontal="right" vertical="center" indent="1"/>
    </xf>
    <xf numFmtId="0" fontId="5" fillId="6" borderId="109" xfId="30" applyFont="1" applyFill="1" applyBorder="1">
      <alignment horizontal="right" vertical="center" wrapText="1" indent="1" readingOrder="2"/>
    </xf>
    <xf numFmtId="0" fontId="30" fillId="5" borderId="110" xfId="11" applyFont="1" applyFill="1" applyBorder="1">
      <alignment horizontal="left" vertical="center" wrapText="1" indent="1"/>
    </xf>
    <xf numFmtId="165" fontId="5" fillId="5" borderId="108" xfId="12" applyNumberFormat="1" applyFont="1" applyFill="1" applyBorder="1">
      <alignment horizontal="right" vertical="center" indent="1"/>
    </xf>
    <xf numFmtId="0" fontId="5" fillId="5" borderId="111" xfId="30" applyFont="1" applyFill="1" applyBorder="1">
      <alignment horizontal="right" vertical="center" wrapText="1" indent="1" readingOrder="2"/>
    </xf>
    <xf numFmtId="0" fontId="30" fillId="6" borderId="110" xfId="11" applyFont="1" applyFill="1" applyBorder="1">
      <alignment horizontal="left" vertical="center" wrapText="1" indent="1"/>
    </xf>
    <xf numFmtId="0" fontId="5" fillId="6" borderId="111" xfId="30" applyFont="1" applyFill="1" applyBorder="1">
      <alignment horizontal="right" vertical="center" wrapText="1" indent="1" readingOrder="2"/>
    </xf>
    <xf numFmtId="165" fontId="5" fillId="5" borderId="112" xfId="12" applyNumberFormat="1" applyFont="1" applyFill="1" applyBorder="1">
      <alignment horizontal="right" vertical="center" indent="1"/>
    </xf>
    <xf numFmtId="0" fontId="30" fillId="5" borderId="113" xfId="11" applyFont="1" applyFill="1" applyBorder="1">
      <alignment horizontal="left" vertical="center" wrapText="1" indent="1"/>
    </xf>
    <xf numFmtId="0" fontId="5" fillId="5" borderId="115" xfId="30" applyFont="1" applyFill="1" applyBorder="1">
      <alignment horizontal="right" vertical="center" wrapText="1" indent="1" readingOrder="2"/>
    </xf>
    <xf numFmtId="0" fontId="5" fillId="5" borderId="0" xfId="11" applyFont="1" applyFill="1" applyBorder="1" applyAlignment="1">
      <alignment horizontal="center" vertical="center" wrapText="1"/>
    </xf>
    <xf numFmtId="0" fontId="14" fillId="5" borderId="0" xfId="11" applyFont="1" applyFill="1" applyBorder="1" applyAlignment="1">
      <alignment horizontal="center" vertical="center" wrapText="1" readingOrder="2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5" fillId="5" borderId="26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1"/>
    </xf>
    <xf numFmtId="0" fontId="5" fillId="5" borderId="26" xfId="7" applyFont="1" applyFill="1" applyBorder="1" applyAlignment="1">
      <alignment horizontal="center" vertical="center" wrapText="1"/>
    </xf>
    <xf numFmtId="0" fontId="5" fillId="5" borderId="29" xfId="7" applyFont="1" applyFill="1" applyBorder="1" applyAlignment="1">
      <alignment horizontal="center" vertical="center" wrapText="1"/>
    </xf>
    <xf numFmtId="0" fontId="19" fillId="6" borderId="26" xfId="11" applyFont="1" applyFill="1" applyBorder="1" applyAlignment="1">
      <alignment horizontal="center" vertical="center" wrapText="1"/>
    </xf>
    <xf numFmtId="3" fontId="5" fillId="6" borderId="24" xfId="12" applyNumberFormat="1" applyFont="1" applyFill="1" applyBorder="1">
      <alignment horizontal="right" vertical="center" indent="1"/>
    </xf>
    <xf numFmtId="0" fontId="18" fillId="5" borderId="26" xfId="8" applyFont="1" applyFill="1" applyBorder="1" applyAlignment="1">
      <alignment horizontal="center" vertical="center" wrapText="1" readingOrder="1"/>
    </xf>
    <xf numFmtId="0" fontId="19" fillId="5" borderId="17" xfId="7" applyFont="1" applyFill="1" applyBorder="1" applyAlignment="1">
      <alignment horizontal="center" vertical="center" wrapText="1"/>
    </xf>
    <xf numFmtId="0" fontId="5" fillId="6" borderId="17" xfId="7" applyFont="1" applyFill="1" applyBorder="1" applyAlignment="1">
      <alignment horizontal="center" vertical="center"/>
    </xf>
    <xf numFmtId="0" fontId="5" fillId="6" borderId="16" xfId="16" applyFont="1" applyFill="1" applyBorder="1" applyAlignment="1">
      <alignment horizontal="center" vertical="center" wrapText="1" readingOrder="2"/>
    </xf>
    <xf numFmtId="0" fontId="5" fillId="5" borderId="16" xfId="16" applyFont="1" applyFill="1" applyBorder="1" applyAlignment="1">
      <alignment horizontal="center" vertical="center" wrapText="1" readingOrder="2"/>
    </xf>
    <xf numFmtId="3" fontId="5" fillId="5" borderId="30" xfId="12" applyNumberFormat="1" applyFont="1" applyFill="1" applyBorder="1">
      <alignment horizontal="right" vertical="center" indent="1"/>
    </xf>
    <xf numFmtId="0" fontId="5" fillId="5" borderId="30" xfId="16" applyFont="1" applyFill="1" applyBorder="1" applyAlignment="1">
      <alignment horizontal="center" vertical="center" wrapText="1" readingOrder="2"/>
    </xf>
    <xf numFmtId="0" fontId="19" fillId="5" borderId="17" xfId="11" applyFont="1" applyFill="1" applyBorder="1" applyAlignment="1">
      <alignment horizontal="center" vertical="center" wrapText="1"/>
    </xf>
    <xf numFmtId="0" fontId="5" fillId="5" borderId="17" xfId="16" applyFont="1" applyFill="1" applyBorder="1" applyAlignment="1">
      <alignment horizontal="center" vertical="center" wrapText="1" readingOrder="2"/>
    </xf>
    <xf numFmtId="0" fontId="14" fillId="0" borderId="0" xfId="0" applyFont="1" applyAlignment="1">
      <alignment wrapText="1"/>
    </xf>
    <xf numFmtId="0" fontId="14" fillId="9" borderId="117" xfId="8" applyFont="1" applyFill="1" applyBorder="1">
      <alignment horizontal="center" vertical="center" wrapText="1"/>
    </xf>
    <xf numFmtId="3" fontId="14" fillId="0" borderId="0" xfId="0" applyNumberFormat="1" applyFont="1"/>
    <xf numFmtId="0" fontId="5" fillId="10" borderId="118" xfId="11" applyFont="1" applyFill="1" applyBorder="1" applyAlignment="1">
      <alignment horizontal="left" vertical="center" wrapText="1" indent="1" readingOrder="1"/>
    </xf>
    <xf numFmtId="0" fontId="8" fillId="0" borderId="119" xfId="12" applyFont="1" applyBorder="1" applyAlignment="1">
      <alignment horizontal="center" vertical="center"/>
    </xf>
    <xf numFmtId="0" fontId="8" fillId="0" borderId="119" xfId="12" applyFont="1" applyBorder="1">
      <alignment horizontal="right" vertical="center" indent="1"/>
    </xf>
    <xf numFmtId="0" fontId="5" fillId="10" borderId="120" xfId="11" applyFont="1" applyFill="1" applyBorder="1" applyAlignment="1">
      <alignment horizontal="left" vertical="center" wrapText="1" indent="1" readingOrder="1"/>
    </xf>
    <xf numFmtId="3" fontId="8" fillId="0" borderId="119" xfId="12" applyNumberFormat="1" applyFont="1" applyBorder="1" applyAlignment="1">
      <alignment horizontal="center" vertical="center"/>
    </xf>
    <xf numFmtId="3" fontId="8" fillId="0" borderId="119" xfId="12" applyNumberFormat="1" applyFont="1" applyBorder="1">
      <alignment horizontal="right" vertical="center" indent="1"/>
    </xf>
    <xf numFmtId="3" fontId="5" fillId="5" borderId="16" xfId="12" applyNumberFormat="1" applyFont="1" applyFill="1" applyBorder="1">
      <alignment horizontal="right" vertical="center" indent="1"/>
    </xf>
    <xf numFmtId="3" fontId="5" fillId="5" borderId="17" xfId="12" applyNumberFormat="1" applyFont="1" applyFill="1" applyBorder="1">
      <alignment horizontal="right" vertical="center" indent="1"/>
    </xf>
    <xf numFmtId="0" fontId="8" fillId="0" borderId="0" xfId="0" applyFont="1" applyAlignment="1">
      <alignment wrapText="1"/>
    </xf>
    <xf numFmtId="0" fontId="4" fillId="6" borderId="21" xfId="7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9" fillId="6" borderId="30" xfId="7" applyFont="1" applyFill="1" applyBorder="1" applyAlignment="1">
      <alignment horizontal="center" vertical="center"/>
    </xf>
    <xf numFmtId="1" fontId="5" fillId="6" borderId="25" xfId="22" applyFont="1" applyFill="1" applyBorder="1" applyAlignment="1">
      <alignment horizontal="center" vertical="center" readingOrder="2"/>
    </xf>
    <xf numFmtId="0" fontId="5" fillId="6" borderId="26" xfId="30" applyFont="1" applyFill="1" applyBorder="1" applyAlignment="1">
      <alignment horizontal="center" vertical="center" wrapText="1" readingOrder="2"/>
    </xf>
    <xf numFmtId="0" fontId="5" fillId="5" borderId="26" xfId="30" applyFont="1" applyFill="1" applyBorder="1" applyAlignment="1">
      <alignment horizontal="center" vertical="center" wrapText="1" readingOrder="2"/>
    </xf>
    <xf numFmtId="0" fontId="5" fillId="5" borderId="31" xfId="7" applyFont="1" applyFill="1" applyBorder="1" applyAlignment="1">
      <alignment horizontal="right" vertical="center" wrapText="1" indent="1"/>
    </xf>
    <xf numFmtId="3" fontId="5" fillId="6" borderId="65" xfId="12" applyNumberFormat="1" applyFont="1" applyFill="1" applyBorder="1">
      <alignment horizontal="right" vertical="center" indent="1"/>
    </xf>
    <xf numFmtId="0" fontId="23" fillId="6" borderId="65" xfId="16" applyFont="1" applyFill="1" applyBorder="1" applyAlignment="1">
      <alignment horizontal="center" vertical="center" wrapText="1" readingOrder="2"/>
    </xf>
    <xf numFmtId="0" fontId="23" fillId="5" borderId="31" xfId="7" applyFont="1" applyFill="1" applyBorder="1" applyAlignment="1">
      <alignment horizontal="center" vertical="center" wrapText="1" readingOrder="1"/>
    </xf>
    <xf numFmtId="0" fontId="14" fillId="6" borderId="15" xfId="11" applyFont="1" applyFill="1" applyBorder="1" applyAlignment="1">
      <alignment horizontal="center" vertical="center" wrapText="1" readingOrder="2"/>
    </xf>
    <xf numFmtId="1" fontId="9" fillId="5" borderId="123" xfId="22" applyFont="1" applyFill="1" applyBorder="1" applyAlignment="1">
      <alignment horizontal="right" vertical="center" wrapText="1"/>
    </xf>
    <xf numFmtId="0" fontId="5" fillId="5" borderId="130" xfId="8" applyFont="1" applyFill="1" applyBorder="1" applyAlignment="1">
      <alignment horizontal="left" vertical="center" wrapText="1"/>
    </xf>
    <xf numFmtId="49" fontId="9" fillId="5" borderId="38" xfId="30" applyNumberFormat="1" applyFill="1" applyBorder="1" applyAlignment="1">
      <alignment horizontal="center" vertical="center" wrapText="1" readingOrder="2"/>
    </xf>
    <xf numFmtId="0" fontId="5" fillId="5" borderId="29" xfId="8" applyFont="1" applyFill="1" applyBorder="1" applyAlignment="1">
      <alignment horizontal="center" wrapText="1" readingOrder="2"/>
    </xf>
    <xf numFmtId="0" fontId="5" fillId="5" borderId="43" xfId="7" applyFont="1" applyFill="1" applyBorder="1" applyAlignment="1">
      <alignment horizontal="center" vertical="center" wrapText="1" readingOrder="2"/>
    </xf>
    <xf numFmtId="0" fontId="5" fillId="6" borderId="30" xfId="7" applyFont="1" applyFill="1" applyBorder="1" applyAlignment="1">
      <alignment horizontal="center" vertical="center" wrapText="1" readingOrder="2"/>
    </xf>
    <xf numFmtId="0" fontId="19" fillId="6" borderId="16" xfId="7" applyFont="1" applyFill="1" applyBorder="1" applyAlignment="1">
      <alignment horizontal="center" vertical="center" wrapText="1"/>
    </xf>
    <xf numFmtId="0" fontId="19" fillId="5" borderId="16" xfId="7" applyFont="1" applyFill="1" applyBorder="1" applyAlignment="1">
      <alignment horizontal="center" vertical="center" wrapText="1"/>
    </xf>
    <xf numFmtId="0" fontId="19" fillId="5" borderId="43" xfId="7" applyFont="1" applyFill="1" applyBorder="1" applyAlignment="1">
      <alignment horizontal="center" vertical="center" wrapText="1"/>
    </xf>
    <xf numFmtId="0" fontId="19" fillId="6" borderId="16" xfId="7" applyFont="1" applyFill="1" applyBorder="1" applyAlignment="1">
      <alignment horizontal="center" vertical="center"/>
    </xf>
    <xf numFmtId="0" fontId="19" fillId="6" borderId="17" xfId="7" applyFont="1" applyFill="1" applyBorder="1" applyAlignment="1">
      <alignment horizontal="center" vertical="center"/>
    </xf>
    <xf numFmtId="0" fontId="19" fillId="5" borderId="31" xfId="7" applyFont="1" applyFill="1" applyBorder="1" applyAlignment="1">
      <alignment horizontal="center" vertical="top" wrapText="1"/>
    </xf>
    <xf numFmtId="0" fontId="19" fillId="5" borderId="31" xfId="8" applyFont="1" applyFill="1" applyBorder="1" applyAlignment="1">
      <alignment horizontal="center" vertical="top" wrapText="1" readingOrder="1"/>
    </xf>
    <xf numFmtId="3" fontId="5" fillId="6" borderId="18" xfId="12" applyNumberFormat="1" applyFont="1" applyFill="1" applyBorder="1">
      <alignment horizontal="right" vertical="center" indent="1"/>
    </xf>
    <xf numFmtId="0" fontId="34" fillId="6" borderId="15" xfId="11" applyFont="1" applyFill="1" applyBorder="1" applyAlignment="1">
      <alignment horizontal="center" vertical="center" wrapText="1"/>
    </xf>
    <xf numFmtId="0" fontId="34" fillId="5" borderId="17" xfId="11" applyFont="1" applyFill="1" applyBorder="1" applyAlignment="1">
      <alignment horizontal="center" vertical="center" wrapText="1"/>
    </xf>
    <xf numFmtId="0" fontId="23" fillId="5" borderId="26" xfId="7" applyFont="1" applyFill="1" applyBorder="1" applyAlignment="1">
      <alignment horizontal="center" vertical="center" wrapText="1" readingOrder="1"/>
    </xf>
    <xf numFmtId="0" fontId="30" fillId="6" borderId="15" xfId="11" applyFont="1" applyFill="1" applyBorder="1" applyAlignment="1">
      <alignment horizontal="center" vertical="center" wrapText="1"/>
    </xf>
    <xf numFmtId="0" fontId="23" fillId="5" borderId="130" xfId="8" applyFont="1" applyFill="1" applyBorder="1" applyAlignment="1">
      <alignment horizontal="left" vertical="center" wrapText="1"/>
    </xf>
    <xf numFmtId="1" fontId="18" fillId="5" borderId="123" xfId="22" applyFill="1" applyBorder="1" applyAlignment="1">
      <alignment horizontal="right" vertical="center" wrapText="1"/>
    </xf>
    <xf numFmtId="0" fontId="5" fillId="6" borderId="44" xfId="11" applyFont="1" applyFill="1" applyBorder="1" applyAlignment="1">
      <alignment horizontal="right" vertical="center" wrapText="1" indent="1" readingOrder="1"/>
    </xf>
    <xf numFmtId="0" fontId="5" fillId="5" borderId="8" xfId="11" applyFont="1" applyFill="1" applyBorder="1" applyAlignment="1">
      <alignment horizontal="right" vertical="center" wrapText="1" indent="1" readingOrder="1"/>
    </xf>
    <xf numFmtId="0" fontId="5" fillId="6" borderId="8" xfId="11" applyFont="1" applyFill="1" applyBorder="1" applyAlignment="1">
      <alignment horizontal="right" vertical="center" wrapText="1" indent="1" readingOrder="1"/>
    </xf>
    <xf numFmtId="0" fontId="5" fillId="5" borderId="23" xfId="11" applyFont="1" applyFill="1" applyBorder="1" applyAlignment="1">
      <alignment horizontal="right" vertical="center" wrapText="1" indent="1" readingOrder="1"/>
    </xf>
    <xf numFmtId="0" fontId="5" fillId="6" borderId="18" xfId="11" applyFont="1" applyFill="1" applyBorder="1" applyAlignment="1">
      <alignment horizontal="right" vertical="center" wrapText="1" indent="1" readingOrder="1"/>
    </xf>
    <xf numFmtId="0" fontId="4" fillId="6" borderId="15" xfId="11" applyFont="1" applyFill="1" applyBorder="1" applyAlignment="1">
      <alignment horizontal="center" vertical="center" wrapText="1" readingOrder="1"/>
    </xf>
    <xf numFmtId="0" fontId="19" fillId="6" borderId="65" xfId="11" applyFont="1" applyFill="1" applyBorder="1" applyAlignment="1">
      <alignment horizontal="center" vertical="center" wrapText="1"/>
    </xf>
    <xf numFmtId="0" fontId="19" fillId="5" borderId="138" xfId="11" applyFont="1" applyFill="1" applyBorder="1" applyAlignment="1">
      <alignment horizontal="center" vertical="center" wrapText="1"/>
    </xf>
    <xf numFmtId="1" fontId="5" fillId="5" borderId="31" xfId="7" applyNumberFormat="1" applyFont="1" applyFill="1" applyBorder="1" applyAlignment="1">
      <alignment horizontal="right" vertical="center" indent="1"/>
    </xf>
    <xf numFmtId="0" fontId="5" fillId="6" borderId="26" xfId="7" applyFont="1" applyFill="1" applyBorder="1" applyAlignment="1">
      <alignment horizontal="right" vertical="center" indent="1"/>
    </xf>
    <xf numFmtId="1" fontId="19" fillId="6" borderId="139" xfId="22" applyFont="1" applyFill="1" applyBorder="1" applyAlignment="1">
      <alignment horizontal="center" vertical="center" wrapText="1"/>
    </xf>
    <xf numFmtId="2" fontId="8" fillId="6" borderId="44" xfId="4" applyNumberFormat="1" applyFill="1" applyBorder="1" applyAlignment="1">
      <alignment horizontal="right" vertical="center" indent="1"/>
    </xf>
    <xf numFmtId="1" fontId="33" fillId="6" borderId="140" xfId="22" applyFont="1" applyFill="1" applyBorder="1" applyAlignment="1">
      <alignment horizontal="center" vertical="center" wrapText="1"/>
    </xf>
    <xf numFmtId="0" fontId="19" fillId="6" borderId="141" xfId="11" applyFont="1" applyFill="1" applyBorder="1" applyAlignment="1">
      <alignment horizontal="center" vertical="center" wrapText="1"/>
    </xf>
    <xf numFmtId="2" fontId="8" fillId="6" borderId="8" xfId="4" applyNumberFormat="1" applyFill="1" applyBorder="1" applyAlignment="1">
      <alignment horizontal="right" vertical="center" indent="1"/>
    </xf>
    <xf numFmtId="0" fontId="33" fillId="6" borderId="142" xfId="11" applyFont="1" applyFill="1" applyBorder="1" applyAlignment="1">
      <alignment horizontal="center" vertical="center" wrapText="1"/>
    </xf>
    <xf numFmtId="2" fontId="5" fillId="6" borderId="8" xfId="4" applyNumberFormat="1" applyFont="1" applyFill="1" applyBorder="1" applyAlignment="1">
      <alignment horizontal="right" vertical="center" indent="1"/>
    </xf>
    <xf numFmtId="1" fontId="19" fillId="5" borderId="141" xfId="22" applyFont="1" applyFill="1" applyBorder="1" applyAlignment="1">
      <alignment horizontal="center" vertical="center" wrapText="1"/>
    </xf>
    <xf numFmtId="2" fontId="8" fillId="5" borderId="8" xfId="4" applyNumberFormat="1" applyFill="1" applyBorder="1" applyAlignment="1">
      <alignment horizontal="right" vertical="center" indent="1"/>
    </xf>
    <xf numFmtId="1" fontId="33" fillId="5" borderId="142" xfId="22" applyFont="1" applyFill="1" applyBorder="1" applyAlignment="1">
      <alignment horizontal="center" vertical="center" wrapText="1"/>
    </xf>
    <xf numFmtId="0" fontId="19" fillId="5" borderId="141" xfId="11" applyFont="1" applyFill="1" applyBorder="1" applyAlignment="1">
      <alignment horizontal="center" vertical="center" wrapText="1"/>
    </xf>
    <xf numFmtId="0" fontId="33" fillId="5" borderId="142" xfId="1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right" vertical="center" indent="1"/>
    </xf>
    <xf numFmtId="1" fontId="19" fillId="6" borderId="141" xfId="22" applyFont="1" applyFill="1" applyBorder="1" applyAlignment="1">
      <alignment horizontal="center" vertical="center" wrapText="1"/>
    </xf>
    <xf numFmtId="1" fontId="33" fillId="6" borderId="142" xfId="22" applyFont="1" applyFill="1" applyBorder="1" applyAlignment="1">
      <alignment horizontal="center" vertical="center" wrapText="1"/>
    </xf>
    <xf numFmtId="0" fontId="19" fillId="5" borderId="143" xfId="11" applyFont="1" applyFill="1" applyBorder="1" applyAlignment="1">
      <alignment horizontal="center" vertical="center" wrapText="1"/>
    </xf>
    <xf numFmtId="2" fontId="5" fillId="5" borderId="23" xfId="4" applyNumberFormat="1" applyFont="1" applyFill="1" applyBorder="1" applyAlignment="1">
      <alignment horizontal="right" vertical="center" indent="1"/>
    </xf>
    <xf numFmtId="0" fontId="33" fillId="5" borderId="144" xfId="11" applyFont="1" applyFill="1" applyBorder="1" applyAlignment="1">
      <alignment horizontal="center" vertical="center" wrapText="1"/>
    </xf>
    <xf numFmtId="0" fontId="14" fillId="5" borderId="29" xfId="8" applyFont="1" applyFill="1" applyBorder="1" applyAlignment="1">
      <alignment horizontal="center" wrapText="1"/>
    </xf>
    <xf numFmtId="1" fontId="23" fillId="5" borderId="18" xfId="22" applyFont="1" applyFill="1" applyBorder="1" applyAlignment="1">
      <alignment horizontal="center" vertical="center" wrapText="1"/>
    </xf>
    <xf numFmtId="0" fontId="4" fillId="6" borderId="46" xfId="11" applyFont="1" applyFill="1" applyBorder="1" applyAlignment="1">
      <alignment horizontal="center" vertical="center" wrapText="1"/>
    </xf>
    <xf numFmtId="0" fontId="4" fillId="6" borderId="35" xfId="11" applyFont="1" applyFill="1" applyBorder="1" applyAlignment="1">
      <alignment horizontal="center" vertical="center" wrapText="1"/>
    </xf>
    <xf numFmtId="0" fontId="14" fillId="6" borderId="19" xfId="7" applyFont="1" applyFill="1" applyBorder="1" applyAlignment="1">
      <alignment horizontal="center" vertical="center"/>
    </xf>
    <xf numFmtId="0" fontId="14" fillId="6" borderId="16" xfId="30" applyFont="1" applyFill="1" applyBorder="1" applyAlignment="1">
      <alignment horizontal="center" vertical="center" wrapText="1" readingOrder="2"/>
    </xf>
    <xf numFmtId="0" fontId="5" fillId="5" borderId="26" xfId="7" applyFont="1" applyFill="1" applyBorder="1" applyAlignment="1">
      <alignment horizontal="center" vertical="center" wrapText="1" readingOrder="1"/>
    </xf>
    <xf numFmtId="0" fontId="14" fillId="6" borderId="15" xfId="30" applyFont="1" applyFill="1" applyBorder="1">
      <alignment horizontal="right" vertical="center" wrapText="1" indent="1" readingOrder="2"/>
    </xf>
    <xf numFmtId="0" fontId="5" fillId="5" borderId="30" xfId="30" applyFont="1" applyFill="1" applyBorder="1" applyAlignment="1">
      <alignment horizontal="center" vertical="center" wrapText="1" readingOrder="2"/>
    </xf>
    <xf numFmtId="0" fontId="24" fillId="6" borderId="26" xfId="7" applyFont="1" applyFill="1" applyBorder="1" applyAlignment="1">
      <alignment horizontal="center" vertical="center"/>
    </xf>
    <xf numFmtId="0" fontId="14" fillId="5" borderId="30" xfId="30" applyFont="1" applyFill="1" applyBorder="1" applyAlignment="1">
      <alignment horizontal="center" vertical="center" wrapText="1" readingOrder="2"/>
    </xf>
    <xf numFmtId="0" fontId="4" fillId="6" borderId="51" xfId="30" applyFont="1" applyFill="1" applyBorder="1" applyAlignment="1">
      <alignment horizontal="left" vertical="center" wrapText="1" indent="1" readingOrder="2"/>
    </xf>
    <xf numFmtId="0" fontId="14" fillId="6" borderId="29" xfId="30" applyFont="1" applyFill="1" applyBorder="1">
      <alignment horizontal="right" vertical="center" wrapText="1" indent="1" readingOrder="2"/>
    </xf>
    <xf numFmtId="0" fontId="5" fillId="6" borderId="82" xfId="7" applyFont="1" applyFill="1" applyBorder="1" applyAlignment="1">
      <alignment horizontal="center" vertical="center" wrapText="1"/>
    </xf>
    <xf numFmtId="0" fontId="5" fillId="6" borderId="82" xfId="8" applyFont="1" applyFill="1" applyBorder="1">
      <alignment horizontal="center" vertical="center" wrapText="1"/>
    </xf>
    <xf numFmtId="3" fontId="5" fillId="6" borderId="26" xfId="12" applyNumberFormat="1" applyFont="1" applyFill="1" applyBorder="1">
      <alignment horizontal="right" vertical="center" indent="1"/>
    </xf>
    <xf numFmtId="0" fontId="24" fillId="5" borderId="42" xfId="11" applyFont="1" applyFill="1" applyBorder="1">
      <alignment horizontal="left" vertical="center" wrapText="1" indent="1"/>
    </xf>
    <xf numFmtId="3" fontId="5" fillId="5" borderId="103" xfId="15" applyNumberFormat="1" applyFont="1" applyFill="1" applyBorder="1">
      <alignment horizontal="right" vertical="center" indent="1"/>
    </xf>
    <xf numFmtId="3" fontId="8" fillId="5" borderId="103" xfId="12" applyNumberFormat="1" applyFont="1" applyFill="1" applyBorder="1">
      <alignment horizontal="right" vertical="center" indent="1"/>
    </xf>
    <xf numFmtId="0" fontId="14" fillId="5" borderId="41" xfId="30" applyFont="1" applyFill="1" applyBorder="1">
      <alignment horizontal="right" vertical="center" wrapText="1" indent="1" readingOrder="2"/>
    </xf>
    <xf numFmtId="0" fontId="14" fillId="5" borderId="15" xfId="30" applyFont="1" applyFill="1" applyBorder="1" applyAlignment="1">
      <alignment horizontal="center" vertical="center" wrapText="1" readingOrder="2"/>
    </xf>
    <xf numFmtId="0" fontId="14" fillId="5" borderId="43" xfId="30" applyFont="1" applyFill="1" applyBorder="1" applyAlignment="1">
      <alignment horizontal="center" vertical="center" wrapText="1" readingOrder="2"/>
    </xf>
    <xf numFmtId="0" fontId="14" fillId="6" borderId="25" xfId="30" applyFont="1" applyFill="1" applyBorder="1" applyAlignment="1">
      <alignment horizontal="center" vertical="center" wrapText="1" readingOrder="2"/>
    </xf>
    <xf numFmtId="0" fontId="14" fillId="5" borderId="25" xfId="30" applyFont="1" applyFill="1" applyBorder="1" applyAlignment="1">
      <alignment horizontal="center" vertical="center" wrapText="1" readingOrder="2"/>
    </xf>
    <xf numFmtId="1" fontId="14" fillId="5" borderId="25" xfId="22" applyFont="1" applyFill="1" applyBorder="1" applyAlignment="1">
      <alignment horizontal="center" vertical="center" readingOrder="2"/>
    </xf>
    <xf numFmtId="166" fontId="5" fillId="5" borderId="23" xfId="15" applyNumberFormat="1" applyFont="1" applyFill="1" applyBorder="1">
      <alignment horizontal="right" vertical="center" indent="1"/>
    </xf>
    <xf numFmtId="166" fontId="5" fillId="6" borderId="23" xfId="15" applyNumberFormat="1" applyFont="1" applyFill="1" applyBorder="1">
      <alignment horizontal="right" vertical="center" indent="1"/>
    </xf>
    <xf numFmtId="3" fontId="23" fillId="5" borderId="15" xfId="15" applyNumberFormat="1" applyFont="1" applyFill="1" applyBorder="1">
      <alignment horizontal="right" vertical="center" indent="1"/>
    </xf>
    <xf numFmtId="3" fontId="23" fillId="6" borderId="31" xfId="15" applyNumberFormat="1" applyFont="1" applyFill="1" applyBorder="1">
      <alignment horizontal="right" vertical="center" indent="1"/>
    </xf>
    <xf numFmtId="3" fontId="23" fillId="5" borderId="17" xfId="15" applyNumberFormat="1" applyFont="1" applyFill="1" applyBorder="1">
      <alignment horizontal="right" vertical="center" indent="1"/>
    </xf>
    <xf numFmtId="165" fontId="5" fillId="5" borderId="25" xfId="12" applyNumberFormat="1" applyFont="1" applyFill="1" applyBorder="1">
      <alignment horizontal="right" vertical="center" indent="1"/>
    </xf>
    <xf numFmtId="165" fontId="5" fillId="6" borderId="112" xfId="12" applyNumberFormat="1" applyFont="1" applyFill="1" applyBorder="1">
      <alignment horizontal="right" vertical="center" indent="1"/>
    </xf>
    <xf numFmtId="3" fontId="5" fillId="6" borderId="15" xfId="7" applyNumberFormat="1" applyFont="1" applyFill="1" applyBorder="1" applyAlignment="1">
      <alignment horizontal="right" vertical="center" indent="1"/>
    </xf>
    <xf numFmtId="3" fontId="5" fillId="5" borderId="9" xfId="12" applyNumberFormat="1" applyFont="1" applyFill="1" applyBorder="1">
      <alignment horizontal="right" vertical="center" indent="1"/>
    </xf>
    <xf numFmtId="3" fontId="12" fillId="5" borderId="15" xfId="12" applyNumberFormat="1" applyFill="1" applyBorder="1">
      <alignment horizontal="right" vertical="center" indent="1"/>
    </xf>
    <xf numFmtId="3" fontId="5" fillId="5" borderId="15" xfId="12" applyNumberFormat="1" applyFont="1" applyFill="1" applyBorder="1">
      <alignment horizontal="right" vertical="center" indent="1"/>
    </xf>
    <xf numFmtId="3" fontId="5" fillId="6" borderId="147" xfId="15" applyNumberFormat="1" applyFont="1" applyFill="1" applyBorder="1">
      <alignment horizontal="right" vertical="center" indent="1"/>
    </xf>
    <xf numFmtId="3" fontId="5" fillId="6" borderId="23" xfId="12" applyNumberFormat="1" applyFont="1" applyFill="1" applyBorder="1">
      <alignment horizontal="right" vertical="center" indent="1"/>
    </xf>
    <xf numFmtId="3" fontId="5" fillId="6" borderId="24" xfId="15" applyNumberFormat="1" applyFont="1" applyFill="1" applyBorder="1">
      <alignment horizontal="right" vertical="center" indent="1"/>
    </xf>
    <xf numFmtId="3" fontId="8" fillId="5" borderId="9" xfId="12" applyNumberFormat="1" applyFont="1" applyFill="1" applyBorder="1">
      <alignment horizontal="right" vertical="center" indent="1"/>
    </xf>
    <xf numFmtId="0" fontId="4" fillId="6" borderId="88" xfId="7" applyFont="1" applyFill="1" applyBorder="1" applyAlignment="1">
      <alignment horizontal="center" vertical="center"/>
    </xf>
    <xf numFmtId="0" fontId="14" fillId="6" borderId="59" xfId="7" applyFont="1" applyFill="1" applyBorder="1" applyAlignment="1">
      <alignment horizontal="center" vertical="center"/>
    </xf>
    <xf numFmtId="3" fontId="23" fillId="6" borderId="31" xfId="7" applyNumberFormat="1" applyFont="1" applyFill="1" applyBorder="1" applyAlignment="1">
      <alignment horizontal="right" vertical="center" indent="1"/>
    </xf>
    <xf numFmtId="3" fontId="12" fillId="5" borderId="17" xfId="12" applyNumberFormat="1" applyFill="1" applyBorder="1">
      <alignment horizontal="right" vertical="center" indent="1"/>
    </xf>
    <xf numFmtId="0" fontId="8" fillId="5" borderId="0" xfId="4" applyFill="1"/>
    <xf numFmtId="0" fontId="11" fillId="6" borderId="15" xfId="16" applyFont="1" applyFill="1" applyBorder="1">
      <alignment horizontal="right" vertical="center" wrapText="1" indent="1" readingOrder="2"/>
    </xf>
    <xf numFmtId="0" fontId="11" fillId="6" borderId="16" xfId="16" applyFont="1" applyFill="1" applyBorder="1">
      <alignment horizontal="right" vertical="center" wrapText="1" indent="1" readingOrder="2"/>
    </xf>
    <xf numFmtId="0" fontId="11" fillId="5" borderId="16" xfId="16" applyFont="1" applyFill="1" applyBorder="1">
      <alignment horizontal="right" vertical="center" wrapText="1" indent="1" readingOrder="2"/>
    </xf>
    <xf numFmtId="0" fontId="14" fillId="6" borderId="36" xfId="16" applyFont="1" applyFill="1" applyBorder="1">
      <alignment horizontal="right" vertical="center" wrapText="1" indent="1" readingOrder="2"/>
    </xf>
    <xf numFmtId="0" fontId="14" fillId="6" borderId="38" xfId="16" applyFont="1" applyFill="1" applyBorder="1">
      <alignment horizontal="right" vertical="center" wrapText="1" indent="1" readingOrder="2"/>
    </xf>
    <xf numFmtId="0" fontId="14" fillId="5" borderId="38" xfId="16" applyFont="1" applyFill="1" applyBorder="1">
      <alignment horizontal="right" vertical="center" wrapText="1" indent="1" readingOrder="2"/>
    </xf>
    <xf numFmtId="0" fontId="14" fillId="6" borderId="56" xfId="16" applyFont="1" applyFill="1" applyBorder="1">
      <alignment horizontal="right" vertical="center" wrapText="1" indent="1" readingOrder="2"/>
    </xf>
    <xf numFmtId="0" fontId="4" fillId="5" borderId="16" xfId="11" applyFont="1" applyFill="1" applyBorder="1">
      <alignment horizontal="left" vertical="center" wrapText="1" indent="1"/>
    </xf>
    <xf numFmtId="0" fontId="4" fillId="5" borderId="43" xfId="11" applyFont="1" applyFill="1" applyBorder="1">
      <alignment horizontal="left" vertical="center" wrapText="1" indent="1"/>
    </xf>
    <xf numFmtId="0" fontId="14" fillId="5" borderId="18" xfId="7" applyFont="1" applyFill="1" applyBorder="1" applyAlignment="1">
      <alignment horizontal="center" vertical="center" wrapText="1"/>
    </xf>
    <xf numFmtId="0" fontId="14" fillId="5" borderId="18" xfId="8" applyFont="1" applyFill="1" applyBorder="1">
      <alignment horizontal="center" vertical="center" wrapText="1"/>
    </xf>
    <xf numFmtId="0" fontId="5" fillId="6" borderId="16" xfId="11" applyFont="1" applyFill="1" applyBorder="1" applyAlignment="1">
      <alignment horizontal="center" vertical="center" wrapText="1"/>
    </xf>
    <xf numFmtId="0" fontId="14" fillId="6" borderId="36" xfId="11" applyFont="1" applyFill="1" applyBorder="1" applyAlignment="1">
      <alignment horizontal="right" vertical="center" wrapText="1" indent="2" readingOrder="2"/>
    </xf>
    <xf numFmtId="0" fontId="14" fillId="5" borderId="38" xfId="11" applyFont="1" applyFill="1" applyBorder="1" applyAlignment="1">
      <alignment horizontal="right" vertical="center" wrapText="1" indent="2" readingOrder="2"/>
    </xf>
    <xf numFmtId="0" fontId="14" fillId="6" borderId="38" xfId="11" applyFont="1" applyFill="1" applyBorder="1" applyAlignment="1">
      <alignment horizontal="right" vertical="center" wrapText="1" indent="2" readingOrder="2"/>
    </xf>
    <xf numFmtId="0" fontId="14" fillId="6" borderId="56" xfId="11" applyFont="1" applyFill="1" applyBorder="1" applyAlignment="1">
      <alignment horizontal="right" vertical="center" wrapText="1" indent="2" readingOrder="2"/>
    </xf>
    <xf numFmtId="0" fontId="14" fillId="6" borderId="22" xfId="11" applyFont="1" applyFill="1" applyBorder="1" applyAlignment="1">
      <alignment horizontal="right" vertical="center" wrapText="1" indent="2" readingOrder="2"/>
    </xf>
    <xf numFmtId="0" fontId="14" fillId="5" borderId="59" xfId="11" applyFont="1" applyFill="1" applyBorder="1" applyAlignment="1">
      <alignment horizontal="center" vertical="center" wrapText="1" readingOrder="2"/>
    </xf>
    <xf numFmtId="0" fontId="4" fillId="7" borderId="65" xfId="0" applyFont="1" applyFill="1" applyBorder="1" applyAlignment="1">
      <alignment horizontal="left" vertical="center" wrapText="1" indent="1" readingOrder="1"/>
    </xf>
    <xf numFmtId="0" fontId="4" fillId="5" borderId="65" xfId="0" applyFont="1" applyFill="1" applyBorder="1" applyAlignment="1">
      <alignment horizontal="left" vertical="center" wrapText="1" indent="1" readingOrder="1"/>
    </xf>
    <xf numFmtId="0" fontId="4" fillId="7" borderId="116" xfId="0" applyFont="1" applyFill="1" applyBorder="1" applyAlignment="1">
      <alignment horizontal="left" vertical="center" wrapText="1" indent="1" readingOrder="1"/>
    </xf>
    <xf numFmtId="0" fontId="4" fillId="5" borderId="88" xfId="11" applyFont="1" applyFill="1" applyBorder="1" applyAlignment="1">
      <alignment horizontal="center" vertical="center" wrapText="1"/>
    </xf>
    <xf numFmtId="0" fontId="14" fillId="5" borderId="19" xfId="7" applyFont="1" applyFill="1" applyBorder="1" applyAlignment="1">
      <alignment horizontal="center" vertical="center"/>
    </xf>
    <xf numFmtId="0" fontId="4" fillId="7" borderId="121" xfId="0" applyFont="1" applyFill="1" applyBorder="1" applyAlignment="1">
      <alignment horizontal="left" vertical="center" wrapText="1" indent="1" readingOrder="1"/>
    </xf>
    <xf numFmtId="0" fontId="4" fillId="5" borderId="121" xfId="0" applyFont="1" applyFill="1" applyBorder="1" applyAlignment="1">
      <alignment horizontal="left" vertical="center" wrapText="1" indent="1" readingOrder="1"/>
    </xf>
    <xf numFmtId="0" fontId="4" fillId="8" borderId="121" xfId="0" applyFont="1" applyFill="1" applyBorder="1" applyAlignment="1">
      <alignment horizontal="left" vertical="center" wrapText="1" indent="1" readingOrder="1"/>
    </xf>
    <xf numFmtId="0" fontId="4" fillId="7" borderId="122" xfId="0" applyFont="1" applyFill="1" applyBorder="1" applyAlignment="1">
      <alignment horizontal="left" vertical="center" wrapText="1" indent="1" readingOrder="1"/>
    </xf>
    <xf numFmtId="0" fontId="4" fillId="5" borderId="21" xfId="7" applyFont="1" applyFill="1" applyBorder="1" applyAlignment="1">
      <alignment horizontal="center" vertical="center"/>
    </xf>
    <xf numFmtId="0" fontId="11" fillId="5" borderId="43" xfId="16" applyFont="1" applyFill="1" applyBorder="1">
      <alignment horizontal="right" vertical="center" wrapText="1" indent="1" readingOrder="2"/>
    </xf>
    <xf numFmtId="0" fontId="11" fillId="6" borderId="26" xfId="7" applyFont="1" applyFill="1" applyBorder="1" applyAlignment="1">
      <alignment horizontal="center" vertical="center"/>
    </xf>
    <xf numFmtId="0" fontId="4" fillId="6" borderId="15" xfId="11" applyFont="1" applyFill="1" applyBorder="1">
      <alignment horizontal="left" vertical="center" wrapText="1" indent="1"/>
    </xf>
    <xf numFmtId="0" fontId="4" fillId="6" borderId="16" xfId="11" applyFont="1" applyFill="1" applyBorder="1">
      <alignment horizontal="left" vertical="center" wrapText="1" indent="1"/>
    </xf>
    <xf numFmtId="0" fontId="4" fillId="6" borderId="26" xfId="7" applyFont="1" applyFill="1" applyBorder="1" applyAlignment="1">
      <alignment horizontal="center" vertical="center"/>
    </xf>
    <xf numFmtId="0" fontId="14" fillId="6" borderId="45" xfId="16" applyFont="1" applyFill="1" applyBorder="1">
      <alignment horizontal="right" vertical="center" wrapText="1" indent="1" readingOrder="2"/>
    </xf>
    <xf numFmtId="0" fontId="14" fillId="5" borderId="56" xfId="16" applyFont="1" applyFill="1" applyBorder="1">
      <alignment horizontal="right" vertical="center" wrapText="1" indent="1" readingOrder="2"/>
    </xf>
    <xf numFmtId="0" fontId="4" fillId="6" borderId="46" xfId="11" applyFont="1" applyFill="1" applyBorder="1">
      <alignment horizontal="left" vertical="center" wrapText="1" indent="1"/>
    </xf>
    <xf numFmtId="0" fontId="4" fillId="5" borderId="37" xfId="11" applyFont="1" applyFill="1" applyBorder="1">
      <alignment horizontal="left" vertical="center" wrapText="1" indent="1"/>
    </xf>
    <xf numFmtId="0" fontId="4" fillId="6" borderId="37" xfId="11" applyFont="1" applyFill="1" applyBorder="1">
      <alignment horizontal="left" vertical="center" wrapText="1" indent="1"/>
    </xf>
    <xf numFmtId="0" fontId="4" fillId="5" borderId="55" xfId="11" applyFont="1" applyFill="1" applyBorder="1">
      <alignment horizontal="left" vertical="center" wrapText="1" indent="1"/>
    </xf>
    <xf numFmtId="0" fontId="11" fillId="6" borderId="15" xfId="30" applyFont="1" applyFill="1" applyBorder="1">
      <alignment horizontal="right" vertical="center" wrapText="1" indent="1" readingOrder="2"/>
    </xf>
    <xf numFmtId="0" fontId="11" fillId="5" borderId="16" xfId="30" applyFont="1" applyFill="1" applyBorder="1">
      <alignment horizontal="right" vertical="center" wrapText="1" indent="1" readingOrder="2"/>
    </xf>
    <xf numFmtId="0" fontId="11" fillId="6" borderId="16" xfId="30" applyFont="1" applyFill="1" applyBorder="1">
      <alignment horizontal="right" vertical="center" wrapText="1" indent="1" readingOrder="2"/>
    </xf>
    <xf numFmtId="0" fontId="11" fillId="5" borderId="43" xfId="30" applyFont="1" applyFill="1" applyBorder="1">
      <alignment horizontal="right" vertical="center" wrapText="1" indent="1" readingOrder="2"/>
    </xf>
    <xf numFmtId="0" fontId="11" fillId="5" borderId="31" xfId="7" applyFont="1" applyFill="1" applyBorder="1" applyAlignment="1">
      <alignment horizontal="center" vertical="center" wrapText="1"/>
    </xf>
    <xf numFmtId="0" fontId="4" fillId="5" borderId="31" xfId="7" applyFont="1" applyFill="1" applyBorder="1" applyAlignment="1">
      <alignment horizontal="center" vertical="center" wrapText="1"/>
    </xf>
    <xf numFmtId="0" fontId="11" fillId="6" borderId="19" xfId="7" applyFont="1" applyFill="1" applyBorder="1" applyAlignment="1">
      <alignment horizontal="center" vertical="center"/>
    </xf>
    <xf numFmtId="0" fontId="14" fillId="5" borderId="38" xfId="11" applyFont="1" applyFill="1" applyBorder="1" applyAlignment="1">
      <alignment horizontal="right" vertical="center" wrapText="1" indent="1" readingOrder="2"/>
    </xf>
    <xf numFmtId="0" fontId="14" fillId="6" borderId="38" xfId="11" applyFont="1" applyFill="1" applyBorder="1" applyAlignment="1">
      <alignment horizontal="right" vertical="center" wrapText="1" indent="1" readingOrder="2"/>
    </xf>
    <xf numFmtId="0" fontId="4" fillId="6" borderId="55" xfId="11" applyFont="1" applyFill="1" applyBorder="1" applyAlignment="1">
      <alignment horizontal="left" vertical="center" wrapText="1" indent="1" readingOrder="1"/>
    </xf>
    <xf numFmtId="1" fontId="14" fillId="0" borderId="30" xfId="12" applyNumberFormat="1" applyFont="1" applyBorder="1">
      <alignment horizontal="right" vertical="center" indent="1"/>
    </xf>
    <xf numFmtId="1" fontId="14" fillId="5" borderId="16" xfId="12" applyNumberFormat="1" applyFont="1" applyFill="1" applyBorder="1">
      <alignment horizontal="right" vertical="center" indent="1"/>
    </xf>
    <xf numFmtId="1" fontId="14" fillId="5" borderId="17" xfId="12" applyNumberFormat="1" applyFont="1" applyFill="1" applyBorder="1">
      <alignment horizontal="right" vertical="center" indent="1"/>
    </xf>
    <xf numFmtId="0" fontId="4" fillId="8" borderId="65" xfId="0" applyFont="1" applyFill="1" applyBorder="1" applyAlignment="1">
      <alignment horizontal="left" vertical="center" wrapText="1" indent="1" readingOrder="1"/>
    </xf>
    <xf numFmtId="0" fontId="4" fillId="8" borderId="94" xfId="0" applyFont="1" applyFill="1" applyBorder="1" applyAlignment="1">
      <alignment horizontal="left" vertical="center" wrapText="1" indent="1" readingOrder="1"/>
    </xf>
    <xf numFmtId="0" fontId="14" fillId="5" borderId="58" xfId="30" applyFont="1" applyFill="1" applyBorder="1" applyAlignment="1">
      <alignment horizontal="center" vertical="center" wrapText="1" readingOrder="2"/>
    </xf>
    <xf numFmtId="0" fontId="4" fillId="5" borderId="87" xfId="11" applyFont="1" applyFill="1" applyBorder="1" applyAlignment="1">
      <alignment horizontal="center" vertical="center" wrapText="1"/>
    </xf>
    <xf numFmtId="0" fontId="4" fillId="5" borderId="97" xfId="7" applyFont="1" applyFill="1" applyBorder="1" applyAlignment="1">
      <alignment horizontal="center" vertical="center"/>
    </xf>
    <xf numFmtId="0" fontId="14" fillId="5" borderId="99" xfId="7" applyFont="1" applyFill="1" applyBorder="1" applyAlignment="1">
      <alignment horizontal="center" vertical="center"/>
    </xf>
    <xf numFmtId="0" fontId="14" fillId="6" borderId="45" xfId="30" applyFont="1" applyFill="1" applyBorder="1" applyAlignment="1">
      <alignment horizontal="center" vertical="center" wrapText="1" readingOrder="2"/>
    </xf>
    <xf numFmtId="0" fontId="14" fillId="6" borderId="16" xfId="11" applyFont="1" applyFill="1" applyBorder="1" applyAlignment="1">
      <alignment horizontal="center" vertical="center" wrapText="1" readingOrder="2"/>
    </xf>
    <xf numFmtId="16" fontId="14" fillId="5" borderId="16" xfId="30" applyNumberFormat="1" applyFont="1" applyFill="1" applyBorder="1">
      <alignment horizontal="right" vertical="center" wrapText="1" indent="1" readingOrder="2"/>
    </xf>
    <xf numFmtId="16" fontId="14" fillId="6" borderId="16" xfId="30" applyNumberFormat="1" applyFont="1" applyFill="1" applyBorder="1">
      <alignment horizontal="right" vertical="center" wrapText="1" indent="1" readingOrder="2"/>
    </xf>
    <xf numFmtId="0" fontId="14" fillId="5" borderId="16" xfId="30" applyFont="1" applyFill="1" applyBorder="1">
      <alignment horizontal="right" vertical="center" wrapText="1" indent="1" readingOrder="2"/>
    </xf>
    <xf numFmtId="0" fontId="14" fillId="6" borderId="16" xfId="30" applyFont="1" applyFill="1" applyBorder="1">
      <alignment horizontal="right" vertical="center" wrapText="1" indent="1" readingOrder="2"/>
    </xf>
    <xf numFmtId="0" fontId="14" fillId="5" borderId="43" xfId="30" applyFont="1" applyFill="1" applyBorder="1">
      <alignment horizontal="right" vertical="center" wrapText="1" indent="1" readingOrder="2"/>
    </xf>
    <xf numFmtId="0" fontId="14" fillId="6" borderId="26" xfId="7" applyFont="1" applyFill="1" applyBorder="1" applyAlignment="1">
      <alignment horizontal="center" vertical="center"/>
    </xf>
    <xf numFmtId="49" fontId="4" fillId="5" borderId="16" xfId="11" applyNumberFormat="1" applyFont="1" applyFill="1" applyBorder="1">
      <alignment horizontal="left" vertical="center" wrapText="1" indent="1"/>
    </xf>
    <xf numFmtId="0" fontId="4" fillId="6" borderId="55" xfId="11" applyFont="1" applyFill="1" applyBorder="1" applyAlignment="1">
      <alignment horizontal="center" vertical="center" wrapText="1"/>
    </xf>
    <xf numFmtId="0" fontId="4" fillId="6" borderId="46" xfId="11" applyFont="1" applyFill="1" applyBorder="1" applyAlignment="1">
      <alignment horizontal="left" vertical="center" wrapText="1" indent="1" readingOrder="1"/>
    </xf>
    <xf numFmtId="0" fontId="4" fillId="5" borderId="37" xfId="11" applyFont="1" applyFill="1" applyBorder="1" applyAlignment="1">
      <alignment horizontal="left" vertical="center" wrapText="1" indent="1" readingOrder="1"/>
    </xf>
    <xf numFmtId="0" fontId="4" fillId="6" borderId="37" xfId="11" applyFont="1" applyFill="1" applyBorder="1" applyAlignment="1">
      <alignment horizontal="left" vertical="center" wrapText="1" indent="1" readingOrder="1"/>
    </xf>
    <xf numFmtId="0" fontId="4" fillId="5" borderId="87" xfId="11" applyFont="1" applyFill="1" applyBorder="1" applyAlignment="1">
      <alignment horizontal="left" vertical="center" wrapText="1" indent="1" readingOrder="1"/>
    </xf>
    <xf numFmtId="1" fontId="14" fillId="0" borderId="131" xfId="12" applyNumberFormat="1" applyFont="1" applyBorder="1">
      <alignment horizontal="right" vertical="center" indent="1"/>
    </xf>
    <xf numFmtId="1" fontId="14" fillId="5" borderId="132" xfId="12" applyNumberFormat="1" applyFont="1" applyFill="1" applyBorder="1">
      <alignment horizontal="right" vertical="center" indent="1"/>
    </xf>
    <xf numFmtId="1" fontId="14" fillId="0" borderId="133" xfId="12" applyNumberFormat="1" applyFont="1" applyBorder="1">
      <alignment horizontal="right" vertical="center" indent="1"/>
    </xf>
    <xf numFmtId="1" fontId="14" fillId="5" borderId="58" xfId="12" applyNumberFormat="1" applyFont="1" applyFill="1" applyBorder="1">
      <alignment horizontal="right" vertical="center" indent="1"/>
    </xf>
    <xf numFmtId="0" fontId="4" fillId="7" borderId="66" xfId="0" applyFont="1" applyFill="1" applyBorder="1" applyAlignment="1">
      <alignment horizontal="left" vertical="center" wrapText="1" indent="1" readingOrder="1"/>
    </xf>
    <xf numFmtId="0" fontId="14" fillId="6" borderId="43" xfId="30" applyFont="1" applyFill="1" applyBorder="1">
      <alignment horizontal="right" vertical="center" wrapText="1" indent="1" readingOrder="2"/>
    </xf>
    <xf numFmtId="0" fontId="14" fillId="5" borderId="17" xfId="30" applyFont="1" applyFill="1" applyBorder="1">
      <alignment horizontal="right" vertical="center" wrapText="1" indent="1" readingOrder="2"/>
    </xf>
    <xf numFmtId="0" fontId="14" fillId="5" borderId="29" xfId="30" applyFont="1" applyFill="1" applyBorder="1" applyAlignment="1">
      <alignment horizontal="center" vertical="center" wrapText="1" readingOrder="2"/>
    </xf>
    <xf numFmtId="0" fontId="14" fillId="6" borderId="26" xfId="30" applyFont="1" applyFill="1" applyBorder="1" applyAlignment="1">
      <alignment horizontal="center" vertical="center" wrapText="1" readingOrder="2"/>
    </xf>
    <xf numFmtId="0" fontId="5" fillId="5" borderId="15" xfId="11" applyFont="1" applyFill="1" applyBorder="1" applyAlignment="1">
      <alignment horizontal="center" vertical="center" wrapText="1"/>
    </xf>
    <xf numFmtId="0" fontId="4" fillId="5" borderId="15" xfId="11" applyFont="1" applyFill="1" applyBorder="1" applyAlignment="1">
      <alignment horizontal="center" vertical="center" wrapText="1"/>
    </xf>
    <xf numFmtId="0" fontId="24" fillId="6" borderId="16" xfId="11" applyFont="1" applyFill="1" applyBorder="1" applyAlignment="1">
      <alignment horizontal="center" vertical="center" wrapText="1"/>
    </xf>
    <xf numFmtId="0" fontId="24" fillId="5" borderId="25" xfId="11" applyFont="1" applyFill="1" applyBorder="1" applyAlignment="1">
      <alignment horizontal="center" vertical="center" wrapText="1"/>
    </xf>
    <xf numFmtId="0" fontId="24" fillId="6" borderId="26" xfId="11" applyFont="1" applyFill="1" applyBorder="1" applyAlignment="1">
      <alignment horizontal="center" vertical="center" wrapText="1"/>
    </xf>
    <xf numFmtId="0" fontId="23" fillId="5" borderId="15" xfId="11" applyFont="1" applyFill="1" applyBorder="1" applyAlignment="1">
      <alignment horizontal="center" vertical="center" wrapText="1"/>
    </xf>
    <xf numFmtId="1" fontId="18" fillId="5" borderId="26" xfId="22" applyFill="1" applyBorder="1">
      <alignment horizontal="center" vertical="center"/>
    </xf>
    <xf numFmtId="0" fontId="11" fillId="6" borderId="43" xfId="30" applyFont="1" applyFill="1" applyBorder="1">
      <alignment horizontal="right" vertical="center" wrapText="1" indent="1" readingOrder="2"/>
    </xf>
    <xf numFmtId="0" fontId="24" fillId="6" borderId="15" xfId="11" applyFont="1" applyFill="1" applyBorder="1">
      <alignment horizontal="left" vertical="center" wrapText="1" indent="1"/>
    </xf>
    <xf numFmtId="0" fontId="24" fillId="5" borderId="16" xfId="11" applyFont="1" applyFill="1" applyBorder="1">
      <alignment horizontal="left" vertical="center" wrapText="1" indent="1"/>
    </xf>
    <xf numFmtId="0" fontId="24" fillId="6" borderId="16" xfId="11" applyFont="1" applyFill="1" applyBorder="1">
      <alignment horizontal="left" vertical="center" wrapText="1" indent="1"/>
    </xf>
    <xf numFmtId="0" fontId="24" fillId="6" borderId="43" xfId="11" applyFont="1" applyFill="1" applyBorder="1">
      <alignment horizontal="left" vertical="center" wrapText="1" indent="1"/>
    </xf>
    <xf numFmtId="0" fontId="24" fillId="5" borderId="43" xfId="11" applyFont="1" applyFill="1" applyBorder="1">
      <alignment horizontal="left" vertical="center" wrapText="1" indent="1"/>
    </xf>
    <xf numFmtId="165" fontId="8" fillId="6" borderId="108" xfId="12" applyNumberFormat="1" applyFont="1" applyFill="1" applyBorder="1">
      <alignment horizontal="right" vertical="center" indent="1"/>
    </xf>
    <xf numFmtId="165" fontId="8" fillId="5" borderId="108" xfId="12" applyNumberFormat="1" applyFont="1" applyFill="1" applyBorder="1">
      <alignment horizontal="right" vertical="center" indent="1"/>
    </xf>
    <xf numFmtId="165" fontId="8" fillId="5" borderId="112" xfId="12" applyNumberFormat="1" applyFont="1" applyFill="1" applyBorder="1">
      <alignment horizontal="right" vertical="center" indent="1"/>
    </xf>
    <xf numFmtId="165" fontId="8" fillId="6" borderId="112" xfId="12" applyNumberFormat="1" applyFont="1" applyFill="1" applyBorder="1">
      <alignment horizontal="right" vertical="center" indent="1"/>
    </xf>
    <xf numFmtId="165" fontId="8" fillId="5" borderId="25" xfId="12" applyNumberFormat="1" applyFont="1" applyFill="1" applyBorder="1">
      <alignment horizontal="right" vertical="center" indent="1"/>
    </xf>
    <xf numFmtId="0" fontId="14" fillId="6" borderId="44" xfId="16" applyFont="1" applyFill="1" applyBorder="1">
      <alignment horizontal="right" vertical="center" wrapText="1" indent="1" readingOrder="2"/>
    </xf>
    <xf numFmtId="0" fontId="14" fillId="5" borderId="8" xfId="16" applyFont="1" applyFill="1" applyBorder="1">
      <alignment horizontal="right" vertical="center" wrapText="1" indent="1" readingOrder="2"/>
    </xf>
    <xf numFmtId="0" fontId="14" fillId="6" borderId="8" xfId="16" applyFont="1" applyFill="1" applyBorder="1">
      <alignment horizontal="right" vertical="center" wrapText="1" indent="1" readingOrder="2"/>
    </xf>
    <xf numFmtId="0" fontId="14" fillId="5" borderId="11" xfId="16" applyFont="1" applyFill="1" applyBorder="1">
      <alignment horizontal="right" vertical="center" wrapText="1" indent="1" readingOrder="2"/>
    </xf>
    <xf numFmtId="0" fontId="14" fillId="6" borderId="18" xfId="7" applyFont="1" applyFill="1" applyBorder="1" applyAlignment="1">
      <alignment horizontal="center" vertical="center"/>
    </xf>
    <xf numFmtId="0" fontId="4" fillId="6" borderId="44" xfId="11" applyFont="1" applyFill="1" applyBorder="1">
      <alignment horizontal="left" vertical="center" wrapText="1" indent="1"/>
    </xf>
    <xf numFmtId="0" fontId="4" fillId="5" borderId="8" xfId="11" applyFont="1" applyFill="1" applyBorder="1">
      <alignment horizontal="left" vertical="center" wrapText="1" indent="1"/>
    </xf>
    <xf numFmtId="0" fontId="4" fillId="6" borderId="8" xfId="11" applyFont="1" applyFill="1" applyBorder="1">
      <alignment horizontal="left" vertical="center" wrapText="1" indent="1"/>
    </xf>
    <xf numFmtId="0" fontId="4" fillId="5" borderId="11" xfId="11" applyFont="1" applyFill="1" applyBorder="1">
      <alignment horizontal="left" vertical="center" wrapText="1" indent="1"/>
    </xf>
    <xf numFmtId="0" fontId="4" fillId="6" borderId="18" xfId="7" applyFont="1" applyFill="1" applyBorder="1" applyAlignment="1">
      <alignment horizontal="center" vertical="center"/>
    </xf>
    <xf numFmtId="0" fontId="19" fillId="5" borderId="26" xfId="30" applyFont="1" applyFill="1" applyBorder="1" applyAlignment="1">
      <alignment horizontal="center" vertical="center" wrapText="1" readingOrder="1"/>
    </xf>
    <xf numFmtId="0" fontId="19" fillId="6" borderId="26" xfId="11" applyFont="1" applyFill="1" applyBorder="1" applyAlignment="1">
      <alignment horizontal="center" vertical="center" wrapText="1" readingOrder="1"/>
    </xf>
    <xf numFmtId="165" fontId="8" fillId="5" borderId="8" xfId="15" applyNumberFormat="1" applyFont="1" applyFill="1" applyBorder="1">
      <alignment horizontal="right" vertical="center" indent="1"/>
    </xf>
    <xf numFmtId="165" fontId="8" fillId="6" borderId="8" xfId="15" applyNumberFormat="1" applyFont="1" applyFill="1" applyBorder="1">
      <alignment horizontal="right" vertical="center" indent="1"/>
    </xf>
    <xf numFmtId="0" fontId="8" fillId="5" borderId="43" xfId="12" applyFont="1" applyFill="1" applyBorder="1">
      <alignment horizontal="right" vertical="center" indent="1"/>
    </xf>
    <xf numFmtId="1" fontId="19" fillId="6" borderId="148" xfId="22" applyFont="1" applyFill="1" applyBorder="1" applyAlignment="1">
      <alignment horizontal="center" vertical="center" wrapText="1"/>
    </xf>
    <xf numFmtId="2" fontId="8" fillId="6" borderId="149" xfId="4" applyNumberFormat="1" applyFill="1" applyBorder="1" applyAlignment="1">
      <alignment horizontal="right" vertical="center" indent="1"/>
    </xf>
    <xf numFmtId="1" fontId="33" fillId="6" borderId="131" xfId="22" applyFont="1" applyFill="1" applyBorder="1" applyAlignment="1">
      <alignment horizontal="center" vertical="center" wrapText="1"/>
    </xf>
    <xf numFmtId="0" fontId="19" fillId="6" borderId="150" xfId="11" applyFont="1" applyFill="1" applyBorder="1" applyAlignment="1">
      <alignment horizontal="center" vertical="center" wrapText="1"/>
    </xf>
    <xf numFmtId="2" fontId="8" fillId="6" borderId="151" xfId="4" applyNumberFormat="1" applyFill="1" applyBorder="1" applyAlignment="1">
      <alignment horizontal="right" vertical="center" indent="1"/>
    </xf>
    <xf numFmtId="0" fontId="33" fillId="6" borderId="132" xfId="11" applyFont="1" applyFill="1" applyBorder="1" applyAlignment="1">
      <alignment horizontal="center" vertical="center" wrapText="1"/>
    </xf>
    <xf numFmtId="2" fontId="5" fillId="6" borderId="151" xfId="4" applyNumberFormat="1" applyFont="1" applyFill="1" applyBorder="1" applyAlignment="1">
      <alignment horizontal="right" vertical="center" indent="1"/>
    </xf>
    <xf numFmtId="1" fontId="19" fillId="5" borderId="150" xfId="22" applyFont="1" applyFill="1" applyBorder="1" applyAlignment="1">
      <alignment horizontal="center" vertical="center" wrapText="1"/>
    </xf>
    <xf numFmtId="2" fontId="8" fillId="5" borderId="151" xfId="4" applyNumberFormat="1" applyFill="1" applyBorder="1" applyAlignment="1">
      <alignment horizontal="right" vertical="center" indent="1"/>
    </xf>
    <xf numFmtId="1" fontId="33" fillId="5" borderId="132" xfId="22" applyFont="1" applyFill="1" applyBorder="1" applyAlignment="1">
      <alignment horizontal="center" vertical="center" wrapText="1"/>
    </xf>
    <xf numFmtId="0" fontId="19" fillId="5" borderId="150" xfId="11" applyFont="1" applyFill="1" applyBorder="1" applyAlignment="1">
      <alignment horizontal="center" vertical="center" wrapText="1"/>
    </xf>
    <xf numFmtId="0" fontId="33" fillId="5" borderId="132" xfId="11" applyFont="1" applyFill="1" applyBorder="1" applyAlignment="1">
      <alignment horizontal="center" vertical="center" wrapText="1"/>
    </xf>
    <xf numFmtId="0" fontId="5" fillId="5" borderId="151" xfId="4" applyFont="1" applyFill="1" applyBorder="1" applyAlignment="1">
      <alignment horizontal="right" vertical="center" indent="1"/>
    </xf>
    <xf numFmtId="2" fontId="5" fillId="5" borderId="151" xfId="4" applyNumberFormat="1" applyFont="1" applyFill="1" applyBorder="1" applyAlignment="1">
      <alignment horizontal="right" vertical="center" indent="1"/>
    </xf>
    <xf numFmtId="1" fontId="19" fillId="6" borderId="150" xfId="22" applyFont="1" applyFill="1" applyBorder="1" applyAlignment="1">
      <alignment horizontal="center" vertical="center" wrapText="1"/>
    </xf>
    <xf numFmtId="1" fontId="33" fillId="6" borderId="132" xfId="22" applyFont="1" applyFill="1" applyBorder="1" applyAlignment="1">
      <alignment horizontal="center" vertical="center" wrapText="1"/>
    </xf>
    <xf numFmtId="0" fontId="5" fillId="6" borderId="151" xfId="4" applyFont="1" applyFill="1" applyBorder="1" applyAlignment="1">
      <alignment horizontal="right" vertical="center" indent="1"/>
    </xf>
    <xf numFmtId="0" fontId="19" fillId="5" borderId="152" xfId="11" applyFont="1" applyFill="1" applyBorder="1" applyAlignment="1">
      <alignment horizontal="center" vertical="center" wrapText="1"/>
    </xf>
    <xf numFmtId="0" fontId="5" fillId="5" borderId="153" xfId="4" applyFont="1" applyFill="1" applyBorder="1" applyAlignment="1">
      <alignment horizontal="right" vertical="center" indent="1"/>
    </xf>
    <xf numFmtId="2" fontId="5" fillId="5" borderId="153" xfId="4" applyNumberFormat="1" applyFont="1" applyFill="1" applyBorder="1" applyAlignment="1">
      <alignment horizontal="right" vertical="center" indent="1"/>
    </xf>
    <xf numFmtId="0" fontId="33" fillId="5" borderId="154" xfId="11" applyFont="1" applyFill="1" applyBorder="1" applyAlignment="1">
      <alignment horizontal="center" vertical="center" wrapText="1"/>
    </xf>
    <xf numFmtId="3" fontId="8" fillId="6" borderId="9" xfId="15" applyNumberFormat="1" applyFont="1" applyFill="1" applyBorder="1">
      <alignment horizontal="right" vertical="center" indent="1"/>
    </xf>
    <xf numFmtId="3" fontId="8" fillId="5" borderId="8" xfId="15" applyNumberFormat="1" applyFont="1" applyFill="1" applyBorder="1">
      <alignment horizontal="right" vertical="center" indent="1"/>
    </xf>
    <xf numFmtId="3" fontId="8" fillId="6" borderId="8" xfId="15" applyNumberFormat="1" applyFont="1" applyFill="1" applyBorder="1">
      <alignment horizontal="right" vertical="center" indent="1"/>
    </xf>
    <xf numFmtId="3" fontId="5" fillId="6" borderId="15" xfId="12" applyNumberFormat="1" applyFont="1" applyFill="1" applyBorder="1">
      <alignment horizontal="right" vertical="center" indent="1"/>
    </xf>
    <xf numFmtId="3" fontId="5" fillId="6" borderId="0" xfId="15" applyNumberFormat="1" applyFont="1" applyFill="1" applyBorder="1">
      <alignment horizontal="right" vertical="center" indent="1"/>
    </xf>
    <xf numFmtId="3" fontId="5" fillId="6" borderId="31" xfId="12" applyNumberFormat="1" applyFont="1" applyFill="1" applyBorder="1">
      <alignment horizontal="right" vertical="center" indent="1"/>
    </xf>
    <xf numFmtId="165" fontId="8" fillId="5" borderId="31" xfId="7" applyNumberFormat="1" applyFont="1" applyFill="1" applyBorder="1" applyAlignment="1">
      <alignment horizontal="right" vertical="center" indent="1"/>
    </xf>
    <xf numFmtId="165" fontId="8" fillId="6" borderId="15" xfId="7" applyNumberFormat="1" applyFont="1" applyFill="1" applyBorder="1" applyAlignment="1">
      <alignment horizontal="right" vertical="center" indent="1"/>
    </xf>
    <xf numFmtId="165" fontId="8" fillId="5" borderId="16" xfId="7" applyNumberFormat="1" applyFont="1" applyFill="1" applyBorder="1" applyAlignment="1">
      <alignment horizontal="right" vertical="center" indent="1"/>
    </xf>
    <xf numFmtId="165" fontId="8" fillId="6" borderId="16" xfId="7" applyNumberFormat="1" applyFont="1" applyFill="1" applyBorder="1" applyAlignment="1">
      <alignment horizontal="right" vertical="center" indent="1"/>
    </xf>
    <xf numFmtId="165" fontId="8" fillId="5" borderId="43" xfId="7" applyNumberFormat="1" applyFont="1" applyFill="1" applyBorder="1" applyAlignment="1">
      <alignment horizontal="right" vertical="center" indent="1"/>
    </xf>
    <xf numFmtId="3" fontId="5" fillId="6" borderId="17" xfId="12" applyNumberFormat="1" applyFont="1" applyFill="1" applyBorder="1">
      <alignment horizontal="right" vertical="center" indent="1"/>
    </xf>
    <xf numFmtId="1" fontId="14" fillId="6" borderId="19" xfId="12" applyNumberFormat="1" applyFont="1" applyFill="1" applyBorder="1" applyAlignment="1">
      <alignment horizontal="center" vertical="center"/>
    </xf>
    <xf numFmtId="167" fontId="19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19" fillId="5" borderId="18" xfId="34" applyFont="1" applyFill="1" applyBorder="1" applyAlignment="1">
      <alignment horizontal="center" vertical="center" wrapText="1"/>
    </xf>
    <xf numFmtId="0" fontId="5" fillId="5" borderId="11" xfId="11" applyFont="1" applyFill="1" applyBorder="1" applyAlignment="1">
      <alignment horizontal="right" vertical="center" wrapText="1" indent="1" readingOrder="1"/>
    </xf>
    <xf numFmtId="0" fontId="4" fillId="6" borderId="21" xfId="11" applyFont="1" applyFill="1" applyBorder="1" applyAlignment="1">
      <alignment horizontal="center" vertical="center" wrapText="1" readingOrder="1"/>
    </xf>
    <xf numFmtId="3" fontId="5" fillId="6" borderId="16" xfId="12" applyNumberFormat="1" applyFont="1" applyFill="1" applyBorder="1">
      <alignment horizontal="right" vertical="center" indent="1"/>
    </xf>
    <xf numFmtId="0" fontId="5" fillId="6" borderId="0" xfId="13" applyFont="1" applyFill="1" applyAlignment="1">
      <alignment horizontal="left"/>
    </xf>
    <xf numFmtId="0" fontId="14" fillId="6" borderId="0" xfId="4" applyFont="1" applyFill="1"/>
    <xf numFmtId="0" fontId="9" fillId="6" borderId="0" xfId="14" applyFill="1" applyAlignment="1">
      <alignment horizontal="right"/>
    </xf>
    <xf numFmtId="0" fontId="5" fillId="6" borderId="0" xfId="4" applyFont="1" applyFill="1" applyAlignment="1">
      <alignment horizontal="left"/>
    </xf>
    <xf numFmtId="0" fontId="14" fillId="6" borderId="0" xfId="28" applyFont="1" applyFill="1" applyAlignment="1">
      <alignment horizontal="left"/>
    </xf>
    <xf numFmtId="0" fontId="9" fillId="6" borderId="0" xfId="28" applyFont="1" applyFill="1" applyAlignment="1">
      <alignment horizontal="right"/>
    </xf>
    <xf numFmtId="0" fontId="5" fillId="6" borderId="0" xfId="28" applyFont="1" applyFill="1" applyAlignment="1">
      <alignment horizontal="left"/>
    </xf>
    <xf numFmtId="0" fontId="5" fillId="0" borderId="0" xfId="4" applyFont="1"/>
    <xf numFmtId="0" fontId="9" fillId="6" borderId="0" xfId="28" applyFont="1" applyFill="1" applyAlignment="1"/>
    <xf numFmtId="0" fontId="5" fillId="6" borderId="0" xfId="3" applyFont="1" applyFill="1" applyAlignment="1">
      <alignment horizontal="left"/>
    </xf>
    <xf numFmtId="0" fontId="14" fillId="6" borderId="0" xfId="5" applyFont="1" applyFill="1" applyAlignment="1">
      <alignment horizontal="right" readingOrder="2"/>
    </xf>
    <xf numFmtId="0" fontId="9" fillId="6" borderId="0" xfId="5" applyFill="1" applyAlignment="1">
      <alignment horizontal="right"/>
    </xf>
    <xf numFmtId="0" fontId="14" fillId="6" borderId="0" xfId="14" applyFont="1" applyFill="1" applyAlignment="1">
      <alignment horizontal="right"/>
    </xf>
    <xf numFmtId="0" fontId="9" fillId="6" borderId="0" xfId="14" applyFill="1" applyAlignment="1">
      <alignment horizontal="right" readingOrder="2"/>
    </xf>
    <xf numFmtId="0" fontId="8" fillId="6" borderId="0" xfId="0" applyFont="1" applyFill="1"/>
    <xf numFmtId="0" fontId="9" fillId="0" borderId="0" xfId="0" applyFont="1" applyAlignment="1">
      <alignment horizontal="left"/>
    </xf>
    <xf numFmtId="0" fontId="9" fillId="0" borderId="0" xfId="0" applyFont="1"/>
    <xf numFmtId="0" fontId="9" fillId="6" borderId="0" xfId="0" applyFont="1" applyFill="1"/>
    <xf numFmtId="0" fontId="14" fillId="6" borderId="0" xfId="3" applyFont="1" applyFill="1" applyAlignment="1">
      <alignment horizontal="left"/>
    </xf>
    <xf numFmtId="0" fontId="5" fillId="6" borderId="22" xfId="35" applyFont="1" applyFill="1" applyBorder="1" applyAlignment="1">
      <alignment horizontal="left"/>
    </xf>
    <xf numFmtId="0" fontId="9" fillId="6" borderId="22" xfId="35" applyFont="1" applyFill="1" applyBorder="1" applyAlignment="1">
      <alignment horizontal="center"/>
    </xf>
    <xf numFmtId="0" fontId="9" fillId="6" borderId="22" xfId="35" applyFont="1" applyFill="1" applyBorder="1"/>
    <xf numFmtId="3" fontId="8" fillId="6" borderId="29" xfId="12" applyNumberFormat="1" applyFont="1" applyFill="1" applyBorder="1">
      <alignment horizontal="right" vertical="center" indent="1"/>
    </xf>
    <xf numFmtId="3" fontId="5" fillId="6" borderId="29" xfId="15" applyNumberFormat="1" applyFont="1" applyFill="1" applyBorder="1">
      <alignment horizontal="right" vertical="center" indent="1"/>
    </xf>
    <xf numFmtId="0" fontId="4" fillId="6" borderId="158" xfId="11" applyFont="1" applyFill="1" applyBorder="1">
      <alignment horizontal="left" vertical="center" wrapText="1" indent="1"/>
    </xf>
    <xf numFmtId="0" fontId="14" fillId="6" borderId="157" xfId="30" applyFont="1" applyFill="1" applyBorder="1">
      <alignment horizontal="right" vertical="center" wrapText="1" indent="1" readingOrder="2"/>
    </xf>
    <xf numFmtId="0" fontId="4" fillId="5" borderId="100" xfId="11" applyFont="1" applyFill="1" applyBorder="1" applyAlignment="1">
      <alignment horizontal="center" vertical="center" wrapText="1"/>
    </xf>
    <xf numFmtId="0" fontId="14" fillId="5" borderId="157" xfId="30" applyFont="1" applyFill="1" applyBorder="1" applyAlignment="1">
      <alignment horizontal="center" vertical="center" wrapText="1" readingOrder="2"/>
    </xf>
    <xf numFmtId="0" fontId="5" fillId="6" borderId="41" xfId="11" applyFont="1" applyFill="1" applyBorder="1" applyAlignment="1">
      <alignment horizontal="center" vertical="center" wrapText="1"/>
    </xf>
    <xf numFmtId="0" fontId="14" fillId="6" borderId="42" xfId="30" applyFont="1" applyFill="1" applyBorder="1" applyAlignment="1">
      <alignment horizontal="center" vertical="center" wrapText="1" readingOrder="2"/>
    </xf>
    <xf numFmtId="0" fontId="5" fillId="5" borderId="100" xfId="11" applyFont="1" applyFill="1" applyBorder="1" applyAlignment="1">
      <alignment horizontal="center" vertical="center" wrapText="1"/>
    </xf>
    <xf numFmtId="49" fontId="5" fillId="6" borderId="0" xfId="11" applyNumberFormat="1" applyFont="1" applyFill="1" applyBorder="1" applyAlignment="1">
      <alignment horizontal="center" vertical="center" wrapText="1"/>
    </xf>
    <xf numFmtId="0" fontId="14" fillId="6" borderId="0" xfId="30" applyFont="1" applyFill="1" applyBorder="1" applyAlignment="1">
      <alignment horizontal="center" vertical="center" wrapText="1" readingOrder="2"/>
    </xf>
    <xf numFmtId="0" fontId="14" fillId="5" borderId="0" xfId="30" applyFont="1" applyFill="1" applyBorder="1" applyAlignment="1">
      <alignment horizontal="center" vertical="center" wrapText="1" readingOrder="2"/>
    </xf>
    <xf numFmtId="0" fontId="5" fillId="6" borderId="0" xfId="11" applyFont="1" applyFill="1" applyBorder="1" applyAlignment="1">
      <alignment horizontal="center" vertical="center" wrapText="1"/>
    </xf>
    <xf numFmtId="0" fontId="4" fillId="6" borderId="41" xfId="11" applyFont="1" applyFill="1" applyBorder="1" applyAlignment="1">
      <alignment horizontal="center" vertical="center" wrapText="1"/>
    </xf>
    <xf numFmtId="0" fontId="4" fillId="5" borderId="103" xfId="11" applyFont="1" applyFill="1" applyBorder="1">
      <alignment horizontal="left" vertical="center" wrapText="1" indent="1"/>
    </xf>
    <xf numFmtId="0" fontId="14" fillId="5" borderId="103" xfId="30" applyFont="1" applyFill="1" applyBorder="1">
      <alignment horizontal="right" vertical="center" wrapText="1" indent="1" readingOrder="2"/>
    </xf>
    <xf numFmtId="0" fontId="4" fillId="5" borderId="53" xfId="11" applyFont="1" applyFill="1" applyBorder="1" applyAlignment="1">
      <alignment horizontal="center" vertical="center" wrapText="1"/>
    </xf>
    <xf numFmtId="3" fontId="8" fillId="5" borderId="31" xfId="12" applyNumberFormat="1" applyFont="1" applyFill="1" applyBorder="1">
      <alignment horizontal="right" vertical="center" indent="1"/>
    </xf>
    <xf numFmtId="0" fontId="14" fillId="5" borderId="63" xfId="30" applyFont="1" applyFill="1" applyBorder="1" applyAlignment="1">
      <alignment horizontal="center" vertical="center" wrapText="1" readingOrder="2"/>
    </xf>
    <xf numFmtId="0" fontId="5" fillId="5" borderId="17" xfId="7" applyFont="1" applyFill="1" applyBorder="1" applyAlignment="1">
      <alignment horizontal="center" vertical="center" wrapText="1" readingOrder="2"/>
    </xf>
    <xf numFmtId="3" fontId="8" fillId="0" borderId="0" xfId="0" applyNumberFormat="1" applyFont="1" applyAlignment="1">
      <alignment vertical="center"/>
    </xf>
    <xf numFmtId="0" fontId="44" fillId="11" borderId="0" xfId="0" applyFont="1" applyFill="1"/>
    <xf numFmtId="0" fontId="8" fillId="11" borderId="0" xfId="0" applyFont="1" applyFill="1"/>
    <xf numFmtId="3" fontId="45" fillId="12" borderId="0" xfId="0" applyNumberFormat="1" applyFont="1" applyFill="1"/>
    <xf numFmtId="3" fontId="44" fillId="12" borderId="0" xfId="0" applyNumberFormat="1" applyFont="1" applyFill="1"/>
    <xf numFmtId="3" fontId="44" fillId="6" borderId="0" xfId="0" applyNumberFormat="1" applyFont="1" applyFill="1"/>
    <xf numFmtId="3" fontId="44" fillId="11" borderId="0" xfId="0" applyNumberFormat="1" applyFont="1" applyFill="1"/>
    <xf numFmtId="3" fontId="0" fillId="0" borderId="0" xfId="0" applyNumberFormat="1"/>
    <xf numFmtId="0" fontId="44" fillId="11" borderId="0" xfId="0" applyFont="1" applyFill="1" applyAlignment="1">
      <alignment horizontal="right"/>
    </xf>
    <xf numFmtId="3" fontId="44" fillId="11" borderId="0" xfId="0" applyNumberFormat="1" applyFont="1" applyFill="1" applyAlignment="1">
      <alignment horizontal="left"/>
    </xf>
    <xf numFmtId="0" fontId="44" fillId="12" borderId="0" xfId="0" applyFont="1" applyFill="1"/>
    <xf numFmtId="3" fontId="44" fillId="12" borderId="0" xfId="0" applyNumberFormat="1" applyFont="1" applyFill="1" applyAlignment="1">
      <alignment horizontal="left"/>
    </xf>
    <xf numFmtId="0" fontId="0" fillId="14" borderId="0" xfId="0" applyFill="1"/>
    <xf numFmtId="3" fontId="8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8" fillId="14" borderId="0" xfId="0" applyFont="1" applyFill="1"/>
    <xf numFmtId="3" fontId="12" fillId="0" borderId="0" xfId="12" applyNumberFormat="1" applyBorder="1">
      <alignment horizontal="right" vertical="center" indent="1"/>
    </xf>
    <xf numFmtId="3" fontId="12" fillId="13" borderId="0" xfId="12" applyNumberFormat="1" applyFill="1" applyBorder="1">
      <alignment horizontal="right" vertical="center" indent="1"/>
    </xf>
    <xf numFmtId="1" fontId="0" fillId="13" borderId="0" xfId="0" applyNumberFormat="1" applyFill="1"/>
    <xf numFmtId="0" fontId="47" fillId="11" borderId="0" xfId="0" applyFont="1" applyFill="1"/>
    <xf numFmtId="0" fontId="48" fillId="11" borderId="0" xfId="0" applyFont="1" applyFill="1"/>
    <xf numFmtId="3" fontId="46" fillId="11" borderId="0" xfId="0" applyNumberFormat="1" applyFont="1" applyFill="1" applyAlignment="1">
      <alignment horizontal="left"/>
    </xf>
    <xf numFmtId="0" fontId="46" fillId="11" borderId="0" xfId="0" applyFont="1" applyFill="1" applyAlignment="1">
      <alignment horizontal="left"/>
    </xf>
    <xf numFmtId="0" fontId="49" fillId="11" borderId="0" xfId="0" applyFont="1" applyFill="1"/>
    <xf numFmtId="3" fontId="49" fillId="11" borderId="0" xfId="0" applyNumberFormat="1" applyFont="1" applyFill="1" applyAlignment="1">
      <alignment horizontal="left"/>
    </xf>
    <xf numFmtId="3" fontId="5" fillId="12" borderId="0" xfId="0" applyNumberFormat="1" applyFont="1" applyFill="1"/>
    <xf numFmtId="3" fontId="8" fillId="12" borderId="0" xfId="0" applyNumberFormat="1" applyFont="1" applyFill="1"/>
    <xf numFmtId="3" fontId="8" fillId="6" borderId="0" xfId="0" applyNumberFormat="1" applyFont="1" applyFill="1"/>
    <xf numFmtId="3" fontId="8" fillId="11" borderId="0" xfId="0" applyNumberFormat="1" applyFont="1" applyFill="1"/>
    <xf numFmtId="0" fontId="8" fillId="11" borderId="0" xfId="0" applyFont="1" applyFill="1" applyAlignment="1">
      <alignment horizontal="right"/>
    </xf>
    <xf numFmtId="0" fontId="8" fillId="12" borderId="0" xfId="0" applyFont="1" applyFill="1"/>
    <xf numFmtId="0" fontId="49" fillId="11" borderId="0" xfId="0" applyFont="1" applyFill="1" applyAlignment="1">
      <alignment horizontal="left"/>
    </xf>
    <xf numFmtId="0" fontId="44" fillId="0" borderId="0" xfId="0" applyFont="1"/>
    <xf numFmtId="3" fontId="44" fillId="0" borderId="0" xfId="0" applyNumberFormat="1" applyFont="1"/>
    <xf numFmtId="0" fontId="49" fillId="15" borderId="0" xfId="0" applyFont="1" applyFill="1" applyAlignment="1">
      <alignment horizontal="left"/>
    </xf>
    <xf numFmtId="0" fontId="0" fillId="15" borderId="0" xfId="0" applyFill="1"/>
    <xf numFmtId="0" fontId="5" fillId="5" borderId="18" xfId="8" applyFont="1" applyFill="1" applyBorder="1" applyAlignment="1">
      <alignment horizontal="center" vertical="center" wrapText="1" readingOrder="1"/>
    </xf>
    <xf numFmtId="3" fontId="5" fillId="4" borderId="0" xfId="0" applyNumberFormat="1" applyFont="1" applyFill="1"/>
    <xf numFmtId="3" fontId="5" fillId="4" borderId="0" xfId="0" applyNumberFormat="1" applyFont="1" applyFill="1" applyAlignment="1">
      <alignment horizontal="left"/>
    </xf>
    <xf numFmtId="3" fontId="45" fillId="4" borderId="0" xfId="0" applyNumberFormat="1" applyFont="1" applyFill="1"/>
    <xf numFmtId="3" fontId="45" fillId="4" borderId="0" xfId="0" applyNumberFormat="1" applyFont="1" applyFill="1" applyAlignment="1">
      <alignment horizontal="left"/>
    </xf>
    <xf numFmtId="0" fontId="47" fillId="11" borderId="159" xfId="0" applyFont="1" applyFill="1" applyBorder="1"/>
    <xf numFmtId="3" fontId="44" fillId="12" borderId="159" xfId="0" applyNumberFormat="1" applyFont="1" applyFill="1" applyBorder="1"/>
    <xf numFmtId="0" fontId="44" fillId="0" borderId="159" xfId="0" applyFont="1" applyBorder="1"/>
    <xf numFmtId="0" fontId="44" fillId="11" borderId="159" xfId="0" applyFont="1" applyFill="1" applyBorder="1"/>
    <xf numFmtId="3" fontId="45" fillId="12" borderId="159" xfId="0" applyNumberFormat="1" applyFont="1" applyFill="1" applyBorder="1"/>
    <xf numFmtId="3" fontId="45" fillId="4" borderId="159" xfId="0" applyNumberFormat="1" applyFont="1" applyFill="1" applyBorder="1" applyAlignment="1">
      <alignment horizontal="left"/>
    </xf>
    <xf numFmtId="0" fontId="48" fillId="11" borderId="159" xfId="0" applyFont="1" applyFill="1" applyBorder="1"/>
    <xf numFmtId="3" fontId="8" fillId="12" borderId="159" xfId="0" applyNumberFormat="1" applyFont="1" applyFill="1" applyBorder="1"/>
    <xf numFmtId="0" fontId="8" fillId="0" borderId="159" xfId="0" applyFont="1" applyBorder="1"/>
    <xf numFmtId="0" fontId="8" fillId="11" borderId="159" xfId="0" applyFont="1" applyFill="1" applyBorder="1"/>
    <xf numFmtId="3" fontId="5" fillId="4" borderId="159" xfId="0" applyNumberFormat="1" applyFont="1" applyFill="1" applyBorder="1" applyAlignment="1">
      <alignment horizontal="left"/>
    </xf>
    <xf numFmtId="3" fontId="8" fillId="0" borderId="159" xfId="0" applyNumberFormat="1" applyFont="1" applyBorder="1"/>
    <xf numFmtId="0" fontId="5" fillId="6" borderId="31" xfId="15" applyFont="1" applyFill="1" applyBorder="1">
      <alignment horizontal="right" vertical="center" indent="1"/>
    </xf>
    <xf numFmtId="3" fontId="14" fillId="0" borderId="0" xfId="4" applyNumberFormat="1" applyFont="1" applyAlignment="1">
      <alignment horizontal="center" vertical="center"/>
    </xf>
    <xf numFmtId="0" fontId="54" fillId="0" borderId="0" xfId="4" applyFont="1" applyAlignment="1">
      <alignment horizontal="center" vertical="center" readingOrder="1"/>
    </xf>
    <xf numFmtId="165" fontId="8" fillId="0" borderId="0" xfId="4" applyNumberFormat="1" applyAlignment="1">
      <alignment vertical="center"/>
    </xf>
    <xf numFmtId="0" fontId="30" fillId="6" borderId="113" xfId="11" applyFont="1" applyFill="1" applyBorder="1">
      <alignment horizontal="left" vertical="center" wrapText="1" indent="1"/>
    </xf>
    <xf numFmtId="165" fontId="5" fillId="6" borderId="114" xfId="12" applyNumberFormat="1" applyFont="1" applyFill="1" applyBorder="1">
      <alignment horizontal="right" vertical="center" indent="1"/>
    </xf>
    <xf numFmtId="165" fontId="8" fillId="6" borderId="114" xfId="12" applyNumberFormat="1" applyFont="1" applyFill="1" applyBorder="1">
      <alignment horizontal="right" vertical="center" indent="1"/>
    </xf>
    <xf numFmtId="0" fontId="5" fillId="6" borderId="115" xfId="30" applyFont="1" applyFill="1" applyBorder="1">
      <alignment horizontal="right" vertical="center" wrapText="1" indent="1" readingOrder="2"/>
    </xf>
    <xf numFmtId="0" fontId="19" fillId="5" borderId="64" xfId="7" applyFont="1" applyFill="1" applyBorder="1" applyAlignment="1">
      <alignment horizontal="center" vertical="center"/>
    </xf>
    <xf numFmtId="165" fontId="23" fillId="5" borderId="26" xfId="7" applyNumberFormat="1" applyFont="1" applyFill="1" applyBorder="1" applyAlignment="1">
      <alignment horizontal="right" vertical="center" indent="1"/>
    </xf>
    <xf numFmtId="0" fontId="5" fillId="5" borderId="63" xfId="7" applyFont="1" applyFill="1" applyBorder="1" applyAlignment="1">
      <alignment horizontal="center" vertical="center"/>
    </xf>
    <xf numFmtId="3" fontId="28" fillId="0" borderId="0" xfId="0" applyNumberFormat="1" applyFont="1"/>
    <xf numFmtId="0" fontId="5" fillId="5" borderId="24" xfId="7" applyFont="1" applyFill="1" applyBorder="1" applyAlignment="1">
      <alignment horizontal="right" vertical="center" indent="1"/>
    </xf>
    <xf numFmtId="0" fontId="4" fillId="5" borderId="88" xfId="7" applyFont="1" applyFill="1" applyBorder="1" applyAlignment="1">
      <alignment horizontal="center" vertical="center"/>
    </xf>
    <xf numFmtId="165" fontId="5" fillId="5" borderId="31" xfId="15" applyNumberFormat="1" applyFont="1" applyFill="1" applyBorder="1">
      <alignment horizontal="right" vertical="center" indent="1"/>
    </xf>
    <xf numFmtId="0" fontId="14" fillId="5" borderId="59" xfId="7" applyFont="1" applyFill="1" applyBorder="1" applyAlignment="1">
      <alignment horizontal="center" vertical="center"/>
    </xf>
    <xf numFmtId="0" fontId="5" fillId="6" borderId="17" xfId="11" applyFont="1" applyFill="1" applyBorder="1" applyAlignment="1">
      <alignment horizontal="center" vertical="center" wrapText="1" readingOrder="1"/>
    </xf>
    <xf numFmtId="0" fontId="5" fillId="6" borderId="17" xfId="15" applyFont="1" applyFill="1" applyBorder="1">
      <alignment horizontal="right" vertical="center" indent="1"/>
    </xf>
    <xf numFmtId="165" fontId="5" fillId="6" borderId="17" xfId="15" applyNumberFormat="1" applyFont="1" applyFill="1" applyBorder="1">
      <alignment horizontal="right" vertical="center" indent="1"/>
    </xf>
    <xf numFmtId="0" fontId="8" fillId="6" borderId="17" xfId="12" applyFont="1" applyFill="1" applyBorder="1">
      <alignment horizontal="right" vertical="center" indent="1"/>
    </xf>
    <xf numFmtId="0" fontId="14" fillId="6" borderId="17" xfId="11" applyFont="1" applyFill="1" applyBorder="1" applyAlignment="1">
      <alignment horizontal="center" vertical="center" wrapText="1" readingOrder="2"/>
    </xf>
    <xf numFmtId="0" fontId="52" fillId="4" borderId="0" xfId="0" applyFont="1" applyFill="1" applyAlignment="1">
      <alignment horizontal="center" vertical="center" wrapText="1"/>
    </xf>
    <xf numFmtId="0" fontId="19" fillId="6" borderId="29" xfId="11" applyFont="1" applyFill="1" applyBorder="1" applyAlignment="1">
      <alignment horizontal="center" vertical="center" wrapText="1"/>
    </xf>
    <xf numFmtId="0" fontId="5" fillId="6" borderId="29" xfId="30" applyFont="1" applyFill="1" applyBorder="1" applyAlignment="1">
      <alignment horizontal="center" vertical="center" wrapText="1" readingOrder="2"/>
    </xf>
    <xf numFmtId="0" fontId="5" fillId="5" borderId="31" xfId="11" applyFont="1" applyFill="1" applyBorder="1" applyAlignment="1">
      <alignment horizontal="center" vertical="center" wrapText="1"/>
    </xf>
    <xf numFmtId="2" fontId="8" fillId="5" borderId="31" xfId="12" applyNumberFormat="1" applyFont="1" applyFill="1" applyBorder="1">
      <alignment horizontal="right" vertical="center" indent="1"/>
    </xf>
    <xf numFmtId="0" fontId="9" fillId="5" borderId="31" xfId="11" applyFont="1" applyFill="1" applyBorder="1" applyAlignment="1">
      <alignment horizontal="center" vertical="center" wrapText="1" readingOrder="2"/>
    </xf>
    <xf numFmtId="2" fontId="8" fillId="6" borderId="16" xfId="12" applyNumberFormat="1" applyFont="1" applyFill="1" applyBorder="1">
      <alignment horizontal="right" vertical="center" indent="1"/>
    </xf>
    <xf numFmtId="0" fontId="9" fillId="6" borderId="16" xfId="11" applyFont="1" applyFill="1" applyBorder="1" applyAlignment="1">
      <alignment horizontal="center" vertical="center" wrapText="1" readingOrder="2"/>
    </xf>
    <xf numFmtId="0" fontId="5" fillId="6" borderId="41" xfId="0" applyFont="1" applyFill="1" applyBorder="1" applyAlignment="1">
      <alignment horizontal="center" vertical="center" wrapText="1"/>
    </xf>
    <xf numFmtId="165" fontId="5" fillId="6" borderId="16" xfId="0" applyNumberFormat="1" applyFont="1" applyFill="1" applyBorder="1" applyAlignment="1">
      <alignment horizontal="right" vertical="center" indent="1"/>
    </xf>
    <xf numFmtId="165" fontId="8" fillId="6" borderId="16" xfId="0" applyNumberFormat="1" applyFont="1" applyFill="1" applyBorder="1" applyAlignment="1">
      <alignment horizontal="right" vertical="center" indent="1"/>
    </xf>
    <xf numFmtId="0" fontId="14" fillId="6" borderId="42" xfId="0" applyFont="1" applyFill="1" applyBorder="1" applyAlignment="1">
      <alignment horizontal="center" vertical="center" wrapText="1" readingOrder="2"/>
    </xf>
    <xf numFmtId="0" fontId="5" fillId="5" borderId="53" xfId="0" applyFont="1" applyFill="1" applyBorder="1" applyAlignment="1">
      <alignment horizontal="center" vertical="center" wrapText="1"/>
    </xf>
    <xf numFmtId="165" fontId="5" fillId="5" borderId="31" xfId="0" applyNumberFormat="1" applyFont="1" applyFill="1" applyBorder="1" applyAlignment="1">
      <alignment horizontal="right" vertical="center" indent="1"/>
    </xf>
    <xf numFmtId="165" fontId="8" fillId="5" borderId="31" xfId="0" applyNumberFormat="1" applyFont="1" applyFill="1" applyBorder="1" applyAlignment="1">
      <alignment horizontal="right" vertical="center" indent="1"/>
    </xf>
    <xf numFmtId="0" fontId="14" fillId="5" borderId="54" xfId="0" applyFont="1" applyFill="1" applyBorder="1" applyAlignment="1">
      <alignment horizontal="center" vertical="center" wrapText="1" readingOrder="2"/>
    </xf>
    <xf numFmtId="0" fontId="5" fillId="5" borderId="100" xfId="0" applyFont="1" applyFill="1" applyBorder="1" applyAlignment="1">
      <alignment horizontal="center" vertical="center" wrapText="1"/>
    </xf>
    <xf numFmtId="165" fontId="5" fillId="5" borderId="15" xfId="0" applyNumberFormat="1" applyFont="1" applyFill="1" applyBorder="1" applyAlignment="1">
      <alignment horizontal="right" vertical="center" indent="1"/>
    </xf>
    <xf numFmtId="165" fontId="8" fillId="5" borderId="15" xfId="0" applyNumberFormat="1" applyFont="1" applyFill="1" applyBorder="1" applyAlignment="1">
      <alignment horizontal="right" vertical="center" indent="1"/>
    </xf>
    <xf numFmtId="0" fontId="14" fillId="5" borderId="104" xfId="0" applyFont="1" applyFill="1" applyBorder="1" applyAlignment="1">
      <alignment horizontal="center" vertical="center" wrapText="1" readingOrder="2"/>
    </xf>
    <xf numFmtId="0" fontId="5" fillId="5" borderId="15" xfId="0" applyFont="1" applyFill="1" applyBorder="1" applyAlignment="1">
      <alignment horizontal="center" vertical="center" wrapText="1"/>
    </xf>
    <xf numFmtId="3" fontId="8" fillId="5" borderId="15" xfId="0" applyNumberFormat="1" applyFont="1" applyFill="1" applyBorder="1" applyAlignment="1">
      <alignment horizontal="right" vertical="center" indent="1"/>
    </xf>
    <xf numFmtId="0" fontId="14" fillId="5" borderId="15" xfId="0" applyFont="1" applyFill="1" applyBorder="1" applyAlignment="1">
      <alignment horizontal="center" vertical="center" wrapText="1" readingOrder="2"/>
    </xf>
    <xf numFmtId="0" fontId="5" fillId="6" borderId="16" xfId="0" applyFont="1" applyFill="1" applyBorder="1" applyAlignment="1">
      <alignment horizontal="center" vertical="center" wrapText="1"/>
    </xf>
    <xf numFmtId="3" fontId="8" fillId="6" borderId="16" xfId="0" applyNumberFormat="1" applyFont="1" applyFill="1" applyBorder="1" applyAlignment="1">
      <alignment horizontal="right" vertical="center" indent="1"/>
    </xf>
    <xf numFmtId="0" fontId="14" fillId="6" borderId="16" xfId="0" applyFont="1" applyFill="1" applyBorder="1" applyAlignment="1">
      <alignment horizontal="center" vertical="center" wrapText="1" readingOrder="2"/>
    </xf>
    <xf numFmtId="0" fontId="5" fillId="6" borderId="112" xfId="11" applyFont="1" applyFill="1" applyBorder="1" applyAlignment="1">
      <alignment horizontal="center" vertical="center" wrapText="1"/>
    </xf>
    <xf numFmtId="3" fontId="5" fillId="6" borderId="112" xfId="12" applyNumberFormat="1" applyFont="1" applyFill="1" applyBorder="1">
      <alignment horizontal="right" vertical="center" indent="1"/>
    </xf>
    <xf numFmtId="3" fontId="8" fillId="6" borderId="112" xfId="12" applyNumberFormat="1" applyFont="1" applyFill="1" applyBorder="1">
      <alignment horizontal="right" vertical="center" indent="1"/>
    </xf>
    <xf numFmtId="0" fontId="14" fillId="6" borderId="112" xfId="11" applyFont="1" applyFill="1" applyBorder="1" applyAlignment="1">
      <alignment horizontal="center" vertical="center" wrapText="1" readingOrder="2"/>
    </xf>
    <xf numFmtId="0" fontId="5" fillId="5" borderId="108" xfId="11" applyFont="1" applyFill="1" applyBorder="1" applyAlignment="1">
      <alignment horizontal="center" vertical="center" wrapText="1"/>
    </xf>
    <xf numFmtId="3" fontId="5" fillId="5" borderId="108" xfId="12" applyNumberFormat="1" applyFont="1" applyFill="1" applyBorder="1">
      <alignment horizontal="right" vertical="center" indent="1"/>
    </xf>
    <xf numFmtId="3" fontId="8" fillId="5" borderId="108" xfId="12" applyNumberFormat="1" applyFont="1" applyFill="1" applyBorder="1">
      <alignment horizontal="right" vertical="center" indent="1"/>
    </xf>
    <xf numFmtId="0" fontId="14" fillId="5" borderId="108" xfId="11" applyFont="1" applyFill="1" applyBorder="1" applyAlignment="1">
      <alignment horizontal="center" vertical="center" wrapText="1" readingOrder="2"/>
    </xf>
    <xf numFmtId="0" fontId="14" fillId="5" borderId="15" xfId="11" applyFont="1" applyFill="1" applyBorder="1" applyAlignment="1">
      <alignment horizontal="center" vertical="center" wrapText="1" readingOrder="2"/>
    </xf>
    <xf numFmtId="165" fontId="8" fillId="6" borderId="16" xfId="15" applyNumberFormat="1" applyFont="1" applyFill="1" applyBorder="1">
      <alignment horizontal="right" vertical="center" indent="1"/>
    </xf>
    <xf numFmtId="3" fontId="8" fillId="6" borderId="16" xfId="33" applyNumberFormat="1" applyFont="1" applyFill="1" applyBorder="1" applyAlignment="1">
      <alignment horizontal="right" vertical="center" indent="1"/>
    </xf>
    <xf numFmtId="165" fontId="8" fillId="6" borderId="16" xfId="12" applyNumberFormat="1" applyFont="1" applyFill="1" applyBorder="1">
      <alignment horizontal="right" vertical="center" indent="1"/>
    </xf>
    <xf numFmtId="3" fontId="5" fillId="6" borderId="31" xfId="7" applyNumberFormat="1" applyFont="1" applyFill="1" applyBorder="1" applyAlignment="1">
      <alignment horizontal="right" vertical="center" indent="1"/>
    </xf>
    <xf numFmtId="3" fontId="8" fillId="5" borderId="16" xfId="0" applyNumberFormat="1" applyFont="1" applyFill="1" applyBorder="1" applyAlignment="1">
      <alignment horizontal="right" vertical="center" indent="1"/>
    </xf>
    <xf numFmtId="0" fontId="22" fillId="6" borderId="0" xfId="4" applyFont="1" applyFill="1" applyAlignment="1">
      <alignment horizontal="right"/>
    </xf>
    <xf numFmtId="0" fontId="19" fillId="7" borderId="65" xfId="4" applyFont="1" applyFill="1" applyBorder="1" applyAlignment="1">
      <alignment horizontal="left" vertical="center" wrapText="1" indent="1" readingOrder="1"/>
    </xf>
    <xf numFmtId="0" fontId="19" fillId="5" borderId="65" xfId="4" applyFont="1" applyFill="1" applyBorder="1" applyAlignment="1">
      <alignment horizontal="left" vertical="center" wrapText="1" indent="1" readingOrder="1"/>
    </xf>
    <xf numFmtId="0" fontId="30" fillId="0" borderId="43" xfId="11" applyFont="1" applyFill="1" applyBorder="1" applyAlignment="1">
      <alignment horizontal="center" vertical="center" wrapText="1"/>
    </xf>
    <xf numFmtId="0" fontId="5" fillId="0" borderId="43" xfId="30" applyFont="1" applyFill="1" applyBorder="1">
      <alignment horizontal="right" vertical="center" wrapText="1" indent="1" readingOrder="2"/>
    </xf>
    <xf numFmtId="0" fontId="8" fillId="0" borderId="0" xfId="4" applyAlignment="1">
      <alignment readingOrder="2"/>
    </xf>
    <xf numFmtId="0" fontId="8" fillId="6" borderId="11" xfId="34" applyFill="1" applyBorder="1" applyAlignment="1">
      <alignment horizontal="center" vertical="center"/>
    </xf>
    <xf numFmtId="0" fontId="19" fillId="5" borderId="44" xfId="34" applyFont="1" applyFill="1" applyBorder="1" applyAlignment="1">
      <alignment horizontal="center" vertical="center"/>
    </xf>
    <xf numFmtId="0" fontId="5" fillId="5" borderId="44" xfId="34" applyFont="1" applyFill="1" applyBorder="1" applyAlignment="1">
      <alignment horizontal="center" vertical="center"/>
    </xf>
    <xf numFmtId="0" fontId="19" fillId="5" borderId="8" xfId="34" applyFont="1" applyFill="1" applyBorder="1" applyAlignment="1">
      <alignment horizontal="center" vertical="center"/>
    </xf>
    <xf numFmtId="0" fontId="5" fillId="5" borderId="8" xfId="34" applyFont="1" applyFill="1" applyBorder="1" applyAlignment="1">
      <alignment horizontal="center" vertical="center"/>
    </xf>
    <xf numFmtId="0" fontId="19" fillId="5" borderId="23" xfId="34" applyFont="1" applyFill="1" applyBorder="1" applyAlignment="1">
      <alignment horizontal="center" vertical="center"/>
    </xf>
    <xf numFmtId="0" fontId="5" fillId="5" borderId="23" xfId="34" applyFont="1" applyFill="1" applyBorder="1" applyAlignment="1">
      <alignment horizontal="center" vertical="center"/>
    </xf>
    <xf numFmtId="0" fontId="30" fillId="6" borderId="44" xfId="36" applyFont="1" applyFill="1" applyBorder="1" applyAlignment="1">
      <alignment horizontal="left" vertical="center" wrapText="1" indent="1"/>
    </xf>
    <xf numFmtId="0" fontId="30" fillId="5" borderId="8" xfId="36" applyFont="1" applyFill="1" applyBorder="1" applyAlignment="1">
      <alignment horizontal="left" vertical="center" wrapText="1" indent="1"/>
    </xf>
    <xf numFmtId="0" fontId="5" fillId="5" borderId="89" xfId="7" applyFont="1" applyFill="1" applyBorder="1" applyAlignment="1">
      <alignment horizontal="center" vertical="center" wrapText="1"/>
    </xf>
    <xf numFmtId="0" fontId="5" fillId="5" borderId="89" xfId="8" applyFont="1" applyFill="1" applyBorder="1">
      <alignment horizontal="center" vertical="center" wrapText="1"/>
    </xf>
    <xf numFmtId="0" fontId="5" fillId="6" borderId="164" xfId="0" applyFont="1" applyFill="1" applyBorder="1" applyAlignment="1">
      <alignment horizontal="center" vertical="center" wrapText="1"/>
    </xf>
    <xf numFmtId="165" fontId="5" fillId="6" borderId="30" xfId="0" applyNumberFormat="1" applyFont="1" applyFill="1" applyBorder="1" applyAlignment="1">
      <alignment horizontal="right" vertical="center" indent="1"/>
    </xf>
    <xf numFmtId="165" fontId="8" fillId="6" borderId="30" xfId="0" applyNumberFormat="1" applyFont="1" applyFill="1" applyBorder="1" applyAlignment="1">
      <alignment horizontal="right" vertical="center" indent="1"/>
    </xf>
    <xf numFmtId="0" fontId="14" fillId="6" borderId="157" xfId="0" applyFont="1" applyFill="1" applyBorder="1" applyAlignment="1">
      <alignment horizontal="center" vertical="center" wrapText="1" readingOrder="2"/>
    </xf>
    <xf numFmtId="0" fontId="4" fillId="5" borderId="25" xfId="8" applyFont="1" applyFill="1" applyBorder="1" applyAlignment="1">
      <alignment horizontal="center" vertical="top" wrapText="1"/>
    </xf>
    <xf numFmtId="2" fontId="8" fillId="6" borderId="30" xfId="12" applyNumberFormat="1" applyFont="1" applyFill="1" applyBorder="1">
      <alignment horizontal="right" vertical="center" indent="1"/>
    </xf>
    <xf numFmtId="0" fontId="9" fillId="6" borderId="30" xfId="11" applyFont="1" applyFill="1" applyBorder="1" applyAlignment="1">
      <alignment horizontal="center" vertical="center" wrapText="1" readingOrder="2"/>
    </xf>
    <xf numFmtId="0" fontId="5" fillId="5" borderId="92" xfId="8" applyFont="1" applyFill="1" applyBorder="1">
      <alignment horizontal="center" vertical="center" wrapText="1"/>
    </xf>
    <xf numFmtId="0" fontId="14" fillId="5" borderId="89" xfId="8" applyFont="1" applyFill="1" applyBorder="1">
      <alignment horizontal="center" vertical="center" wrapText="1"/>
    </xf>
    <xf numFmtId="0" fontId="9" fillId="5" borderId="89" xfId="8" applyFont="1" applyFill="1" applyBorder="1">
      <alignment horizontal="center" vertical="center" wrapText="1"/>
    </xf>
    <xf numFmtId="1" fontId="9" fillId="5" borderId="57" xfId="22" applyFont="1" applyFill="1" applyBorder="1">
      <alignment horizontal="center" vertical="center"/>
    </xf>
    <xf numFmtId="0" fontId="5" fillId="6" borderId="30" xfId="0" applyFont="1" applyFill="1" applyBorder="1" applyAlignment="1">
      <alignment horizontal="center" vertical="center" wrapText="1"/>
    </xf>
    <xf numFmtId="3" fontId="8" fillId="6" borderId="30" xfId="0" applyNumberFormat="1" applyFont="1" applyFill="1" applyBorder="1" applyAlignment="1">
      <alignment horizontal="right" vertical="center" indent="1"/>
    </xf>
    <xf numFmtId="0" fontId="14" fillId="6" borderId="30" xfId="0" applyFont="1" applyFill="1" applyBorder="1" applyAlignment="1">
      <alignment horizontal="center" vertical="center" wrapText="1" readingOrder="2"/>
    </xf>
    <xf numFmtId="3" fontId="8" fillId="5" borderId="17" xfId="0" applyNumberFormat="1" applyFont="1" applyFill="1" applyBorder="1" applyAlignment="1">
      <alignment horizontal="right" vertical="center" indent="1"/>
    </xf>
    <xf numFmtId="0" fontId="5" fillId="6" borderId="165" xfId="11" applyFont="1" applyFill="1" applyBorder="1" applyAlignment="1">
      <alignment horizontal="center" vertical="center" wrapText="1"/>
    </xf>
    <xf numFmtId="3" fontId="5" fillId="6" borderId="165" xfId="12" applyNumberFormat="1" applyFont="1" applyFill="1" applyBorder="1">
      <alignment horizontal="right" vertical="center" indent="1"/>
    </xf>
    <xf numFmtId="3" fontId="8" fillId="6" borderId="165" xfId="12" applyNumberFormat="1" applyFont="1" applyFill="1" applyBorder="1">
      <alignment horizontal="right" vertical="center" indent="1"/>
    </xf>
    <xf numFmtId="0" fontId="14" fillId="6" borderId="165" xfId="11" applyFont="1" applyFill="1" applyBorder="1" applyAlignment="1">
      <alignment horizontal="center" vertical="center" wrapText="1" readingOrder="2"/>
    </xf>
    <xf numFmtId="0" fontId="19" fillId="5" borderId="89" xfId="8" applyFont="1" applyFill="1" applyBorder="1">
      <alignment horizontal="center" vertical="center" wrapText="1"/>
    </xf>
    <xf numFmtId="165" fontId="8" fillId="6" borderId="165" xfId="12" applyNumberFormat="1" applyFont="1" applyFill="1" applyBorder="1">
      <alignment horizontal="right" vertical="center" indent="1"/>
    </xf>
    <xf numFmtId="165" fontId="8" fillId="5" borderId="31" xfId="12" applyNumberFormat="1" applyFont="1" applyFill="1" applyBorder="1">
      <alignment horizontal="right" vertical="center" indent="1"/>
    </xf>
    <xf numFmtId="3" fontId="5" fillId="5" borderId="31" xfId="12" applyNumberFormat="1" applyFont="1" applyFill="1" applyBorder="1">
      <alignment horizontal="right" vertical="center" indent="1"/>
    </xf>
    <xf numFmtId="0" fontId="14" fillId="5" borderId="31" xfId="11" applyFont="1" applyFill="1" applyBorder="1" applyAlignment="1">
      <alignment horizontal="center" vertical="center" wrapText="1" readingOrder="2"/>
    </xf>
    <xf numFmtId="169" fontId="5" fillId="6" borderId="165" xfId="33" applyNumberFormat="1" applyFont="1" applyFill="1" applyBorder="1" applyAlignment="1">
      <alignment horizontal="left" vertical="center" indent="1"/>
    </xf>
    <xf numFmtId="168" fontId="5" fillId="6" borderId="165" xfId="33" applyNumberFormat="1" applyFont="1" applyFill="1" applyBorder="1" applyAlignment="1">
      <alignment horizontal="left" vertical="center" indent="1"/>
    </xf>
    <xf numFmtId="168" fontId="8" fillId="6" borderId="165" xfId="33" applyNumberFormat="1" applyFont="1" applyFill="1" applyBorder="1" applyAlignment="1">
      <alignment horizontal="left" vertical="center" indent="1"/>
    </xf>
    <xf numFmtId="169" fontId="8" fillId="6" borderId="165" xfId="33" applyNumberFormat="1" applyFont="1" applyFill="1" applyBorder="1" applyAlignment="1">
      <alignment horizontal="left" vertical="center" indent="1"/>
    </xf>
    <xf numFmtId="169" fontId="5" fillId="5" borderId="31" xfId="33" applyNumberFormat="1" applyFont="1" applyFill="1" applyBorder="1" applyAlignment="1">
      <alignment horizontal="left" vertical="center" indent="1"/>
    </xf>
    <xf numFmtId="168" fontId="5" fillId="5" borderId="31" xfId="33" applyNumberFormat="1" applyFont="1" applyFill="1" applyBorder="1" applyAlignment="1">
      <alignment horizontal="left" vertical="center" indent="1"/>
    </xf>
    <xf numFmtId="168" fontId="8" fillId="5" borderId="31" xfId="33" applyNumberFormat="1" applyFont="1" applyFill="1" applyBorder="1" applyAlignment="1">
      <alignment horizontal="left" vertical="center" indent="1"/>
    </xf>
    <xf numFmtId="169" fontId="8" fillId="5" borderId="31" xfId="33" applyNumberFormat="1" applyFont="1" applyFill="1" applyBorder="1" applyAlignment="1">
      <alignment horizontal="left" vertical="center" indent="1"/>
    </xf>
    <xf numFmtId="169" fontId="5" fillId="6" borderId="112" xfId="33" applyNumberFormat="1" applyFont="1" applyFill="1" applyBorder="1" applyAlignment="1">
      <alignment horizontal="left" vertical="center" indent="1"/>
    </xf>
    <xf numFmtId="168" fontId="5" fillId="6" borderId="112" xfId="33" applyNumberFormat="1" applyFont="1" applyFill="1" applyBorder="1" applyAlignment="1">
      <alignment horizontal="left" vertical="center" indent="1"/>
    </xf>
    <xf numFmtId="168" fontId="8" fillId="6" borderId="112" xfId="33" applyNumberFormat="1" applyFont="1" applyFill="1" applyBorder="1" applyAlignment="1">
      <alignment horizontal="left" vertical="center" indent="1"/>
    </xf>
    <xf numFmtId="169" fontId="8" fillId="6" borderId="112" xfId="33" applyNumberFormat="1" applyFont="1" applyFill="1" applyBorder="1" applyAlignment="1">
      <alignment horizontal="left" vertical="center" indent="1"/>
    </xf>
    <xf numFmtId="165" fontId="5" fillId="5" borderId="31" xfId="7" applyNumberFormat="1" applyFont="1" applyFill="1" applyBorder="1" applyAlignment="1">
      <alignment horizontal="right" vertical="center" indent="1"/>
    </xf>
    <xf numFmtId="3" fontId="14" fillId="0" borderId="0" xfId="4" applyNumberFormat="1" applyFont="1"/>
    <xf numFmtId="0" fontId="5" fillId="5" borderId="25" xfId="7" applyFont="1" applyFill="1" applyBorder="1" applyAlignment="1">
      <alignment horizontal="center" vertical="center" wrapText="1"/>
    </xf>
    <xf numFmtId="3" fontId="8" fillId="6" borderId="30" xfId="12" applyNumberFormat="1" applyFont="1" applyFill="1" applyBorder="1">
      <alignment horizontal="right" vertical="center" indent="1"/>
    </xf>
    <xf numFmtId="166" fontId="27" fillId="0" borderId="10" xfId="0" applyNumberFormat="1" applyFont="1" applyBorder="1" applyAlignment="1">
      <alignment vertical="center"/>
    </xf>
    <xf numFmtId="3" fontId="5" fillId="0" borderId="16" xfId="15" applyNumberFormat="1" applyFont="1" applyBorder="1">
      <alignment horizontal="right" vertical="center" indent="1"/>
    </xf>
    <xf numFmtId="3" fontId="5" fillId="0" borderId="17" xfId="15" applyNumberFormat="1" applyFont="1" applyBorder="1">
      <alignment horizontal="right" vertical="center" indent="1"/>
    </xf>
    <xf numFmtId="165" fontId="8" fillId="6" borderId="25" xfId="12" applyNumberFormat="1" applyFont="1" applyFill="1" applyBorder="1">
      <alignment horizontal="right" vertical="center" indent="1"/>
    </xf>
    <xf numFmtId="3" fontId="5" fillId="5" borderId="26" xfId="4" applyNumberFormat="1" applyFont="1" applyFill="1" applyBorder="1" applyAlignment="1">
      <alignment horizontal="right" vertical="center" indent="1"/>
    </xf>
    <xf numFmtId="0" fontId="5" fillId="6" borderId="172" xfId="0" applyFont="1" applyFill="1" applyBorder="1" applyAlignment="1">
      <alignment horizontal="center" vertical="center" wrapText="1"/>
    </xf>
    <xf numFmtId="165" fontId="5" fillId="6" borderId="173" xfId="0" applyNumberFormat="1" applyFont="1" applyFill="1" applyBorder="1" applyAlignment="1">
      <alignment horizontal="right" vertical="center" indent="1"/>
    </xf>
    <xf numFmtId="165" fontId="8" fillId="6" borderId="173" xfId="0" applyNumberFormat="1" applyFont="1" applyFill="1" applyBorder="1" applyAlignment="1">
      <alignment horizontal="right" vertical="center" indent="1"/>
    </xf>
    <xf numFmtId="0" fontId="14" fillId="6" borderId="174" xfId="0" applyFont="1" applyFill="1" applyBorder="1" applyAlignment="1">
      <alignment horizontal="center" vertical="center" wrapText="1" readingOrder="2"/>
    </xf>
    <xf numFmtId="0" fontId="5" fillId="5" borderId="175" xfId="0" applyFont="1" applyFill="1" applyBorder="1" applyAlignment="1">
      <alignment horizontal="center" vertical="center" wrapText="1"/>
    </xf>
    <xf numFmtId="165" fontId="5" fillId="5" borderId="96" xfId="0" applyNumberFormat="1" applyFont="1" applyFill="1" applyBorder="1" applyAlignment="1">
      <alignment horizontal="right" vertical="center" indent="1"/>
    </xf>
    <xf numFmtId="165" fontId="8" fillId="5" borderId="96" xfId="0" applyNumberFormat="1" applyFont="1" applyFill="1" applyBorder="1" applyAlignment="1">
      <alignment horizontal="right" vertical="center" indent="1"/>
    </xf>
    <xf numFmtId="0" fontId="14" fillId="5" borderId="176" xfId="0" applyFont="1" applyFill="1" applyBorder="1" applyAlignment="1">
      <alignment horizontal="center" vertical="center" wrapText="1" readingOrder="2"/>
    </xf>
    <xf numFmtId="0" fontId="5" fillId="5" borderId="31" xfId="0" applyFont="1" applyFill="1" applyBorder="1" applyAlignment="1">
      <alignment horizontal="center" vertical="center" wrapText="1"/>
    </xf>
    <xf numFmtId="3" fontId="8" fillId="5" borderId="31" xfId="0" applyNumberFormat="1" applyFont="1" applyFill="1" applyBorder="1" applyAlignment="1">
      <alignment horizontal="right" vertical="center" indent="1"/>
    </xf>
    <xf numFmtId="0" fontId="14" fillId="5" borderId="31" xfId="0" applyFont="1" applyFill="1" applyBorder="1" applyAlignment="1">
      <alignment horizontal="center" vertical="center" wrapText="1" readingOrder="2"/>
    </xf>
    <xf numFmtId="0" fontId="14" fillId="5" borderId="96" xfId="11" applyFont="1" applyFill="1" applyBorder="1" applyAlignment="1">
      <alignment horizontal="center" vertical="center" wrapText="1" readingOrder="2"/>
    </xf>
    <xf numFmtId="0" fontId="5" fillId="5" borderId="96" xfId="11" applyFont="1" applyFill="1" applyBorder="1" applyAlignment="1">
      <alignment horizontal="center" vertical="center" wrapText="1" readingOrder="1"/>
    </xf>
    <xf numFmtId="3" fontId="5" fillId="5" borderId="96" xfId="15" applyNumberFormat="1" applyFont="1" applyFill="1" applyBorder="1">
      <alignment horizontal="right" vertical="center" indent="1"/>
    </xf>
    <xf numFmtId="165" fontId="8" fillId="5" borderId="96" xfId="15" applyNumberFormat="1" applyFont="1" applyFill="1" applyBorder="1">
      <alignment horizontal="right" vertical="center" indent="1"/>
    </xf>
    <xf numFmtId="3" fontId="8" fillId="5" borderId="96" xfId="33" applyNumberFormat="1" applyFont="1" applyFill="1" applyBorder="1" applyAlignment="1">
      <alignment horizontal="right" vertical="center" indent="1"/>
    </xf>
    <xf numFmtId="165" fontId="8" fillId="5" borderId="96" xfId="12" applyNumberFormat="1" applyFont="1" applyFill="1" applyBorder="1">
      <alignment horizontal="right" vertical="center" indent="1"/>
    </xf>
    <xf numFmtId="3" fontId="8" fillId="5" borderId="96" xfId="12" applyNumberFormat="1" applyFont="1" applyFill="1" applyBorder="1">
      <alignment horizontal="right" vertical="center" indent="1"/>
    </xf>
    <xf numFmtId="0" fontId="5" fillId="5" borderId="53" xfId="11" applyFont="1" applyFill="1" applyBorder="1" applyAlignment="1">
      <alignment horizontal="center" vertical="center" wrapText="1"/>
    </xf>
    <xf numFmtId="0" fontId="14" fillId="5" borderId="31" xfId="30" applyFont="1" applyFill="1" applyBorder="1" applyAlignment="1">
      <alignment horizontal="center" vertical="center" wrapText="1" readingOrder="2"/>
    </xf>
    <xf numFmtId="0" fontId="9" fillId="6" borderId="0" xfId="35" applyFont="1" applyFill="1" applyAlignment="1">
      <alignment horizontal="center" vertical="center"/>
    </xf>
    <xf numFmtId="0" fontId="26" fillId="6" borderId="0" xfId="35" applyFont="1" applyFill="1" applyAlignment="1">
      <alignment horizontal="center" vertical="center"/>
    </xf>
    <xf numFmtId="0" fontId="30" fillId="6" borderId="92" xfId="36" applyFont="1" applyFill="1" applyBorder="1" applyAlignment="1">
      <alignment horizontal="left" vertical="center" wrapText="1" indent="1"/>
    </xf>
    <xf numFmtId="0" fontId="30" fillId="6" borderId="89" xfId="36" applyFont="1" applyFill="1" applyBorder="1" applyAlignment="1">
      <alignment horizontal="left" vertical="center" wrapText="1" indent="1"/>
    </xf>
    <xf numFmtId="0" fontId="5" fillId="6" borderId="89" xfId="35" applyFont="1" applyFill="1" applyBorder="1" applyAlignment="1">
      <alignment horizontal="right" vertical="center" indent="1"/>
    </xf>
    <xf numFmtId="0" fontId="8" fillId="6" borderId="89" xfId="35" applyFont="1" applyFill="1" applyBorder="1" applyAlignment="1">
      <alignment horizontal="right" vertical="center" indent="1"/>
    </xf>
    <xf numFmtId="3" fontId="8" fillId="6" borderId="30" xfId="15" applyNumberFormat="1" applyFont="1" applyFill="1" applyBorder="1">
      <alignment horizontal="right" vertical="center" indent="1"/>
    </xf>
    <xf numFmtId="3" fontId="8" fillId="0" borderId="16" xfId="15" applyNumberFormat="1" applyFont="1" applyBorder="1">
      <alignment horizontal="right" vertical="center" indent="1"/>
    </xf>
    <xf numFmtId="3" fontId="8" fillId="0" borderId="17" xfId="15" applyNumberFormat="1" applyFont="1" applyBorder="1">
      <alignment horizontal="right" vertical="center" indent="1"/>
    </xf>
    <xf numFmtId="0" fontId="19" fillId="0" borderId="43" xfId="11" applyFont="1" applyFill="1" applyBorder="1">
      <alignment horizontal="left" vertical="center" wrapText="1" indent="1"/>
    </xf>
    <xf numFmtId="0" fontId="5" fillId="5" borderId="16" xfId="30" applyFont="1" applyFill="1" applyBorder="1" applyAlignment="1">
      <alignment horizontal="right" vertical="center" wrapText="1" readingOrder="2"/>
    </xf>
    <xf numFmtId="0" fontId="4" fillId="6" borderId="25" xfId="11" applyFont="1" applyFill="1" applyBorder="1">
      <alignment horizontal="left" vertical="center" wrapText="1" indent="1"/>
    </xf>
    <xf numFmtId="3" fontId="5" fillId="6" borderId="25" xfId="15" applyNumberFormat="1" applyFont="1" applyFill="1" applyBorder="1">
      <alignment horizontal="right" vertical="center" indent="1"/>
    </xf>
    <xf numFmtId="3" fontId="12" fillId="6" borderId="25" xfId="12" applyNumberFormat="1" applyFill="1" applyBorder="1">
      <alignment horizontal="right" vertical="center" indent="1"/>
    </xf>
    <xf numFmtId="0" fontId="11" fillId="6" borderId="25" xfId="16" applyFont="1" applyFill="1" applyBorder="1">
      <alignment horizontal="right" vertical="center" wrapText="1" indent="1" readingOrder="2"/>
    </xf>
    <xf numFmtId="0" fontId="4" fillId="5" borderId="26" xfId="7" applyFont="1" applyFill="1" applyBorder="1" applyAlignment="1">
      <alignment horizontal="center" vertical="center"/>
    </xf>
    <xf numFmtId="3" fontId="23" fillId="5" borderId="26" xfId="7" applyNumberFormat="1" applyFont="1" applyFill="1" applyBorder="1" applyAlignment="1">
      <alignment horizontal="right" vertical="center" indent="1"/>
    </xf>
    <xf numFmtId="0" fontId="11" fillId="5" borderId="26" xfId="7" applyFont="1" applyFill="1" applyBorder="1" applyAlignment="1">
      <alignment horizontal="center" vertical="center"/>
    </xf>
    <xf numFmtId="0" fontId="4" fillId="6" borderId="87" xfId="11" applyFont="1" applyFill="1" applyBorder="1">
      <alignment horizontal="left" vertical="center" wrapText="1" indent="1"/>
    </xf>
    <xf numFmtId="0" fontId="14" fillId="6" borderId="58" xfId="16" applyFont="1" applyFill="1" applyBorder="1">
      <alignment horizontal="right" vertical="center" wrapText="1" indent="1" readingOrder="2"/>
    </xf>
    <xf numFmtId="3" fontId="23" fillId="5" borderId="31" xfId="7" applyNumberFormat="1" applyFont="1" applyFill="1" applyBorder="1" applyAlignment="1">
      <alignment horizontal="right" vertical="center" indent="1"/>
    </xf>
    <xf numFmtId="3" fontId="5" fillId="6" borderId="31" xfId="15" applyNumberFormat="1" applyFont="1" applyFill="1" applyBorder="1">
      <alignment horizontal="right" vertical="center" indent="1"/>
    </xf>
    <xf numFmtId="0" fontId="4" fillId="6" borderId="88" xfId="11" applyFont="1" applyFill="1" applyBorder="1">
      <alignment horizontal="left" vertical="center" wrapText="1" indent="1"/>
    </xf>
    <xf numFmtId="0" fontId="14" fillId="6" borderId="59" xfId="16" applyFont="1" applyFill="1" applyBorder="1">
      <alignment horizontal="right" vertical="center" wrapText="1" indent="1" readingOrder="2"/>
    </xf>
    <xf numFmtId="0" fontId="4" fillId="5" borderId="16" xfId="11" applyFont="1" applyFill="1" applyBorder="1" applyAlignment="1">
      <alignment horizontal="left" vertical="center" wrapText="1" indent="1" readingOrder="1"/>
    </xf>
    <xf numFmtId="0" fontId="5" fillId="5" borderId="25" xfId="8" applyFont="1" applyFill="1" applyBorder="1">
      <alignment horizontal="center" vertical="center" wrapText="1"/>
    </xf>
    <xf numFmtId="0" fontId="14" fillId="6" borderId="0" xfId="11" applyFont="1" applyFill="1" applyBorder="1" applyAlignment="1">
      <alignment horizontal="center" vertical="center" wrapText="1" readingOrder="2"/>
    </xf>
    <xf numFmtId="1" fontId="8" fillId="6" borderId="0" xfId="12" applyNumberFormat="1" applyFont="1" applyFill="1" applyBorder="1">
      <alignment horizontal="right" vertical="center" indent="1"/>
    </xf>
    <xf numFmtId="1" fontId="5" fillId="6" borderId="0" xfId="15" applyNumberFormat="1" applyFont="1" applyFill="1" applyBorder="1">
      <alignment horizontal="right" vertical="center" indent="1"/>
    </xf>
    <xf numFmtId="0" fontId="8" fillId="6" borderId="0" xfId="11" applyFont="1" applyFill="1" applyBorder="1" applyAlignment="1">
      <alignment horizontal="center" vertical="center" wrapText="1" readingOrder="1"/>
    </xf>
    <xf numFmtId="1" fontId="8" fillId="6" borderId="17" xfId="12" applyNumberFormat="1" applyFont="1" applyFill="1" applyBorder="1">
      <alignment horizontal="right" vertical="center" indent="1"/>
    </xf>
    <xf numFmtId="0" fontId="14" fillId="5" borderId="17" xfId="11" applyFont="1" applyFill="1" applyBorder="1" applyAlignment="1">
      <alignment horizontal="center" vertical="center" wrapText="1" readingOrder="2"/>
    </xf>
    <xf numFmtId="1" fontId="8" fillId="5" borderId="17" xfId="12" applyNumberFormat="1" applyFont="1" applyFill="1" applyBorder="1">
      <alignment horizontal="right" vertical="center" indent="1"/>
    </xf>
    <xf numFmtId="0" fontId="5" fillId="5" borderId="17" xfId="11" applyFont="1" applyFill="1" applyBorder="1" applyAlignment="1">
      <alignment horizontal="center" vertical="center" wrapText="1" readingOrder="1"/>
    </xf>
    <xf numFmtId="1" fontId="8" fillId="5" borderId="16" xfId="12" applyNumberFormat="1" applyFont="1" applyFill="1" applyBorder="1">
      <alignment horizontal="right" vertical="center" indent="1"/>
    </xf>
    <xf numFmtId="1" fontId="5" fillId="5" borderId="16" xfId="15" applyNumberFormat="1" applyFont="1" applyFill="1" applyBorder="1">
      <alignment horizontal="right" vertical="center" indent="1"/>
    </xf>
    <xf numFmtId="0" fontId="5" fillId="6" borderId="26" xfId="7" applyFont="1" applyFill="1" applyBorder="1" applyAlignment="1">
      <alignment horizontal="center" vertical="center"/>
    </xf>
    <xf numFmtId="1" fontId="5" fillId="6" borderId="26" xfId="7" applyNumberFormat="1" applyFont="1" applyFill="1" applyBorder="1" applyAlignment="1">
      <alignment horizontal="right" vertical="center" indent="1"/>
    </xf>
    <xf numFmtId="0" fontId="19" fillId="6" borderId="26" xfId="7" applyFont="1" applyFill="1" applyBorder="1" applyAlignment="1">
      <alignment horizontal="center" vertical="center"/>
    </xf>
    <xf numFmtId="0" fontId="5" fillId="6" borderId="43" xfId="11" applyFont="1" applyFill="1" applyBorder="1" applyAlignment="1">
      <alignment horizontal="right" vertical="center" wrapText="1" indent="1" readingOrder="2"/>
    </xf>
    <xf numFmtId="165" fontId="5" fillId="6" borderId="43" xfId="12" applyNumberFormat="1" applyFont="1" applyFill="1" applyBorder="1">
      <alignment horizontal="right" vertical="center" indent="1"/>
    </xf>
    <xf numFmtId="0" fontId="8" fillId="6" borderId="43" xfId="12" applyFont="1" applyFill="1" applyBorder="1">
      <alignment horizontal="right" vertical="center" indent="1"/>
    </xf>
    <xf numFmtId="0" fontId="5" fillId="6" borderId="43" xfId="15" applyFont="1" applyFill="1" applyBorder="1">
      <alignment horizontal="right" vertical="center" indent="1"/>
    </xf>
    <xf numFmtId="165" fontId="5" fillId="6" borderId="43" xfId="15" applyNumberFormat="1" applyFont="1" applyFill="1" applyBorder="1">
      <alignment horizontal="right" vertical="center" indent="1"/>
    </xf>
    <xf numFmtId="0" fontId="19" fillId="6" borderId="43" xfId="11" applyFont="1" applyFill="1" applyBorder="1" applyAlignment="1">
      <alignment horizontal="left" vertical="center" wrapText="1" indent="1" readingOrder="1"/>
    </xf>
    <xf numFmtId="0" fontId="5" fillId="5" borderId="16" xfId="11" applyFont="1" applyFill="1" applyBorder="1" applyAlignment="1">
      <alignment horizontal="right" vertical="center" wrapText="1" indent="1" readingOrder="2"/>
    </xf>
    <xf numFmtId="165" fontId="5" fillId="5" borderId="16" xfId="12" applyNumberFormat="1" applyFont="1" applyFill="1" applyBorder="1">
      <alignment horizontal="right" vertical="center" indent="1"/>
    </xf>
    <xf numFmtId="0" fontId="5" fillId="5" borderId="16" xfId="15" applyFont="1" applyFill="1" applyBorder="1">
      <alignment horizontal="right" vertical="center" indent="1"/>
    </xf>
    <xf numFmtId="165" fontId="5" fillId="5" borderId="16" xfId="15" applyNumberFormat="1" applyFont="1" applyFill="1" applyBorder="1">
      <alignment horizontal="right" vertical="center" indent="1"/>
    </xf>
    <xf numFmtId="0" fontId="19" fillId="5" borderId="16" xfId="11" applyFont="1" applyFill="1" applyBorder="1" applyAlignment="1">
      <alignment horizontal="left" vertical="center" wrapText="1" indent="1" readingOrder="1"/>
    </xf>
    <xf numFmtId="0" fontId="5" fillId="5" borderId="26" xfId="7" applyFont="1" applyFill="1" applyBorder="1" applyAlignment="1">
      <alignment horizontal="center" vertical="center"/>
    </xf>
    <xf numFmtId="3" fontId="5" fillId="5" borderId="26" xfId="7" applyNumberFormat="1" applyFont="1" applyFill="1" applyBorder="1" applyAlignment="1">
      <alignment horizontal="right" vertical="center" indent="1"/>
    </xf>
    <xf numFmtId="1" fontId="5" fillId="5" borderId="26" xfId="7" applyNumberFormat="1" applyFont="1" applyFill="1" applyBorder="1" applyAlignment="1">
      <alignment horizontal="right" vertical="center" indent="1"/>
    </xf>
    <xf numFmtId="0" fontId="19" fillId="5" borderId="26" xfId="7" applyFont="1" applyFill="1" applyBorder="1" applyAlignment="1">
      <alignment horizontal="center" vertical="center"/>
    </xf>
    <xf numFmtId="0" fontId="5" fillId="6" borderId="16" xfId="11" applyFont="1" applyFill="1" applyBorder="1" applyAlignment="1">
      <alignment horizontal="right" vertical="center" wrapText="1" indent="1" readingOrder="2"/>
    </xf>
    <xf numFmtId="165" fontId="5" fillId="6" borderId="16" xfId="12" applyNumberFormat="1" applyFont="1" applyFill="1" applyBorder="1">
      <alignment horizontal="right" vertical="center" indent="1"/>
    </xf>
    <xf numFmtId="0" fontId="5" fillId="6" borderId="16" xfId="15" applyFont="1" applyFill="1" applyBorder="1">
      <alignment horizontal="right" vertical="center" indent="1"/>
    </xf>
    <xf numFmtId="165" fontId="5" fillId="6" borderId="16" xfId="15" applyNumberFormat="1" applyFont="1" applyFill="1" applyBorder="1">
      <alignment horizontal="right" vertical="center" indent="1"/>
    </xf>
    <xf numFmtId="0" fontId="19" fillId="6" borderId="16" xfId="11" applyFont="1" applyFill="1" applyBorder="1" applyAlignment="1">
      <alignment horizontal="left" vertical="center" wrapText="1" indent="1" readingOrder="1"/>
    </xf>
    <xf numFmtId="0" fontId="5" fillId="6" borderId="30" xfId="11" applyFont="1" applyFill="1" applyBorder="1" applyAlignment="1">
      <alignment horizontal="right" vertical="center" wrapText="1" indent="1" readingOrder="2"/>
    </xf>
    <xf numFmtId="0" fontId="19" fillId="6" borderId="30" xfId="11" applyFont="1" applyFill="1" applyBorder="1" applyAlignment="1">
      <alignment horizontal="left" vertical="center" wrapText="1" indent="1" readingOrder="1"/>
    </xf>
    <xf numFmtId="0" fontId="5" fillId="6" borderId="25" xfId="11" applyFont="1" applyFill="1" applyBorder="1" applyAlignment="1">
      <alignment horizontal="right" vertical="center" wrapText="1" indent="1" readingOrder="2"/>
    </xf>
    <xf numFmtId="165" fontId="5" fillId="6" borderId="25" xfId="12" applyNumberFormat="1" applyFont="1" applyFill="1" applyBorder="1">
      <alignment horizontal="right" vertical="center" indent="1"/>
    </xf>
    <xf numFmtId="0" fontId="8" fillId="6" borderId="25" xfId="12" applyFont="1" applyFill="1" applyBorder="1">
      <alignment horizontal="right" vertical="center" indent="1"/>
    </xf>
    <xf numFmtId="0" fontId="5" fillId="6" borderId="25" xfId="15" applyFont="1" applyFill="1" applyBorder="1">
      <alignment horizontal="right" vertical="center" indent="1"/>
    </xf>
    <xf numFmtId="165" fontId="5" fillId="6" borderId="25" xfId="15" applyNumberFormat="1" applyFont="1" applyFill="1" applyBorder="1">
      <alignment horizontal="right" vertical="center" indent="1"/>
    </xf>
    <xf numFmtId="0" fontId="19" fillId="6" borderId="25" xfId="11" applyFont="1" applyFill="1" applyBorder="1" applyAlignment="1">
      <alignment horizontal="left" vertical="center" wrapText="1" indent="1" readingOrder="1"/>
    </xf>
    <xf numFmtId="0" fontId="5" fillId="5" borderId="25" xfId="11" applyFont="1" applyFill="1" applyBorder="1" applyAlignment="1">
      <alignment horizontal="right" vertical="center" wrapText="1" indent="1" readingOrder="2"/>
    </xf>
    <xf numFmtId="0" fontId="8" fillId="5" borderId="25" xfId="12" applyFont="1" applyFill="1" applyBorder="1">
      <alignment horizontal="right" vertical="center" indent="1"/>
    </xf>
    <xf numFmtId="0" fontId="5" fillId="5" borderId="25" xfId="15" applyFont="1" applyFill="1" applyBorder="1">
      <alignment horizontal="right" vertical="center" indent="1"/>
    </xf>
    <xf numFmtId="165" fontId="5" fillId="5" borderId="25" xfId="15" applyNumberFormat="1" applyFont="1" applyFill="1" applyBorder="1">
      <alignment horizontal="right" vertical="center" indent="1"/>
    </xf>
    <xf numFmtId="0" fontId="19" fillId="5" borderId="25" xfId="11" applyFont="1" applyFill="1" applyBorder="1" applyAlignment="1">
      <alignment horizontal="left" vertical="center" wrapText="1" indent="1" readingOrder="1"/>
    </xf>
    <xf numFmtId="0" fontId="5" fillId="6" borderId="15" xfId="11" applyFont="1" applyFill="1" applyBorder="1" applyAlignment="1">
      <alignment horizontal="right" vertical="center" wrapText="1" indent="1" readingOrder="2"/>
    </xf>
    <xf numFmtId="165" fontId="5" fillId="6" borderId="15" xfId="12" applyNumberFormat="1" applyFont="1" applyFill="1" applyBorder="1">
      <alignment horizontal="right" vertical="center" indent="1"/>
    </xf>
    <xf numFmtId="0" fontId="19" fillId="6" borderId="15" xfId="11" applyFont="1" applyFill="1" applyBorder="1" applyAlignment="1">
      <alignment horizontal="left" vertical="center" wrapText="1" indent="1" readingOrder="1"/>
    </xf>
    <xf numFmtId="0" fontId="9" fillId="6" borderId="0" xfId="14" applyFill="1" applyAlignment="1">
      <alignment horizontal="right" vertical="center" readingOrder="2"/>
    </xf>
    <xf numFmtId="1" fontId="5" fillId="6" borderId="26" xfId="12" applyNumberFormat="1" applyFont="1" applyFill="1" applyBorder="1">
      <alignment horizontal="right" vertical="center" indent="1"/>
    </xf>
    <xf numFmtId="0" fontId="5" fillId="5" borderId="17" xfId="11" applyFont="1" applyFill="1" applyBorder="1" applyAlignment="1">
      <alignment horizontal="right" vertical="center" wrapText="1" indent="1" readingOrder="2"/>
    </xf>
    <xf numFmtId="1" fontId="5" fillId="5" borderId="17" xfId="15" applyNumberFormat="1" applyFont="1" applyFill="1" applyBorder="1">
      <alignment horizontal="right" vertical="center" indent="1"/>
    </xf>
    <xf numFmtId="0" fontId="34" fillId="5" borderId="17" xfId="11" applyFont="1" applyFill="1" applyBorder="1" applyAlignment="1">
      <alignment horizontal="left" vertical="center" wrapText="1" indent="1" readingOrder="1"/>
    </xf>
    <xf numFmtId="0" fontId="34" fillId="6" borderId="15" xfId="11" applyFont="1" applyFill="1" applyBorder="1" applyAlignment="1">
      <alignment horizontal="left" vertical="center" wrapText="1" indent="1" readingOrder="1"/>
    </xf>
    <xf numFmtId="0" fontId="34" fillId="5" borderId="16" xfId="11" applyFont="1" applyFill="1" applyBorder="1" applyAlignment="1">
      <alignment horizontal="left" vertical="center" wrapText="1" indent="1" readingOrder="1"/>
    </xf>
    <xf numFmtId="0" fontId="5" fillId="6" borderId="17" xfId="11" applyFont="1" applyFill="1" applyBorder="1" applyAlignment="1">
      <alignment horizontal="right" vertical="center" wrapText="1" indent="1" readingOrder="2"/>
    </xf>
    <xf numFmtId="0" fontId="5" fillId="5" borderId="15" xfId="11" applyFont="1" applyFill="1" applyBorder="1" applyAlignment="1">
      <alignment horizontal="right" vertical="center" wrapText="1" indent="1" readingOrder="2"/>
    </xf>
    <xf numFmtId="0" fontId="4" fillId="5" borderId="15" xfId="11" applyFont="1" applyFill="1" applyBorder="1" applyAlignment="1">
      <alignment horizontal="center" vertical="center" wrapText="1" readingOrder="1"/>
    </xf>
    <xf numFmtId="0" fontId="5" fillId="5" borderId="17" xfId="11" applyFont="1" applyFill="1" applyBorder="1" applyAlignment="1">
      <alignment horizontal="center" vertical="center" wrapText="1" readingOrder="2"/>
    </xf>
    <xf numFmtId="0" fontId="4" fillId="5" borderId="17" xfId="11" applyFont="1" applyFill="1" applyBorder="1" applyAlignment="1">
      <alignment horizontal="center" vertical="center" wrapText="1" readingOrder="1"/>
    </xf>
    <xf numFmtId="0" fontId="4" fillId="5" borderId="16" xfId="11" applyFont="1" applyFill="1" applyBorder="1" applyAlignment="1">
      <alignment horizontal="center" vertical="center" wrapText="1" readingOrder="1"/>
    </xf>
    <xf numFmtId="1" fontId="5" fillId="6" borderId="17" xfId="12" applyNumberFormat="1" applyFont="1" applyFill="1" applyBorder="1">
      <alignment horizontal="right" vertical="center" indent="1"/>
    </xf>
    <xf numFmtId="1" fontId="5" fillId="5" borderId="16" xfId="12" applyNumberFormat="1" applyFont="1" applyFill="1" applyBorder="1">
      <alignment horizontal="right" vertical="center" indent="1"/>
    </xf>
    <xf numFmtId="1" fontId="5" fillId="0" borderId="26" xfId="12" applyNumberFormat="1" applyFont="1" applyBorder="1">
      <alignment horizontal="right" vertical="center" indent="1"/>
    </xf>
    <xf numFmtId="3" fontId="8" fillId="0" borderId="17" xfId="12" applyNumberFormat="1" applyFont="1" applyBorder="1">
      <alignment horizontal="right" vertical="center" indent="1"/>
    </xf>
    <xf numFmtId="0" fontId="19" fillId="0" borderId="17" xfId="11" applyFont="1" applyFill="1" applyBorder="1" applyAlignment="1">
      <alignment horizontal="left" vertical="center" wrapText="1" indent="1" readingOrder="1"/>
    </xf>
    <xf numFmtId="0" fontId="19" fillId="5" borderId="15" xfId="11" applyFont="1" applyFill="1" applyBorder="1" applyAlignment="1">
      <alignment horizontal="left" vertical="center" wrapText="1" indent="1" readingOrder="1"/>
    </xf>
    <xf numFmtId="0" fontId="5" fillId="0" borderId="16" xfId="11" applyFont="1" applyFill="1" applyBorder="1" applyAlignment="1">
      <alignment horizontal="right" vertical="center" wrapText="1" indent="1" readingOrder="2"/>
    </xf>
    <xf numFmtId="0" fontId="19" fillId="0" borderId="16" xfId="11" applyFont="1" applyFill="1" applyBorder="1" applyAlignment="1">
      <alignment horizontal="left" vertical="center" wrapText="1" indent="1" readingOrder="1"/>
    </xf>
    <xf numFmtId="0" fontId="5" fillId="5" borderId="26" xfId="11" applyFont="1" applyFill="1" applyBorder="1" applyAlignment="1">
      <alignment horizontal="center" vertical="center" wrapText="1"/>
    </xf>
    <xf numFmtId="1" fontId="5" fillId="5" borderId="26" xfId="11" applyNumberFormat="1" applyFont="1" applyFill="1" applyBorder="1" applyAlignment="1">
      <alignment horizontal="right" vertical="center" wrapText="1" indent="1"/>
    </xf>
    <xf numFmtId="1" fontId="5" fillId="5" borderId="31" xfId="11" applyNumberFormat="1" applyFont="1" applyFill="1" applyBorder="1" applyAlignment="1">
      <alignment horizontal="right" vertical="center" wrapText="1" indent="1"/>
    </xf>
    <xf numFmtId="0" fontId="19" fillId="5" borderId="26" xfId="11" applyFont="1" applyFill="1" applyBorder="1" applyAlignment="1">
      <alignment horizontal="center" vertical="center" wrapText="1"/>
    </xf>
    <xf numFmtId="1" fontId="8" fillId="0" borderId="43" xfId="12" applyNumberFormat="1" applyFont="1" applyBorder="1">
      <alignment horizontal="right" vertical="center" indent="1"/>
    </xf>
    <xf numFmtId="1" fontId="8" fillId="0" borderId="25" xfId="12" applyNumberFormat="1" applyFont="1" applyBorder="1">
      <alignment horizontal="right" vertical="center" indent="1"/>
    </xf>
    <xf numFmtId="1" fontId="8" fillId="0" borderId="16" xfId="12" applyNumberFormat="1" applyFont="1" applyBorder="1">
      <alignment horizontal="right" vertical="center" indent="1"/>
    </xf>
    <xf numFmtId="1" fontId="8" fillId="0" borderId="15" xfId="12" applyNumberFormat="1" applyFont="1" applyBorder="1">
      <alignment horizontal="right" vertical="center" indent="1"/>
    </xf>
    <xf numFmtId="1" fontId="5" fillId="0" borderId="30" xfId="12" applyNumberFormat="1" applyFont="1" applyBorder="1">
      <alignment horizontal="right" vertical="center" indent="1"/>
    </xf>
    <xf numFmtId="1" fontId="5" fillId="0" borderId="15" xfId="12" applyNumberFormat="1" applyFont="1" applyBorder="1">
      <alignment horizontal="right" vertical="center" indent="1"/>
    </xf>
    <xf numFmtId="0" fontId="19" fillId="5" borderId="26" xfId="7" applyFont="1" applyFill="1" applyBorder="1" applyAlignment="1">
      <alignment horizontal="center" vertical="center" wrapText="1"/>
    </xf>
    <xf numFmtId="0" fontId="5" fillId="0" borderId="0" xfId="11" applyFont="1" applyFill="1" applyBorder="1" applyAlignment="1">
      <alignment horizontal="center" vertical="center" wrapText="1"/>
    </xf>
    <xf numFmtId="3" fontId="5" fillId="0" borderId="0" xfId="11" applyNumberFormat="1" applyFont="1" applyFill="1" applyBorder="1" applyAlignment="1">
      <alignment horizontal="right" vertical="center" wrapText="1" indent="1"/>
    </xf>
    <xf numFmtId="0" fontId="5" fillId="5" borderId="179" xfId="11" applyFont="1" applyFill="1" applyBorder="1" applyAlignment="1">
      <alignment horizontal="center" vertical="center" wrapText="1"/>
    </xf>
    <xf numFmtId="3" fontId="5" fillId="5" borderId="26" xfId="11" applyNumberFormat="1" applyFont="1" applyFill="1" applyBorder="1" applyAlignment="1">
      <alignment horizontal="right" vertical="center" wrapText="1" indent="1"/>
    </xf>
    <xf numFmtId="0" fontId="4" fillId="5" borderId="179" xfId="11" applyFont="1" applyFill="1" applyBorder="1" applyAlignment="1">
      <alignment horizontal="center" vertical="center" wrapText="1"/>
    </xf>
    <xf numFmtId="3" fontId="5" fillId="0" borderId="17" xfId="12" applyNumberFormat="1" applyFont="1" applyBorder="1">
      <alignment horizontal="right" vertical="center" indent="1"/>
    </xf>
    <xf numFmtId="0" fontId="4" fillId="6" borderId="17" xfId="11" applyFont="1" applyFill="1" applyBorder="1" applyAlignment="1">
      <alignment horizontal="left" vertical="center" wrapText="1" indent="1" readingOrder="1"/>
    </xf>
    <xf numFmtId="3" fontId="8" fillId="0" borderId="30" xfId="12" applyNumberFormat="1" applyFont="1" applyBorder="1">
      <alignment horizontal="right" vertical="center" indent="1"/>
    </xf>
    <xf numFmtId="3" fontId="5" fillId="0" borderId="30" xfId="12" applyNumberFormat="1" applyFont="1" applyBorder="1">
      <alignment horizontal="right" vertical="center" indent="1"/>
    </xf>
    <xf numFmtId="0" fontId="4" fillId="6" borderId="30" xfId="11" applyFont="1" applyFill="1" applyBorder="1" applyAlignment="1">
      <alignment horizontal="left" vertical="center" wrapText="1" indent="1" readingOrder="1"/>
    </xf>
    <xf numFmtId="0" fontId="23" fillId="5" borderId="31" xfId="7" applyFont="1" applyFill="1" applyBorder="1" applyAlignment="1">
      <alignment horizontal="center" vertical="center" wrapText="1"/>
    </xf>
    <xf numFmtId="0" fontId="9" fillId="6" borderId="0" xfId="5" applyFill="1" applyAlignment="1">
      <alignment horizontal="right" vertical="center" readingOrder="2"/>
    </xf>
    <xf numFmtId="0" fontId="16" fillId="6" borderId="0" xfId="4" applyFont="1" applyFill="1"/>
    <xf numFmtId="0" fontId="8" fillId="6" borderId="0" xfId="4" applyFill="1"/>
    <xf numFmtId="0" fontId="17" fillId="6" borderId="0" xfId="4" applyFont="1" applyFill="1"/>
    <xf numFmtId="0" fontId="56" fillId="0" borderId="0" xfId="0" applyFont="1"/>
    <xf numFmtId="0" fontId="5" fillId="5" borderId="25" xfId="7" applyFont="1" applyFill="1" applyBorder="1" applyAlignment="1">
      <alignment horizontal="center" vertical="center" wrapText="1" readingOrder="1"/>
    </xf>
    <xf numFmtId="0" fontId="5" fillId="6" borderId="26" xfId="11" applyFont="1" applyFill="1" applyBorder="1" applyAlignment="1">
      <alignment horizontal="center" vertical="center" wrapText="1" readingOrder="1"/>
    </xf>
    <xf numFmtId="1" fontId="8" fillId="6" borderId="26" xfId="12" applyNumberFormat="1" applyFont="1" applyFill="1" applyBorder="1">
      <alignment horizontal="right" vertical="center" indent="1"/>
    </xf>
    <xf numFmtId="0" fontId="14" fillId="6" borderId="26" xfId="11" applyFont="1" applyFill="1" applyBorder="1" applyAlignment="1">
      <alignment horizontal="center" vertical="center" wrapText="1" readingOrder="2"/>
    </xf>
    <xf numFmtId="0" fontId="55" fillId="6" borderId="22" xfId="4" applyFont="1" applyFill="1" applyBorder="1" applyAlignment="1">
      <alignment horizontal="center" vertical="center" wrapText="1"/>
    </xf>
    <xf numFmtId="0" fontId="57" fillId="6" borderId="22" xfId="4" applyFont="1" applyFill="1" applyBorder="1" applyAlignment="1">
      <alignment vertical="center"/>
    </xf>
    <xf numFmtId="0" fontId="58" fillId="6" borderId="22" xfId="4" applyFont="1" applyFill="1" applyBorder="1" applyAlignment="1">
      <alignment horizontal="center" vertical="center"/>
    </xf>
    <xf numFmtId="0" fontId="56" fillId="0" borderId="0" xfId="4" applyFont="1" applyAlignment="1">
      <alignment vertical="center"/>
    </xf>
    <xf numFmtId="0" fontId="59" fillId="5" borderId="26" xfId="4" applyFont="1" applyFill="1" applyBorder="1" applyAlignment="1">
      <alignment horizontal="center" vertical="center" wrapText="1" readingOrder="2"/>
    </xf>
    <xf numFmtId="0" fontId="59" fillId="5" borderId="26" xfId="4" applyFont="1" applyFill="1" applyBorder="1" applyAlignment="1">
      <alignment horizontal="center" vertical="center" wrapText="1" readingOrder="1"/>
    </xf>
    <xf numFmtId="0" fontId="55" fillId="5" borderId="26" xfId="4" applyFont="1" applyFill="1" applyBorder="1" applyAlignment="1">
      <alignment horizontal="center" vertical="center" wrapText="1" readingOrder="2"/>
    </xf>
    <xf numFmtId="0" fontId="61" fillId="0" borderId="30" xfId="4" applyFont="1" applyBorder="1" applyAlignment="1">
      <alignment horizontal="center" vertical="center" wrapText="1" readingOrder="2"/>
    </xf>
    <xf numFmtId="0" fontId="59" fillId="0" borderId="30" xfId="4" applyFont="1" applyBorder="1" applyAlignment="1">
      <alignment horizontal="center" vertical="center" wrapText="1" readingOrder="1"/>
    </xf>
    <xf numFmtId="0" fontId="59" fillId="0" borderId="30" xfId="4" applyFont="1" applyBorder="1" applyAlignment="1">
      <alignment vertical="center" wrapText="1" readingOrder="1"/>
    </xf>
    <xf numFmtId="0" fontId="62" fillId="0" borderId="30" xfId="4" applyFont="1" applyBorder="1" applyAlignment="1">
      <alignment horizontal="center" vertical="center" wrapText="1" readingOrder="2"/>
    </xf>
    <xf numFmtId="0" fontId="61" fillId="16" borderId="16" xfId="4" applyFont="1" applyFill="1" applyBorder="1" applyAlignment="1">
      <alignment horizontal="center" vertical="center" wrapText="1" readingOrder="1"/>
    </xf>
    <xf numFmtId="0" fontId="59" fillId="16" borderId="16" xfId="4" applyFont="1" applyFill="1" applyBorder="1" applyAlignment="1">
      <alignment horizontal="center" vertical="center" wrapText="1" readingOrder="1"/>
    </xf>
    <xf numFmtId="49" fontId="59" fillId="16" borderId="16" xfId="4" applyNumberFormat="1" applyFont="1" applyFill="1" applyBorder="1" applyAlignment="1">
      <alignment vertical="center" wrapText="1" readingOrder="1"/>
    </xf>
    <xf numFmtId="0" fontId="63" fillId="0" borderId="16" xfId="4" applyFont="1" applyBorder="1" applyAlignment="1">
      <alignment horizontal="left" vertical="center" wrapText="1" indent="1"/>
    </xf>
    <xf numFmtId="0" fontId="61" fillId="0" borderId="16" xfId="4" applyFont="1" applyBorder="1" applyAlignment="1">
      <alignment horizontal="center" vertical="center" wrapText="1" readingOrder="1"/>
    </xf>
    <xf numFmtId="49" fontId="61" fillId="0" borderId="16" xfId="4" applyNumberFormat="1" applyFont="1" applyBorder="1" applyAlignment="1">
      <alignment horizontal="center" vertical="center" wrapText="1" readingOrder="1"/>
    </xf>
    <xf numFmtId="0" fontId="59" fillId="0" borderId="16" xfId="4" applyFont="1" applyBorder="1" applyAlignment="1">
      <alignment horizontal="right" vertical="center" wrapText="1" indent="1" readingOrder="2"/>
    </xf>
    <xf numFmtId="0" fontId="63" fillId="5" borderId="16" xfId="4" applyFont="1" applyFill="1" applyBorder="1" applyAlignment="1">
      <alignment horizontal="left" vertical="center" wrapText="1" indent="1"/>
    </xf>
    <xf numFmtId="0" fontId="61" fillId="5" borderId="16" xfId="4" applyFont="1" applyFill="1" applyBorder="1" applyAlignment="1">
      <alignment horizontal="center" vertical="center" wrapText="1" readingOrder="1"/>
    </xf>
    <xf numFmtId="49" fontId="61" fillId="5" borderId="16" xfId="4" applyNumberFormat="1" applyFont="1" applyFill="1" applyBorder="1" applyAlignment="1">
      <alignment horizontal="center" vertical="center" wrapText="1" readingOrder="1"/>
    </xf>
    <xf numFmtId="0" fontId="59" fillId="5" borderId="16" xfId="4" applyFont="1" applyFill="1" applyBorder="1" applyAlignment="1">
      <alignment horizontal="right" vertical="center" wrapText="1" indent="1" readingOrder="2"/>
    </xf>
    <xf numFmtId="0" fontId="64" fillId="0" borderId="16" xfId="4" applyFont="1" applyBorder="1" applyAlignment="1">
      <alignment horizontal="left" vertical="center" wrapText="1"/>
    </xf>
    <xf numFmtId="0" fontId="59" fillId="0" borderId="16" xfId="4" applyFont="1" applyBorder="1" applyAlignment="1">
      <alignment horizontal="right" vertical="center" wrapText="1" readingOrder="2"/>
    </xf>
    <xf numFmtId="0" fontId="63" fillId="5" borderId="43" xfId="4" applyFont="1" applyFill="1" applyBorder="1" applyAlignment="1">
      <alignment horizontal="left" vertical="center" wrapText="1" indent="1"/>
    </xf>
    <xf numFmtId="49" fontId="61" fillId="5" borderId="43" xfId="4" applyNumberFormat="1" applyFont="1" applyFill="1" applyBorder="1" applyAlignment="1">
      <alignment horizontal="center" vertical="center" wrapText="1" readingOrder="1"/>
    </xf>
    <xf numFmtId="0" fontId="59" fillId="5" borderId="43" xfId="4" applyFont="1" applyFill="1" applyBorder="1" applyAlignment="1">
      <alignment horizontal="right" vertical="center" wrapText="1" indent="1" readingOrder="2"/>
    </xf>
    <xf numFmtId="0" fontId="63" fillId="5" borderId="17" xfId="4" applyFont="1" applyFill="1" applyBorder="1" applyAlignment="1">
      <alignment horizontal="left" vertical="center" wrapText="1" indent="1"/>
    </xf>
    <xf numFmtId="49" fontId="61" fillId="5" borderId="17" xfId="4" applyNumberFormat="1" applyFont="1" applyFill="1" applyBorder="1" applyAlignment="1">
      <alignment horizontal="center" vertical="center" wrapText="1" readingOrder="1"/>
    </xf>
    <xf numFmtId="0" fontId="59" fillId="5" borderId="17" xfId="4" applyFont="1" applyFill="1" applyBorder="1" applyAlignment="1">
      <alignment horizontal="right" vertical="center" wrapText="1" indent="1" readingOrder="2"/>
    </xf>
    <xf numFmtId="0" fontId="63" fillId="0" borderId="15" xfId="4" applyFont="1" applyBorder="1" applyAlignment="1">
      <alignment horizontal="left" vertical="center" wrapText="1" indent="1"/>
    </xf>
    <xf numFmtId="49" fontId="61" fillId="0" borderId="15" xfId="4" applyNumberFormat="1" applyFont="1" applyBorder="1" applyAlignment="1">
      <alignment horizontal="center" vertical="center" wrapText="1" readingOrder="1"/>
    </xf>
    <xf numFmtId="0" fontId="59" fillId="0" borderId="15" xfId="4" applyFont="1" applyBorder="1" applyAlignment="1">
      <alignment horizontal="right" vertical="center" wrapText="1" indent="1" readingOrder="2"/>
    </xf>
    <xf numFmtId="0" fontId="63" fillId="6" borderId="16" xfId="4" applyFont="1" applyFill="1" applyBorder="1" applyAlignment="1">
      <alignment horizontal="left" vertical="center" wrapText="1" indent="1"/>
    </xf>
    <xf numFmtId="49" fontId="61" fillId="6" borderId="16" xfId="4" applyNumberFormat="1" applyFont="1" applyFill="1" applyBorder="1" applyAlignment="1">
      <alignment horizontal="center" vertical="center" wrapText="1" readingOrder="1"/>
    </xf>
    <xf numFmtId="0" fontId="59" fillId="6" borderId="16" xfId="4" applyFont="1" applyFill="1" applyBorder="1" applyAlignment="1">
      <alignment horizontal="right" vertical="center" wrapText="1" indent="1" readingOrder="2"/>
    </xf>
    <xf numFmtId="0" fontId="61" fillId="6" borderId="16" xfId="4" applyFont="1" applyFill="1" applyBorder="1" applyAlignment="1">
      <alignment horizontal="center" vertical="center" wrapText="1" readingOrder="1"/>
    </xf>
    <xf numFmtId="0" fontId="61" fillId="5" borderId="17" xfId="4" applyFont="1" applyFill="1" applyBorder="1" applyAlignment="1">
      <alignment horizontal="center" vertical="center" wrapText="1" readingOrder="1"/>
    </xf>
    <xf numFmtId="0" fontId="63" fillId="6" borderId="170" xfId="4" applyFont="1" applyFill="1" applyBorder="1" applyAlignment="1">
      <alignment horizontal="left" vertical="center" wrapText="1" indent="1"/>
    </xf>
    <xf numFmtId="0" fontId="61" fillId="6" borderId="25" xfId="4" applyFont="1" applyFill="1" applyBorder="1" applyAlignment="1">
      <alignment horizontal="center" vertical="center" wrapText="1" readingOrder="1"/>
    </xf>
    <xf numFmtId="49" fontId="61" fillId="6" borderId="25" xfId="4" applyNumberFormat="1" applyFont="1" applyFill="1" applyBorder="1" applyAlignment="1">
      <alignment horizontal="center" vertical="center" wrapText="1" readingOrder="1"/>
    </xf>
    <xf numFmtId="0" fontId="59" fillId="6" borderId="25" xfId="4" applyFont="1" applyFill="1" applyBorder="1" applyAlignment="1">
      <alignment horizontal="right" vertical="center" wrapText="1" indent="1" readingOrder="2"/>
    </xf>
    <xf numFmtId="0" fontId="59" fillId="5" borderId="16" xfId="4" applyFont="1" applyFill="1" applyBorder="1" applyAlignment="1">
      <alignment horizontal="right" vertical="center" wrapText="1" indent="1"/>
    </xf>
    <xf numFmtId="0" fontId="61" fillId="5" borderId="43" xfId="4" applyFont="1" applyFill="1" applyBorder="1" applyAlignment="1">
      <alignment horizontal="center" vertical="center" wrapText="1" readingOrder="1"/>
    </xf>
    <xf numFmtId="0" fontId="63" fillId="5" borderId="103" xfId="4" applyFont="1" applyFill="1" applyBorder="1" applyAlignment="1">
      <alignment horizontal="left" vertical="center" wrapText="1" indent="1"/>
    </xf>
    <xf numFmtId="0" fontId="61" fillId="5" borderId="151" xfId="4" applyFont="1" applyFill="1" applyBorder="1" applyAlignment="1">
      <alignment horizontal="center" vertical="center" wrapText="1" readingOrder="1"/>
    </xf>
    <xf numFmtId="49" fontId="61" fillId="5" borderId="151" xfId="4" applyNumberFormat="1" applyFont="1" applyFill="1" applyBorder="1" applyAlignment="1">
      <alignment horizontal="center" vertical="center" wrapText="1" readingOrder="1"/>
    </xf>
    <xf numFmtId="0" fontId="59" fillId="5" borderId="41" xfId="4" applyFont="1" applyFill="1" applyBorder="1" applyAlignment="1">
      <alignment horizontal="right" vertical="center" wrapText="1" indent="1" readingOrder="2"/>
    </xf>
    <xf numFmtId="0" fontId="63" fillId="6" borderId="42" xfId="4" applyFont="1" applyFill="1" applyBorder="1" applyAlignment="1">
      <alignment horizontal="left" vertical="center" wrapText="1" indent="1"/>
    </xf>
    <xf numFmtId="0" fontId="61" fillId="6" borderId="151" xfId="4" applyFont="1" applyFill="1" applyBorder="1" applyAlignment="1">
      <alignment horizontal="center" vertical="center" wrapText="1" readingOrder="1"/>
    </xf>
    <xf numFmtId="49" fontId="61" fillId="6" borderId="151" xfId="4" applyNumberFormat="1" applyFont="1" applyFill="1" applyBorder="1" applyAlignment="1">
      <alignment horizontal="center" vertical="center" wrapText="1" readingOrder="1"/>
    </xf>
    <xf numFmtId="0" fontId="59" fillId="6" borderId="41" xfId="4" applyFont="1" applyFill="1" applyBorder="1" applyAlignment="1">
      <alignment horizontal="right" vertical="center" wrapText="1" indent="1" readingOrder="2"/>
    </xf>
    <xf numFmtId="0" fontId="63" fillId="5" borderId="42" xfId="4" applyFont="1" applyFill="1" applyBorder="1" applyAlignment="1">
      <alignment horizontal="left" vertical="center" wrapText="1" indent="1"/>
    </xf>
    <xf numFmtId="0" fontId="59" fillId="5" borderId="41" xfId="4" applyFont="1" applyFill="1" applyBorder="1" applyAlignment="1">
      <alignment horizontal="right" vertical="center" wrapText="1" readingOrder="2"/>
    </xf>
    <xf numFmtId="0" fontId="56" fillId="0" borderId="0" xfId="4" applyFont="1" applyAlignment="1">
      <alignment vertical="center" readingOrder="1"/>
    </xf>
    <xf numFmtId="0" fontId="65" fillId="16" borderId="16" xfId="4" applyFont="1" applyFill="1" applyBorder="1" applyAlignment="1">
      <alignment horizontal="center" vertical="center" wrapText="1" readingOrder="2"/>
    </xf>
    <xf numFmtId="0" fontId="59" fillId="6" borderId="25" xfId="4" applyFont="1" applyFill="1" applyBorder="1" applyAlignment="1">
      <alignment horizontal="center" vertical="center" wrapText="1" readingOrder="2"/>
    </xf>
    <xf numFmtId="0" fontId="59" fillId="6" borderId="25" xfId="4" applyFont="1" applyFill="1" applyBorder="1" applyAlignment="1">
      <alignment horizontal="center" vertical="center" wrapText="1" readingOrder="1"/>
    </xf>
    <xf numFmtId="0" fontId="55" fillId="6" borderId="25" xfId="4" applyFont="1" applyFill="1" applyBorder="1" applyAlignment="1">
      <alignment horizontal="center" vertical="center" wrapText="1" readingOrder="2"/>
    </xf>
    <xf numFmtId="0" fontId="63" fillId="0" borderId="30" xfId="4" applyFont="1" applyBorder="1" applyAlignment="1">
      <alignment horizontal="left" vertical="center" wrapText="1" indent="1"/>
    </xf>
    <xf numFmtId="0" fontId="61" fillId="0" borderId="30" xfId="4" applyFont="1" applyBorder="1" applyAlignment="1">
      <alignment horizontal="center" vertical="center" wrapText="1" readingOrder="1"/>
    </xf>
    <xf numFmtId="49" fontId="61" fillId="0" borderId="30" xfId="4" applyNumberFormat="1" applyFont="1" applyBorder="1" applyAlignment="1">
      <alignment horizontal="center" vertical="center" wrapText="1" readingOrder="1"/>
    </xf>
    <xf numFmtId="0" fontId="59" fillId="0" borderId="30" xfId="4" applyFont="1" applyBorder="1" applyAlignment="1">
      <alignment horizontal="right" vertical="center" wrapText="1" indent="1" readingOrder="2"/>
    </xf>
    <xf numFmtId="0" fontId="63" fillId="5" borderId="171" xfId="4" applyFont="1" applyFill="1" applyBorder="1" applyAlignment="1">
      <alignment horizontal="left" vertical="center" wrapText="1" indent="1"/>
    </xf>
    <xf numFmtId="0" fontId="61" fillId="5" borderId="171" xfId="4" applyFont="1" applyFill="1" applyBorder="1" applyAlignment="1">
      <alignment horizontal="center" vertical="center" wrapText="1" readingOrder="1"/>
    </xf>
    <xf numFmtId="49" fontId="61" fillId="5" borderId="171" xfId="4" applyNumberFormat="1" applyFont="1" applyFill="1" applyBorder="1" applyAlignment="1">
      <alignment horizontal="center" vertical="center" wrapText="1" readingOrder="1"/>
    </xf>
    <xf numFmtId="0" fontId="59" fillId="5" borderId="171" xfId="4" applyFont="1" applyFill="1" applyBorder="1" applyAlignment="1">
      <alignment horizontal="right" vertical="center" wrapText="1" indent="1" readingOrder="2"/>
    </xf>
    <xf numFmtId="0" fontId="63" fillId="5" borderId="95" xfId="4" applyFont="1" applyFill="1" applyBorder="1" applyAlignment="1">
      <alignment horizontal="left" vertical="center" wrapText="1" indent="1"/>
    </xf>
    <xf numFmtId="0" fontId="61" fillId="5" borderId="95" xfId="4" applyFont="1" applyFill="1" applyBorder="1" applyAlignment="1">
      <alignment horizontal="center" vertical="center" wrapText="1" readingOrder="1"/>
    </xf>
    <xf numFmtId="49" fontId="61" fillId="5" borderId="95" xfId="4" applyNumberFormat="1" applyFont="1" applyFill="1" applyBorder="1" applyAlignment="1">
      <alignment horizontal="center" vertical="center" wrapText="1" readingOrder="1"/>
    </xf>
    <xf numFmtId="0" fontId="59" fillId="5" borderId="95" xfId="4" applyFont="1" applyFill="1" applyBorder="1" applyAlignment="1">
      <alignment horizontal="right" vertical="center" wrapText="1" indent="1" readingOrder="2"/>
    </xf>
    <xf numFmtId="0" fontId="66" fillId="5" borderId="7" xfId="0" applyFont="1" applyFill="1" applyBorder="1" applyAlignment="1">
      <alignment horizontal="center" vertical="center" wrapText="1" readingOrder="1"/>
    </xf>
    <xf numFmtId="0" fontId="66" fillId="5" borderId="105" xfId="0" applyFont="1" applyFill="1" applyBorder="1" applyAlignment="1">
      <alignment horizontal="center" wrapText="1" readingOrder="1"/>
    </xf>
    <xf numFmtId="0" fontId="68" fillId="5" borderId="106" xfId="0" applyFont="1" applyFill="1" applyBorder="1" applyAlignment="1">
      <alignment horizontal="center" vertical="top" wrapText="1" readingOrder="1"/>
    </xf>
    <xf numFmtId="0" fontId="71" fillId="16" borderId="16" xfId="4" applyFont="1" applyFill="1" applyBorder="1" applyAlignment="1">
      <alignment horizontal="center" vertical="center" wrapText="1" readingOrder="1"/>
    </xf>
    <xf numFmtId="0" fontId="72" fillId="16" borderId="16" xfId="4" applyFont="1" applyFill="1" applyBorder="1" applyAlignment="1">
      <alignment horizontal="center" vertical="center" wrapText="1" readingOrder="1"/>
    </xf>
    <xf numFmtId="49" fontId="72" fillId="16" borderId="16" xfId="4" applyNumberFormat="1" applyFont="1" applyFill="1" applyBorder="1" applyAlignment="1">
      <alignment vertical="center" wrapText="1" readingOrder="1"/>
    </xf>
    <xf numFmtId="0" fontId="73" fillId="16" borderId="16" xfId="4" applyFont="1" applyFill="1" applyBorder="1" applyAlignment="1">
      <alignment horizontal="center" vertical="center" wrapText="1" readingOrder="2"/>
    </xf>
    <xf numFmtId="0" fontId="72" fillId="6" borderId="25" xfId="4" applyFont="1" applyFill="1" applyBorder="1" applyAlignment="1">
      <alignment horizontal="center" vertical="center" wrapText="1" readingOrder="2"/>
    </xf>
    <xf numFmtId="0" fontId="72" fillId="6" borderId="25" xfId="4" applyFont="1" applyFill="1" applyBorder="1" applyAlignment="1">
      <alignment horizontal="center" vertical="center" wrapText="1" readingOrder="1"/>
    </xf>
    <xf numFmtId="0" fontId="74" fillId="6" borderId="25" xfId="4" applyFont="1" applyFill="1" applyBorder="1" applyAlignment="1">
      <alignment horizontal="center" vertical="center" wrapText="1" readingOrder="2"/>
    </xf>
    <xf numFmtId="0" fontId="64" fillId="0" borderId="15" xfId="4" applyFont="1" applyBorder="1" applyAlignment="1">
      <alignment horizontal="left" vertical="center" wrapText="1"/>
    </xf>
    <xf numFmtId="0" fontId="61" fillId="0" borderId="15" xfId="4" applyFont="1" applyBorder="1" applyAlignment="1">
      <alignment horizontal="center" vertical="center" wrapText="1" readingOrder="1"/>
    </xf>
    <xf numFmtId="0" fontId="59" fillId="0" borderId="15" xfId="4" applyFont="1" applyBorder="1" applyAlignment="1">
      <alignment horizontal="right" vertical="center" wrapText="1" readingOrder="2"/>
    </xf>
    <xf numFmtId="0" fontId="59" fillId="5" borderId="17" xfId="4" applyFont="1" applyFill="1" applyBorder="1" applyAlignment="1">
      <alignment horizontal="right" vertical="center" wrapText="1" readingOrder="2"/>
    </xf>
    <xf numFmtId="3" fontId="5" fillId="6" borderId="44" xfId="34" applyNumberFormat="1" applyFont="1" applyFill="1" applyBorder="1" applyAlignment="1">
      <alignment vertical="center"/>
    </xf>
    <xf numFmtId="3" fontId="8" fillId="6" borderId="45" xfId="34" applyNumberFormat="1" applyFill="1" applyBorder="1" applyAlignment="1">
      <alignment vertical="center"/>
    </xf>
    <xf numFmtId="3" fontId="8" fillId="6" borderId="44" xfId="34" applyNumberFormat="1" applyFill="1" applyBorder="1" applyAlignment="1">
      <alignment vertical="center"/>
    </xf>
    <xf numFmtId="3" fontId="5" fillId="6" borderId="8" xfId="34" applyNumberFormat="1" applyFont="1" applyFill="1" applyBorder="1" applyAlignment="1">
      <alignment vertical="center"/>
    </xf>
    <xf numFmtId="3" fontId="8" fillId="6" borderId="38" xfId="34" applyNumberFormat="1" applyFill="1" applyBorder="1" applyAlignment="1">
      <alignment vertical="center"/>
    </xf>
    <xf numFmtId="3" fontId="8" fillId="6" borderId="8" xfId="34" applyNumberFormat="1" applyFill="1" applyBorder="1" applyAlignment="1">
      <alignment vertical="center"/>
    </xf>
    <xf numFmtId="3" fontId="5" fillId="5" borderId="8" xfId="34" applyNumberFormat="1" applyFont="1" applyFill="1" applyBorder="1" applyAlignment="1">
      <alignment vertical="center"/>
    </xf>
    <xf numFmtId="3" fontId="8" fillId="5" borderId="38" xfId="34" applyNumberFormat="1" applyFill="1" applyBorder="1" applyAlignment="1">
      <alignment vertical="center"/>
    </xf>
    <xf numFmtId="3" fontId="8" fillId="5" borderId="8" xfId="34" applyNumberFormat="1" applyFill="1" applyBorder="1" applyAlignment="1">
      <alignment vertical="center"/>
    </xf>
    <xf numFmtId="3" fontId="5" fillId="6" borderId="9" xfId="34" applyNumberFormat="1" applyFont="1" applyFill="1" applyBorder="1" applyAlignment="1">
      <alignment vertical="center"/>
    </xf>
    <xf numFmtId="3" fontId="8" fillId="6" borderId="36" xfId="34" applyNumberFormat="1" applyFill="1" applyBorder="1" applyAlignment="1">
      <alignment vertical="center"/>
    </xf>
    <xf numFmtId="3" fontId="8" fillId="6" borderId="9" xfId="34" applyNumberFormat="1" applyFill="1" applyBorder="1" applyAlignment="1">
      <alignment vertical="center"/>
    </xf>
    <xf numFmtId="3" fontId="5" fillId="6" borderId="11" xfId="34" applyNumberFormat="1" applyFont="1" applyFill="1" applyBorder="1" applyAlignment="1">
      <alignment vertical="center"/>
    </xf>
    <xf numFmtId="3" fontId="8" fillId="6" borderId="56" xfId="34" applyNumberFormat="1" applyFill="1" applyBorder="1" applyAlignment="1">
      <alignment vertical="center"/>
    </xf>
    <xf numFmtId="3" fontId="8" fillId="6" borderId="11" xfId="34" applyNumberFormat="1" applyFill="1" applyBorder="1" applyAlignment="1">
      <alignment vertical="center"/>
    </xf>
    <xf numFmtId="3" fontId="5" fillId="5" borderId="44" xfId="34" applyNumberFormat="1" applyFont="1" applyFill="1" applyBorder="1" applyAlignment="1">
      <alignment vertical="center"/>
    </xf>
    <xf numFmtId="3" fontId="5" fillId="5" borderId="9" xfId="34" applyNumberFormat="1" applyFont="1" applyFill="1" applyBorder="1" applyAlignment="1">
      <alignment vertical="center"/>
    </xf>
    <xf numFmtId="3" fontId="5" fillId="5" borderId="23" xfId="34" applyNumberFormat="1" applyFont="1" applyFill="1" applyBorder="1" applyAlignment="1">
      <alignment vertical="center"/>
    </xf>
    <xf numFmtId="3" fontId="5" fillId="6" borderId="25" xfId="7" applyNumberFormat="1" applyFont="1" applyFill="1" applyBorder="1" applyAlignment="1">
      <alignment horizontal="right" vertical="center" wrapText="1" indent="1"/>
    </xf>
    <xf numFmtId="3" fontId="5" fillId="6" borderId="25" xfId="8" applyNumberFormat="1" applyFont="1" applyFill="1" applyBorder="1" applyAlignment="1">
      <alignment horizontal="right" vertical="center" wrapText="1" indent="1"/>
    </xf>
    <xf numFmtId="3" fontId="8" fillId="6" borderId="25" xfId="8" applyNumberFormat="1" applyFont="1" applyFill="1" applyBorder="1" applyAlignment="1">
      <alignment horizontal="right" vertical="center" wrapText="1" indent="1"/>
    </xf>
    <xf numFmtId="3" fontId="5" fillId="5" borderId="25" xfId="7" applyNumberFormat="1" applyFont="1" applyFill="1" applyBorder="1" applyAlignment="1">
      <alignment horizontal="right" vertical="center" wrapText="1" indent="1"/>
    </xf>
    <xf numFmtId="3" fontId="5" fillId="5" borderId="25" xfId="8" applyNumberFormat="1" applyFont="1" applyFill="1" applyBorder="1" applyAlignment="1">
      <alignment horizontal="right" vertical="center" wrapText="1" indent="1"/>
    </xf>
    <xf numFmtId="3" fontId="8" fillId="5" borderId="25" xfId="8" applyNumberFormat="1" applyFont="1" applyFill="1" applyBorder="1" applyAlignment="1">
      <alignment horizontal="right" vertical="center" wrapText="1" indent="1"/>
    </xf>
    <xf numFmtId="3" fontId="5" fillId="5" borderId="31" xfId="7" applyNumberFormat="1" applyFont="1" applyFill="1" applyBorder="1" applyAlignment="1">
      <alignment horizontal="right" vertical="center" wrapText="1" indent="1"/>
    </xf>
    <xf numFmtId="3" fontId="5" fillId="5" borderId="31" xfId="8" applyNumberFormat="1" applyFont="1" applyFill="1" applyBorder="1" applyAlignment="1">
      <alignment horizontal="right" vertical="center" wrapText="1" indent="1"/>
    </xf>
    <xf numFmtId="3" fontId="5" fillId="6" borderId="26" xfId="7" applyNumberFormat="1" applyFont="1" applyFill="1" applyBorder="1" applyAlignment="1">
      <alignment horizontal="right" vertical="center" wrapText="1" indent="1"/>
    </xf>
    <xf numFmtId="3" fontId="5" fillId="6" borderId="26" xfId="8" applyNumberFormat="1" applyFont="1" applyFill="1" applyBorder="1" applyAlignment="1">
      <alignment horizontal="right" vertical="center" wrapText="1" indent="1"/>
    </xf>
    <xf numFmtId="3" fontId="5" fillId="5" borderId="26" xfId="7" applyNumberFormat="1" applyFont="1" applyFill="1" applyBorder="1" applyAlignment="1">
      <alignment horizontal="right" vertical="center" wrapText="1" indent="1"/>
    </xf>
    <xf numFmtId="3" fontId="5" fillId="5" borderId="26" xfId="8" applyNumberFormat="1" applyFont="1" applyFill="1" applyBorder="1" applyAlignment="1">
      <alignment horizontal="right" vertical="center" wrapText="1" indent="1"/>
    </xf>
    <xf numFmtId="165" fontId="8" fillId="5" borderId="16" xfId="15" applyNumberFormat="1" applyFont="1" applyFill="1" applyBorder="1">
      <alignment horizontal="right" vertical="center" indent="1"/>
    </xf>
    <xf numFmtId="3" fontId="8" fillId="5" borderId="16" xfId="33" applyNumberFormat="1" applyFont="1" applyFill="1" applyBorder="1" applyAlignment="1">
      <alignment horizontal="right" vertical="center" indent="1"/>
    </xf>
    <xf numFmtId="165" fontId="8" fillId="5" borderId="16" xfId="12" applyNumberFormat="1" applyFont="1" applyFill="1" applyBorder="1">
      <alignment horizontal="right" vertical="center" indent="1"/>
    </xf>
    <xf numFmtId="0" fontId="5" fillId="6" borderId="15" xfId="11" applyFont="1" applyFill="1" applyBorder="1" applyAlignment="1">
      <alignment horizontal="center" vertical="center" wrapText="1" readingOrder="1"/>
    </xf>
    <xf numFmtId="165" fontId="8" fillId="6" borderId="15" xfId="15" applyNumberFormat="1" applyFont="1" applyFill="1" applyBorder="1">
      <alignment horizontal="right" vertical="center" indent="1"/>
    </xf>
    <xf numFmtId="3" fontId="8" fillId="6" borderId="15" xfId="33" applyNumberFormat="1" applyFont="1" applyFill="1" applyBorder="1" applyAlignment="1">
      <alignment horizontal="right" vertical="center" indent="1"/>
    </xf>
    <xf numFmtId="165" fontId="8" fillId="6" borderId="15" xfId="12" applyNumberFormat="1" applyFont="1" applyFill="1" applyBorder="1">
      <alignment horizontal="right" vertical="center" indent="1"/>
    </xf>
    <xf numFmtId="166" fontId="5" fillId="5" borderId="15" xfId="12" applyNumberFormat="1" applyFont="1" applyFill="1" applyBorder="1">
      <alignment horizontal="right" vertical="center" indent="1"/>
    </xf>
    <xf numFmtId="166" fontId="27" fillId="0" borderId="0" xfId="0" applyNumberFormat="1" applyFont="1" applyAlignment="1">
      <alignment vertical="center"/>
    </xf>
    <xf numFmtId="166" fontId="5" fillId="5" borderId="9" xfId="15" applyNumberFormat="1" applyFont="1" applyFill="1" applyBorder="1">
      <alignment horizontal="right" vertical="center" indent="1"/>
    </xf>
    <xf numFmtId="166" fontId="5" fillId="6" borderId="62" xfId="15" applyNumberFormat="1" applyFont="1" applyFill="1" applyBorder="1">
      <alignment horizontal="right" vertical="center" indent="1"/>
    </xf>
    <xf numFmtId="166" fontId="5" fillId="5" borderId="24" xfId="15" applyNumberFormat="1" applyFont="1" applyFill="1" applyBorder="1">
      <alignment horizontal="right" vertical="center" indent="1"/>
    </xf>
    <xf numFmtId="3" fontId="5" fillId="6" borderId="62" xfId="15" applyNumberFormat="1" applyFont="1" applyFill="1" applyBorder="1">
      <alignment horizontal="right" vertical="center" indent="1"/>
    </xf>
    <xf numFmtId="3" fontId="5" fillId="0" borderId="9" xfId="15" applyNumberFormat="1" applyFont="1" applyBorder="1">
      <alignment horizontal="right" vertical="center" indent="1"/>
    </xf>
    <xf numFmtId="0" fontId="5" fillId="5" borderId="41" xfId="11" applyFont="1" applyFill="1" applyBorder="1" applyAlignment="1">
      <alignment horizontal="center" vertical="center" wrapText="1"/>
    </xf>
    <xf numFmtId="0" fontId="5" fillId="6" borderId="100" xfId="11" applyFont="1" applyFill="1" applyBorder="1" applyAlignment="1">
      <alignment horizontal="center" vertical="center" wrapText="1"/>
    </xf>
    <xf numFmtId="3" fontId="23" fillId="6" borderId="25" xfId="15" applyNumberFormat="1" applyFont="1" applyFill="1" applyBorder="1">
      <alignment horizontal="right" vertical="center" indent="1"/>
    </xf>
    <xf numFmtId="0" fontId="14" fillId="6" borderId="15" xfId="30" applyFont="1" applyFill="1" applyBorder="1" applyAlignment="1">
      <alignment horizontal="center" vertical="center" wrapText="1" readingOrder="2"/>
    </xf>
    <xf numFmtId="0" fontId="14" fillId="5" borderId="16" xfId="30" applyFont="1" applyFill="1" applyBorder="1" applyAlignment="1">
      <alignment horizontal="center" vertical="center" wrapText="1" readingOrder="2"/>
    </xf>
    <xf numFmtId="0" fontId="5" fillId="6" borderId="30" xfId="11" applyFont="1" applyFill="1" applyBorder="1" applyAlignment="1">
      <alignment horizontal="center" vertical="center" wrapText="1"/>
    </xf>
    <xf numFmtId="0" fontId="5" fillId="6" borderId="30" xfId="11" applyFont="1" applyFill="1" applyBorder="1" applyAlignment="1">
      <alignment horizontal="center" vertical="center" wrapText="1" readingOrder="1"/>
    </xf>
    <xf numFmtId="165" fontId="8" fillId="6" borderId="30" xfId="15" applyNumberFormat="1" applyFont="1" applyFill="1" applyBorder="1">
      <alignment horizontal="right" vertical="center" indent="1"/>
    </xf>
    <xf numFmtId="3" fontId="8" fillId="6" borderId="30" xfId="33" applyNumberFormat="1" applyFont="1" applyFill="1" applyBorder="1" applyAlignment="1">
      <alignment horizontal="right" vertical="center" indent="1"/>
    </xf>
    <xf numFmtId="165" fontId="8" fillId="6" borderId="30" xfId="12" applyNumberFormat="1" applyFont="1" applyFill="1" applyBorder="1">
      <alignment horizontal="right" vertical="center" indent="1"/>
    </xf>
    <xf numFmtId="0" fontId="14" fillId="6" borderId="30" xfId="11" applyFont="1" applyFill="1" applyBorder="1" applyAlignment="1">
      <alignment horizontal="center" vertical="center" wrapText="1" readingOrder="2"/>
    </xf>
    <xf numFmtId="0" fontId="4" fillId="5" borderId="89" xfId="7" applyFont="1" applyFill="1" applyBorder="1" applyAlignment="1">
      <alignment horizontal="center" vertical="center" wrapText="1"/>
    </xf>
    <xf numFmtId="0" fontId="4" fillId="7" borderId="181" xfId="0" applyFont="1" applyFill="1" applyBorder="1" applyAlignment="1">
      <alignment horizontal="left" vertical="center" wrapText="1" indent="1" readingOrder="1"/>
    </xf>
    <xf numFmtId="165" fontId="5" fillId="6" borderId="44" xfId="15" applyNumberFormat="1" applyFont="1" applyFill="1" applyBorder="1">
      <alignment horizontal="right" vertical="center" indent="1"/>
    </xf>
    <xf numFmtId="165" fontId="8" fillId="6" borderId="44" xfId="15" applyNumberFormat="1" applyFont="1" applyFill="1" applyBorder="1">
      <alignment horizontal="right" vertical="center" indent="1"/>
    </xf>
    <xf numFmtId="166" fontId="8" fillId="6" borderId="44" xfId="33" applyNumberFormat="1" applyFont="1" applyFill="1" applyBorder="1" applyAlignment="1">
      <alignment horizontal="right" vertical="center" indent="1"/>
    </xf>
    <xf numFmtId="0" fontId="14" fillId="6" borderId="45" xfId="11" applyFont="1" applyFill="1" applyBorder="1" applyAlignment="1">
      <alignment horizontal="right" vertical="center" wrapText="1" indent="1" readingOrder="2"/>
    </xf>
    <xf numFmtId="0" fontId="4" fillId="6" borderId="39" xfId="11" applyFont="1" applyFill="1" applyBorder="1" applyAlignment="1">
      <alignment horizontal="left" vertical="center" wrapText="1" indent="1" readingOrder="1"/>
    </xf>
    <xf numFmtId="165" fontId="5" fillId="6" borderId="23" xfId="15" applyNumberFormat="1" applyFont="1" applyFill="1" applyBorder="1">
      <alignment horizontal="right" vertical="center" indent="1"/>
    </xf>
    <xf numFmtId="165" fontId="8" fillId="6" borderId="23" xfId="15" applyNumberFormat="1" applyFont="1" applyFill="1" applyBorder="1">
      <alignment horizontal="right" vertical="center" indent="1"/>
    </xf>
    <xf numFmtId="166" fontId="8" fillId="6" borderId="23" xfId="12" applyNumberFormat="1" applyFont="1" applyFill="1" applyBorder="1">
      <alignment horizontal="right" vertical="center" indent="1"/>
    </xf>
    <xf numFmtId="166" fontId="8" fillId="6" borderId="23" xfId="33" applyNumberFormat="1" applyFont="1" applyFill="1" applyBorder="1" applyAlignment="1">
      <alignment horizontal="right" vertical="center" indent="1"/>
    </xf>
    <xf numFmtId="0" fontId="14" fillId="6" borderId="40" xfId="11" applyFont="1" applyFill="1" applyBorder="1" applyAlignment="1">
      <alignment horizontal="right" vertical="center" wrapText="1" indent="1" readingOrder="2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6" borderId="183" xfId="11" applyFont="1" applyFill="1" applyBorder="1" applyAlignment="1">
      <alignment horizontal="center" vertical="center" wrapText="1"/>
    </xf>
    <xf numFmtId="0" fontId="5" fillId="6" borderId="110" xfId="11" applyFont="1" applyFill="1" applyBorder="1" applyAlignment="1">
      <alignment horizontal="center" vertical="center" wrapText="1"/>
    </xf>
    <xf numFmtId="0" fontId="5" fillId="6" borderId="22" xfId="13" applyFont="1" applyFill="1" applyBorder="1">
      <alignment horizontal="left" vertical="center"/>
    </xf>
    <xf numFmtId="0" fontId="14" fillId="6" borderId="22" xfId="4" applyFont="1" applyFill="1" applyBorder="1" applyAlignment="1">
      <alignment vertical="center"/>
    </xf>
    <xf numFmtId="0" fontId="9" fillId="6" borderId="22" xfId="14" applyFill="1" applyBorder="1" applyAlignment="1">
      <alignment horizontal="right" vertical="center" readingOrder="2"/>
    </xf>
    <xf numFmtId="0" fontId="5" fillId="0" borderId="43" xfId="11" applyFont="1" applyFill="1" applyBorder="1" applyAlignment="1">
      <alignment horizontal="right" vertical="center" wrapText="1" indent="1" readingOrder="2"/>
    </xf>
    <xf numFmtId="0" fontId="5" fillId="6" borderId="22" xfId="3" applyFont="1" applyFill="1" applyBorder="1">
      <alignment horizontal="left" vertical="center"/>
    </xf>
    <xf numFmtId="0" fontId="5" fillId="6" borderId="22" xfId="3" applyFont="1" applyFill="1" applyBorder="1" applyAlignment="1">
      <alignment vertical="center"/>
    </xf>
    <xf numFmtId="0" fontId="9" fillId="6" borderId="22" xfId="5" applyFill="1" applyBorder="1">
      <alignment horizontal="right" vertical="center"/>
    </xf>
    <xf numFmtId="0" fontId="5" fillId="6" borderId="164" xfId="11" applyFont="1" applyFill="1" applyBorder="1" applyAlignment="1">
      <alignment horizontal="center" vertical="center" wrapText="1"/>
    </xf>
    <xf numFmtId="0" fontId="14" fillId="6" borderId="30" xfId="30" applyFont="1" applyFill="1" applyBorder="1" applyAlignment="1">
      <alignment horizontal="center" vertical="center" wrapText="1" readingOrder="2"/>
    </xf>
    <xf numFmtId="0" fontId="9" fillId="0" borderId="45" xfId="36" applyFont="1" applyBorder="1" applyAlignment="1">
      <alignment horizontal="right" vertical="center" wrapText="1" indent="1"/>
    </xf>
    <xf numFmtId="0" fontId="5" fillId="6" borderId="45" xfId="36" applyFont="1" applyFill="1" applyBorder="1" applyAlignment="1">
      <alignment horizontal="right" vertical="center" wrapText="1" indent="1"/>
    </xf>
    <xf numFmtId="0" fontId="5" fillId="5" borderId="38" xfId="36" applyFont="1" applyFill="1" applyBorder="1" applyAlignment="1">
      <alignment horizontal="right" vertical="center" wrapText="1" indent="1"/>
    </xf>
    <xf numFmtId="0" fontId="5" fillId="6" borderId="57" xfId="36" applyFont="1" applyFill="1" applyBorder="1" applyAlignment="1">
      <alignment horizontal="right" vertical="center" wrapText="1" indent="1"/>
    </xf>
    <xf numFmtId="3" fontId="14" fillId="5" borderId="0" xfId="0" applyNumberFormat="1" applyFont="1" applyFill="1" applyAlignment="1">
      <alignment horizontal="right" vertical="center" indent="1"/>
    </xf>
    <xf numFmtId="0" fontId="23" fillId="5" borderId="17" xfId="16" applyFont="1" applyFill="1" applyBorder="1" applyAlignment="1">
      <alignment horizontal="center" vertical="center" wrapText="1" readingOrder="2"/>
    </xf>
    <xf numFmtId="3" fontId="8" fillId="5" borderId="103" xfId="15" applyNumberFormat="1" applyFont="1" applyFill="1" applyBorder="1">
      <alignment horizontal="right" vertical="center" indent="1"/>
    </xf>
    <xf numFmtId="3" fontId="8" fillId="5" borderId="43" xfId="15" applyNumberFormat="1" applyFont="1" applyFill="1" applyBorder="1">
      <alignment horizontal="right" vertical="center" indent="1"/>
    </xf>
    <xf numFmtId="3" fontId="5" fillId="5" borderId="24" xfId="15" applyNumberFormat="1" applyFont="1" applyFill="1" applyBorder="1">
      <alignment horizontal="right" vertical="center" indent="1"/>
    </xf>
    <xf numFmtId="0" fontId="5" fillId="6" borderId="87" xfId="11" applyFont="1" applyFill="1" applyBorder="1" applyAlignment="1">
      <alignment horizontal="center" vertical="center" wrapText="1"/>
    </xf>
    <xf numFmtId="3" fontId="8" fillId="6" borderId="62" xfId="15" applyNumberFormat="1" applyFont="1" applyFill="1" applyBorder="1">
      <alignment horizontal="right" vertical="center" indent="1"/>
    </xf>
    <xf numFmtId="3" fontId="8" fillId="6" borderId="24" xfId="12" applyNumberFormat="1" applyFont="1" applyFill="1" applyBorder="1">
      <alignment horizontal="right" vertical="center" indent="1"/>
    </xf>
    <xf numFmtId="0" fontId="14" fillId="6" borderId="58" xfId="16" applyFont="1" applyFill="1" applyBorder="1" applyAlignment="1">
      <alignment horizontal="center" vertical="center" wrapText="1" readingOrder="2"/>
    </xf>
    <xf numFmtId="3" fontId="23" fillId="5" borderId="24" xfId="7" applyNumberFormat="1" applyFont="1" applyFill="1" applyBorder="1" applyAlignment="1">
      <alignment horizontal="right" vertical="center" indent="1"/>
    </xf>
    <xf numFmtId="0" fontId="19" fillId="6" borderId="8" xfId="34" applyFont="1" applyFill="1" applyBorder="1" applyAlignment="1">
      <alignment horizontal="center" vertical="center"/>
    </xf>
    <xf numFmtId="0" fontId="5" fillId="6" borderId="8" xfId="34" applyFont="1" applyFill="1" applyBorder="1" applyAlignment="1">
      <alignment horizontal="center" vertical="center"/>
    </xf>
    <xf numFmtId="0" fontId="19" fillId="6" borderId="23" xfId="34" applyFont="1" applyFill="1" applyBorder="1" applyAlignment="1">
      <alignment horizontal="center" vertical="center"/>
    </xf>
    <xf numFmtId="3" fontId="5" fillId="6" borderId="23" xfId="34" applyNumberFormat="1" applyFont="1" applyFill="1" applyBorder="1" applyAlignment="1">
      <alignment vertical="center"/>
    </xf>
    <xf numFmtId="0" fontId="5" fillId="6" borderId="23" xfId="34" applyFont="1" applyFill="1" applyBorder="1" applyAlignment="1">
      <alignment horizontal="center" vertical="center"/>
    </xf>
    <xf numFmtId="0" fontId="8" fillId="5" borderId="11" xfId="34" applyFill="1" applyBorder="1" applyAlignment="1">
      <alignment horizontal="center" vertical="center"/>
    </xf>
    <xf numFmtId="3" fontId="5" fillId="5" borderId="11" xfId="34" applyNumberFormat="1" applyFont="1" applyFill="1" applyBorder="1" applyAlignment="1">
      <alignment vertical="center"/>
    </xf>
    <xf numFmtId="3" fontId="8" fillId="5" borderId="56" xfId="34" applyNumberFormat="1" applyFill="1" applyBorder="1" applyAlignment="1">
      <alignment vertical="center"/>
    </xf>
    <xf numFmtId="3" fontId="8" fillId="5" borderId="11" xfId="34" applyNumberFormat="1" applyFill="1" applyBorder="1" applyAlignment="1">
      <alignment vertical="center"/>
    </xf>
    <xf numFmtId="0" fontId="8" fillId="5" borderId="23" xfId="34" applyFill="1" applyBorder="1" applyAlignment="1">
      <alignment horizontal="center" vertical="center"/>
    </xf>
    <xf numFmtId="3" fontId="8" fillId="5" borderId="40" xfId="34" applyNumberFormat="1" applyFill="1" applyBorder="1" applyAlignment="1">
      <alignment vertical="center"/>
    </xf>
    <xf numFmtId="3" fontId="8" fillId="5" borderId="23" xfId="34" applyNumberFormat="1" applyFill="1" applyBorder="1" applyAlignment="1">
      <alignment vertical="center"/>
    </xf>
    <xf numFmtId="0" fontId="19" fillId="6" borderId="9" xfId="34" applyFont="1" applyFill="1" applyBorder="1" applyAlignment="1">
      <alignment horizontal="center" vertical="center"/>
    </xf>
    <xf numFmtId="0" fontId="5" fillId="6" borderId="9" xfId="34" applyFont="1" applyFill="1" applyBorder="1" applyAlignment="1">
      <alignment horizontal="center" vertical="center"/>
    </xf>
    <xf numFmtId="0" fontId="30" fillId="5" borderId="35" xfId="36" applyFont="1" applyFill="1" applyBorder="1" applyAlignment="1">
      <alignment horizontal="left" vertical="center" wrapText="1" indent="1"/>
    </xf>
    <xf numFmtId="0" fontId="30" fillId="5" borderId="9" xfId="36" applyFont="1" applyFill="1" applyBorder="1" applyAlignment="1">
      <alignment horizontal="left" vertical="center" wrapText="1" indent="1"/>
    </xf>
    <xf numFmtId="0" fontId="5" fillId="5" borderId="9" xfId="35" applyFont="1" applyFill="1" applyBorder="1" applyAlignment="1">
      <alignment horizontal="right" vertical="center" indent="1"/>
    </xf>
    <xf numFmtId="0" fontId="8" fillId="5" borderId="9" xfId="35" applyFont="1" applyFill="1" applyBorder="1" applyAlignment="1">
      <alignment horizontal="right" vertical="center" indent="1"/>
    </xf>
    <xf numFmtId="0" fontId="5" fillId="5" borderId="36" xfId="36" applyFont="1" applyFill="1" applyBorder="1" applyAlignment="1">
      <alignment horizontal="right" vertical="center" wrapText="1" indent="1"/>
    </xf>
    <xf numFmtId="0" fontId="30" fillId="5" borderId="46" xfId="36" applyFont="1" applyFill="1" applyBorder="1" applyAlignment="1">
      <alignment horizontal="left" vertical="center" wrapText="1" indent="1"/>
    </xf>
    <xf numFmtId="0" fontId="30" fillId="5" borderId="44" xfId="36" applyFont="1" applyFill="1" applyBorder="1" applyAlignment="1">
      <alignment horizontal="left" vertical="center" wrapText="1" indent="1"/>
    </xf>
    <xf numFmtId="0" fontId="5" fillId="5" borderId="44" xfId="35" applyFont="1" applyFill="1" applyBorder="1" applyAlignment="1">
      <alignment horizontal="right" vertical="center" indent="1"/>
    </xf>
    <xf numFmtId="0" fontId="8" fillId="5" borderId="44" xfId="35" applyFont="1" applyFill="1" applyBorder="1" applyAlignment="1">
      <alignment horizontal="right" vertical="center" indent="1"/>
    </xf>
    <xf numFmtId="0" fontId="5" fillId="5" borderId="45" xfId="36" applyFont="1" applyFill="1" applyBorder="1" applyAlignment="1">
      <alignment horizontal="right" vertical="center" wrapText="1" indent="1"/>
    </xf>
    <xf numFmtId="0" fontId="30" fillId="5" borderId="92" xfId="36" applyFont="1" applyFill="1" applyBorder="1" applyAlignment="1">
      <alignment horizontal="left" vertical="center" wrapText="1" indent="1"/>
    </xf>
    <xf numFmtId="0" fontId="30" fillId="5" borderId="89" xfId="36" applyFont="1" applyFill="1" applyBorder="1" applyAlignment="1">
      <alignment horizontal="left" vertical="center" wrapText="1" indent="1"/>
    </xf>
    <xf numFmtId="0" fontId="5" fillId="5" borderId="89" xfId="35" applyFont="1" applyFill="1" applyBorder="1" applyAlignment="1">
      <alignment horizontal="right" vertical="center" indent="1"/>
    </xf>
    <xf numFmtId="0" fontId="8" fillId="5" borderId="89" xfId="35" applyFont="1" applyFill="1" applyBorder="1" applyAlignment="1">
      <alignment horizontal="right" vertical="center" indent="1"/>
    </xf>
    <xf numFmtId="0" fontId="5" fillId="5" borderId="57" xfId="36" applyFont="1" applyFill="1" applyBorder="1" applyAlignment="1">
      <alignment horizontal="right" vertical="center" wrapText="1" indent="1"/>
    </xf>
    <xf numFmtId="0" fontId="30" fillId="6" borderId="37" xfId="36" applyFont="1" applyFill="1" applyBorder="1" applyAlignment="1">
      <alignment horizontal="left" vertical="center" wrapText="1" indent="1"/>
    </xf>
    <xf numFmtId="0" fontId="30" fillId="6" borderId="8" xfId="36" applyFont="1" applyFill="1" applyBorder="1" applyAlignment="1">
      <alignment horizontal="left" vertical="center" wrapText="1" indent="1"/>
    </xf>
    <xf numFmtId="0" fontId="5" fillId="6" borderId="8" xfId="35" applyFont="1" applyFill="1" applyBorder="1" applyAlignment="1">
      <alignment horizontal="right" vertical="center" indent="1"/>
    </xf>
    <xf numFmtId="0" fontId="8" fillId="6" borderId="8" xfId="35" applyFont="1" applyFill="1" applyBorder="1" applyAlignment="1">
      <alignment horizontal="right" vertical="center" indent="1"/>
    </xf>
    <xf numFmtId="0" fontId="5" fillId="6" borderId="38" xfId="36" applyFont="1" applyFill="1" applyBorder="1" applyAlignment="1">
      <alignment horizontal="right" vertical="center" wrapText="1" indent="1"/>
    </xf>
    <xf numFmtId="0" fontId="5" fillId="6" borderId="18" xfId="36" applyFont="1" applyFill="1" applyBorder="1" applyAlignment="1">
      <alignment horizontal="right" vertical="center" indent="1"/>
    </xf>
    <xf numFmtId="0" fontId="5" fillId="6" borderId="19" xfId="35" applyFont="1" applyFill="1" applyBorder="1" applyAlignment="1">
      <alignment horizontal="center" vertical="center"/>
    </xf>
    <xf numFmtId="0" fontId="30" fillId="6" borderId="35" xfId="36" applyFont="1" applyFill="1" applyBorder="1" applyAlignment="1">
      <alignment horizontal="left" vertical="center" wrapText="1" indent="1"/>
    </xf>
    <xf numFmtId="0" fontId="30" fillId="6" borderId="9" xfId="36" applyFont="1" applyFill="1" applyBorder="1" applyAlignment="1">
      <alignment horizontal="left" vertical="center" wrapText="1" indent="1"/>
    </xf>
    <xf numFmtId="0" fontId="5" fillId="6" borderId="9" xfId="35" applyFont="1" applyFill="1" applyBorder="1" applyAlignment="1">
      <alignment horizontal="right" vertical="center" indent="1"/>
    </xf>
    <xf numFmtId="0" fontId="8" fillId="6" borderId="9" xfId="35" applyFont="1" applyFill="1" applyBorder="1" applyAlignment="1">
      <alignment horizontal="right" vertical="center" indent="1"/>
    </xf>
    <xf numFmtId="0" fontId="5" fillId="6" borderId="36" xfId="36" applyFont="1" applyFill="1" applyBorder="1" applyAlignment="1">
      <alignment horizontal="right" vertical="center" wrapText="1" indent="1"/>
    </xf>
    <xf numFmtId="0" fontId="30" fillId="5" borderId="39" xfId="36" applyFont="1" applyFill="1" applyBorder="1" applyAlignment="1">
      <alignment horizontal="left" vertical="center" wrapText="1" indent="1"/>
    </xf>
    <xf numFmtId="0" fontId="30" fillId="5" borderId="23" xfId="36" applyFont="1" applyFill="1" applyBorder="1" applyAlignment="1">
      <alignment horizontal="left" vertical="center" wrapText="1" indent="1"/>
    </xf>
    <xf numFmtId="0" fontId="5" fillId="5" borderId="23" xfId="35" applyFont="1" applyFill="1" applyBorder="1" applyAlignment="1">
      <alignment horizontal="right" vertical="center" indent="1"/>
    </xf>
    <xf numFmtId="0" fontId="8" fillId="5" borderId="23" xfId="35" applyFont="1" applyFill="1" applyBorder="1" applyAlignment="1">
      <alignment horizontal="right" vertical="center" indent="1"/>
    </xf>
    <xf numFmtId="0" fontId="5" fillId="5" borderId="40" xfId="36" applyFont="1" applyFill="1" applyBorder="1" applyAlignment="1">
      <alignment horizontal="right" vertical="center" wrapText="1" indent="1"/>
    </xf>
    <xf numFmtId="3" fontId="8" fillId="6" borderId="62" xfId="12" applyNumberFormat="1" applyFont="1" applyFill="1" applyBorder="1">
      <alignment horizontal="right" vertical="center" indent="1"/>
    </xf>
    <xf numFmtId="0" fontId="5" fillId="6" borderId="88" xfId="11" applyFont="1" applyFill="1" applyBorder="1" applyAlignment="1">
      <alignment horizontal="center" vertical="center" wrapText="1"/>
    </xf>
    <xf numFmtId="0" fontId="14" fillId="6" borderId="59" xfId="16" applyFont="1" applyFill="1" applyBorder="1" applyAlignment="1">
      <alignment horizontal="center" vertical="center" wrapText="1" readingOrder="2"/>
    </xf>
    <xf numFmtId="3" fontId="5" fillId="6" borderId="77" xfId="15" applyNumberFormat="1" applyFont="1" applyFill="1" applyBorder="1">
      <alignment horizontal="right" vertical="center" indent="1"/>
    </xf>
    <xf numFmtId="3" fontId="5" fillId="6" borderId="65" xfId="15" applyNumberFormat="1" applyFont="1" applyFill="1" applyBorder="1">
      <alignment horizontal="right" vertical="center" indent="1"/>
    </xf>
    <xf numFmtId="3" fontId="5" fillId="5" borderId="71" xfId="15" applyNumberFormat="1" applyFont="1" applyFill="1" applyBorder="1">
      <alignment horizontal="right" vertical="center" indent="1"/>
    </xf>
    <xf numFmtId="3" fontId="5" fillId="5" borderId="65" xfId="15" applyNumberFormat="1" applyFont="1" applyFill="1" applyBorder="1">
      <alignment horizontal="right" vertical="center" indent="1"/>
    </xf>
    <xf numFmtId="0" fontId="5" fillId="6" borderId="46" xfId="11" applyFont="1" applyFill="1" applyBorder="1" applyAlignment="1">
      <alignment horizontal="center" vertical="center" wrapText="1"/>
    </xf>
    <xf numFmtId="0" fontId="9" fillId="6" borderId="45" xfId="30" applyFill="1" applyBorder="1" applyAlignment="1">
      <alignment horizontal="center" vertical="center" wrapText="1" readingOrder="2"/>
    </xf>
    <xf numFmtId="0" fontId="8" fillId="0" borderId="0" xfId="35" applyFont="1" applyAlignment="1">
      <alignment horizontal="right"/>
    </xf>
    <xf numFmtId="0" fontId="30" fillId="0" borderId="0" xfId="35" applyFont="1" applyAlignment="1">
      <alignment horizontal="left"/>
    </xf>
    <xf numFmtId="0" fontId="30" fillId="0" borderId="0" xfId="35" applyFont="1"/>
    <xf numFmtId="0" fontId="64" fillId="0" borderId="17" xfId="4" applyFont="1" applyBorder="1" applyAlignment="1">
      <alignment horizontal="left" vertical="center" wrapText="1"/>
    </xf>
    <xf numFmtId="0" fontId="61" fillId="0" borderId="17" xfId="4" applyFont="1" applyBorder="1" applyAlignment="1">
      <alignment horizontal="center" vertical="center" wrapText="1" readingOrder="1"/>
    </xf>
    <xf numFmtId="49" fontId="61" fillId="0" borderId="17" xfId="4" applyNumberFormat="1" applyFont="1" applyBorder="1" applyAlignment="1">
      <alignment horizontal="center" vertical="center" wrapText="1" readingOrder="1"/>
    </xf>
    <xf numFmtId="0" fontId="59" fillId="0" borderId="17" xfId="4" applyFont="1" applyBorder="1" applyAlignment="1">
      <alignment horizontal="right" vertical="center" wrapText="1" readingOrder="2"/>
    </xf>
    <xf numFmtId="0" fontId="63" fillId="6" borderId="15" xfId="4" applyFont="1" applyFill="1" applyBorder="1" applyAlignment="1">
      <alignment horizontal="left" vertical="center" wrapText="1" indent="1"/>
    </xf>
    <xf numFmtId="0" fontId="61" fillId="6" borderId="15" xfId="4" applyFont="1" applyFill="1" applyBorder="1" applyAlignment="1">
      <alignment horizontal="center" vertical="center" wrapText="1" readingOrder="1"/>
    </xf>
    <xf numFmtId="49" fontId="61" fillId="6" borderId="15" xfId="4" applyNumberFormat="1" applyFont="1" applyFill="1" applyBorder="1" applyAlignment="1">
      <alignment horizontal="center" vertical="center" wrapText="1" readingOrder="1"/>
    </xf>
    <xf numFmtId="0" fontId="59" fillId="6" borderId="15" xfId="4" applyFont="1" applyFill="1" applyBorder="1" applyAlignment="1">
      <alignment horizontal="right" vertical="center" wrapText="1" indent="1" readingOrder="2"/>
    </xf>
    <xf numFmtId="0" fontId="71" fillId="16" borderId="26" xfId="4" applyFont="1" applyFill="1" applyBorder="1" applyAlignment="1">
      <alignment horizontal="center" vertical="center" wrapText="1" readingOrder="1"/>
    </xf>
    <xf numFmtId="0" fontId="72" fillId="16" borderId="26" xfId="4" applyFont="1" applyFill="1" applyBorder="1" applyAlignment="1">
      <alignment horizontal="center" vertical="center" wrapText="1" readingOrder="1"/>
    </xf>
    <xf numFmtId="49" fontId="72" fillId="16" borderId="26" xfId="4" applyNumberFormat="1" applyFont="1" applyFill="1" applyBorder="1" applyAlignment="1">
      <alignment vertical="center" wrapText="1" readingOrder="1"/>
    </xf>
    <xf numFmtId="0" fontId="73" fillId="16" borderId="26" xfId="4" applyFont="1" applyFill="1" applyBorder="1" applyAlignment="1">
      <alignment horizontal="center" vertical="center" wrapText="1" readingOrder="2"/>
    </xf>
    <xf numFmtId="0" fontId="42" fillId="6" borderId="0" xfId="1" applyFont="1" applyFill="1" applyAlignment="1">
      <alignment horizontal="center" vertical="center" wrapText="1"/>
    </xf>
    <xf numFmtId="0" fontId="42" fillId="6" borderId="0" xfId="1" applyFont="1" applyFill="1" applyAlignment="1">
      <alignment horizontal="center" vertical="center"/>
    </xf>
    <xf numFmtId="0" fontId="9" fillId="6" borderId="0" xfId="2" applyFont="1" applyFill="1" applyAlignment="1">
      <alignment horizontal="center" vertical="center" wrapText="1"/>
    </xf>
    <xf numFmtId="0" fontId="9" fillId="6" borderId="0" xfId="2" applyFont="1" applyFill="1" applyAlignment="1">
      <alignment horizontal="center" vertical="center"/>
    </xf>
    <xf numFmtId="1" fontId="23" fillId="5" borderId="145" xfId="22" applyFont="1" applyFill="1" applyBorder="1" applyAlignment="1">
      <alignment horizontal="left" vertical="center" wrapText="1" indent="1"/>
    </xf>
    <xf numFmtId="1" fontId="23" fillId="5" borderId="146" xfId="22" applyFont="1" applyFill="1" applyBorder="1" applyAlignment="1">
      <alignment horizontal="left" vertical="center" wrapText="1" indent="1"/>
    </xf>
    <xf numFmtId="0" fontId="18" fillId="5" borderId="160" xfId="8" applyFont="1" applyFill="1" applyBorder="1" applyAlignment="1">
      <alignment horizontal="right" vertical="center" wrapText="1" indent="1"/>
    </xf>
    <xf numFmtId="0" fontId="18" fillId="5" borderId="161" xfId="8" applyFont="1" applyFill="1" applyBorder="1" applyAlignment="1">
      <alignment horizontal="right" vertical="center" wrapText="1" indent="1"/>
    </xf>
    <xf numFmtId="0" fontId="4" fillId="5" borderId="43" xfId="11" applyFont="1" applyFill="1" applyBorder="1" applyAlignment="1">
      <alignment horizontal="left" vertical="center" wrapText="1" indent="1" readingOrder="2"/>
    </xf>
    <xf numFmtId="0" fontId="4" fillId="5" borderId="25" xfId="11" applyFont="1" applyFill="1" applyBorder="1" applyAlignment="1">
      <alignment horizontal="left" vertical="center" wrapText="1" indent="1" readingOrder="2"/>
    </xf>
    <xf numFmtId="0" fontId="4" fillId="5" borderId="31" xfId="11" applyFont="1" applyFill="1" applyBorder="1" applyAlignment="1">
      <alignment horizontal="left" vertical="center" wrapText="1" indent="1" readingOrder="2"/>
    </xf>
    <xf numFmtId="1" fontId="11" fillId="5" borderId="43" xfId="22" applyFont="1" applyFill="1" applyBorder="1" applyAlignment="1">
      <alignment horizontal="right" vertical="center" wrapText="1" indent="1"/>
    </xf>
    <xf numFmtId="1" fontId="11" fillId="5" borderId="25" xfId="22" applyFont="1" applyFill="1" applyBorder="1" applyAlignment="1">
      <alignment horizontal="right" vertical="center" wrapText="1" indent="1"/>
    </xf>
    <xf numFmtId="1" fontId="11" fillId="5" borderId="31" xfId="22" applyFont="1" applyFill="1" applyBorder="1" applyAlignment="1">
      <alignment horizontal="right" vertical="center" wrapText="1" indent="1"/>
    </xf>
    <xf numFmtId="0" fontId="4" fillId="6" borderId="29" xfId="11" applyFont="1" applyFill="1" applyBorder="1" applyAlignment="1">
      <alignment horizontal="left" vertical="center" wrapText="1" indent="1" readingOrder="1"/>
    </xf>
    <xf numFmtId="0" fontId="4" fillId="6" borderId="25" xfId="11" applyFont="1" applyFill="1" applyBorder="1" applyAlignment="1">
      <alignment horizontal="left" vertical="center" wrapText="1" indent="1" readingOrder="1"/>
    </xf>
    <xf numFmtId="0" fontId="4" fillId="6" borderId="15" xfId="11" applyFont="1" applyFill="1" applyBorder="1" applyAlignment="1">
      <alignment horizontal="left" vertical="center" wrapText="1" indent="1" readingOrder="1"/>
    </xf>
    <xf numFmtId="1" fontId="11" fillId="6" borderId="29" xfId="22" applyFont="1" applyFill="1" applyBorder="1" applyAlignment="1">
      <alignment horizontal="center" vertical="center" wrapText="1"/>
    </xf>
    <xf numFmtId="1" fontId="11" fillId="6" borderId="25" xfId="22" applyFont="1" applyFill="1" applyBorder="1" applyAlignment="1">
      <alignment horizontal="center" vertical="center" wrapText="1"/>
    </xf>
    <xf numFmtId="1" fontId="11" fillId="6" borderId="15" xfId="22" applyFont="1" applyFill="1" applyBorder="1" applyAlignment="1">
      <alignment horizontal="center" vertical="center" wrapText="1"/>
    </xf>
    <xf numFmtId="0" fontId="4" fillId="5" borderId="15" xfId="11" applyFont="1" applyFill="1" applyBorder="1" applyAlignment="1">
      <alignment horizontal="left" vertical="center" wrapText="1" indent="1" readingOrder="2"/>
    </xf>
    <xf numFmtId="1" fontId="11" fillId="5" borderId="15" xfId="22" applyFont="1" applyFill="1" applyBorder="1" applyAlignment="1">
      <alignment horizontal="right" vertical="center" wrapText="1" indent="1"/>
    </xf>
    <xf numFmtId="0" fontId="4" fillId="6" borderId="43" xfId="11" applyFont="1" applyFill="1" applyBorder="1" applyAlignment="1">
      <alignment horizontal="left" vertical="center" wrapText="1" indent="1" readingOrder="2"/>
    </xf>
    <xf numFmtId="0" fontId="4" fillId="6" borderId="25" xfId="11" applyFont="1" applyFill="1" applyBorder="1" applyAlignment="1">
      <alignment horizontal="left" vertical="center" wrapText="1" indent="1" readingOrder="2"/>
    </xf>
    <xf numFmtId="0" fontId="4" fillId="6" borderId="15" xfId="11" applyFont="1" applyFill="1" applyBorder="1" applyAlignment="1">
      <alignment horizontal="left" vertical="center" wrapText="1" indent="1" readingOrder="2"/>
    </xf>
    <xf numFmtId="1" fontId="11" fillId="6" borderId="43" xfId="22" applyFont="1" applyFill="1" applyBorder="1" applyAlignment="1">
      <alignment horizontal="right" vertical="center" wrapText="1" indent="1"/>
    </xf>
    <xf numFmtId="1" fontId="11" fillId="6" borderId="25" xfId="22" applyFont="1" applyFill="1" applyBorder="1" applyAlignment="1">
      <alignment horizontal="right" vertical="center" wrapText="1" indent="1"/>
    </xf>
    <xf numFmtId="1" fontId="11" fillId="6" borderId="15" xfId="22" applyFont="1" applyFill="1" applyBorder="1" applyAlignment="1">
      <alignment horizontal="right" vertical="center" wrapText="1" indent="1"/>
    </xf>
    <xf numFmtId="0" fontId="5" fillId="5" borderId="29" xfId="8" applyFont="1" applyFill="1" applyBorder="1">
      <alignment horizontal="center" vertical="center" wrapText="1"/>
    </xf>
    <xf numFmtId="0" fontId="5" fillId="5" borderId="25" xfId="8" applyFont="1" applyFill="1" applyBorder="1">
      <alignment horizontal="center" vertical="center" wrapText="1"/>
    </xf>
    <xf numFmtId="1" fontId="9" fillId="5" borderId="29" xfId="22" applyFont="1" applyFill="1" applyBorder="1">
      <alignment horizontal="center" vertical="center"/>
    </xf>
    <xf numFmtId="1" fontId="9" fillId="5" borderId="25" xfId="22" applyFont="1" applyFill="1" applyBorder="1">
      <alignment horizontal="center" vertical="center"/>
    </xf>
    <xf numFmtId="0" fontId="4" fillId="6" borderId="16" xfId="11" applyFont="1" applyFill="1" applyBorder="1" applyAlignment="1">
      <alignment horizontal="left" vertical="center" wrapText="1" indent="1" readingOrder="1"/>
    </xf>
    <xf numFmtId="1" fontId="11" fillId="6" borderId="16" xfId="22" applyFont="1" applyFill="1" applyBorder="1" applyAlignment="1">
      <alignment horizontal="right" vertical="center" wrapText="1" indent="1"/>
    </xf>
    <xf numFmtId="1" fontId="23" fillId="5" borderId="27" xfId="22" applyFont="1" applyFill="1" applyBorder="1" applyAlignment="1">
      <alignment horizontal="left" vertical="center" wrapText="1" indent="1"/>
    </xf>
    <xf numFmtId="0" fontId="18" fillId="5" borderId="28" xfId="8" applyFont="1" applyFill="1" applyBorder="1" applyAlignment="1">
      <alignment horizontal="right" vertical="center" wrapText="1" indent="1"/>
    </xf>
    <xf numFmtId="0" fontId="4" fillId="5" borderId="16" xfId="11" applyFont="1" applyFill="1" applyBorder="1" applyAlignment="1">
      <alignment horizontal="left" vertical="center" wrapText="1" indent="1" readingOrder="1"/>
    </xf>
    <xf numFmtId="1" fontId="11" fillId="5" borderId="16" xfId="22" applyFont="1" applyFill="1" applyBorder="1" applyAlignment="1">
      <alignment horizontal="right" vertical="center" wrapText="1" indent="1"/>
    </xf>
    <xf numFmtId="0" fontId="4" fillId="5" borderId="43" xfId="11" applyFont="1" applyFill="1" applyBorder="1" applyAlignment="1">
      <alignment horizontal="left" vertical="center" wrapText="1" indent="1" readingOrder="1"/>
    </xf>
    <xf numFmtId="0" fontId="4" fillId="5" borderId="25" xfId="11" applyFont="1" applyFill="1" applyBorder="1" applyAlignment="1">
      <alignment horizontal="left" vertical="center" wrapText="1" indent="1" readingOrder="1"/>
    </xf>
    <xf numFmtId="0" fontId="4" fillId="5" borderId="31" xfId="11" applyFont="1" applyFill="1" applyBorder="1" applyAlignment="1">
      <alignment horizontal="left" vertical="center" wrapText="1" indent="1" readingOrder="1"/>
    </xf>
    <xf numFmtId="1" fontId="11" fillId="5" borderId="17" xfId="22" applyFont="1" applyFill="1" applyBorder="1" applyAlignment="1">
      <alignment horizontal="right" vertical="center" wrapText="1" indent="1"/>
    </xf>
    <xf numFmtId="1" fontId="5" fillId="5" borderId="32" xfId="6" applyFont="1" applyFill="1" applyBorder="1">
      <alignment horizontal="left" vertical="center" wrapText="1"/>
    </xf>
    <xf numFmtId="1" fontId="5" fillId="5" borderId="162" xfId="6" applyFont="1" applyFill="1" applyBorder="1">
      <alignment horizontal="left" vertical="center" wrapText="1"/>
    </xf>
    <xf numFmtId="0" fontId="5" fillId="5" borderId="18" xfId="7" applyFont="1" applyFill="1" applyBorder="1" applyAlignment="1">
      <alignment horizontal="center" vertical="center" wrapText="1"/>
    </xf>
    <xf numFmtId="0" fontId="5" fillId="5" borderId="18" xfId="8" applyFont="1" applyFill="1" applyBorder="1">
      <alignment horizontal="center" vertical="center" wrapText="1"/>
    </xf>
    <xf numFmtId="0" fontId="9" fillId="5" borderId="33" xfId="9" applyFill="1" applyBorder="1">
      <alignment horizontal="right" vertical="center" wrapText="1"/>
    </xf>
    <xf numFmtId="0" fontId="9" fillId="5" borderId="163" xfId="9" applyFill="1" applyBorder="1">
      <alignment horizontal="right" vertical="center" wrapText="1"/>
    </xf>
    <xf numFmtId="0" fontId="42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/>
    </xf>
    <xf numFmtId="0" fontId="21" fillId="6" borderId="0" xfId="4" applyFont="1" applyFill="1" applyAlignment="1">
      <alignment horizontal="right" vertical="center" readingOrder="2"/>
    </xf>
    <xf numFmtId="1" fontId="4" fillId="5" borderId="177" xfId="6" applyFill="1" applyBorder="1">
      <alignment horizontal="left" vertical="center" wrapText="1"/>
    </xf>
    <xf numFmtId="1" fontId="4" fillId="5" borderId="182" xfId="6" applyFill="1" applyBorder="1">
      <alignment horizontal="left" vertical="center" wrapText="1"/>
    </xf>
    <xf numFmtId="0" fontId="14" fillId="5" borderId="18" xfId="8" applyFont="1" applyFill="1" applyBorder="1">
      <alignment horizontal="center" vertical="center" wrapText="1"/>
    </xf>
    <xf numFmtId="0" fontId="14" fillId="5" borderId="19" xfId="7" applyFont="1" applyFill="1" applyBorder="1" applyAlignment="1">
      <alignment horizontal="center" vertical="center" wrapText="1"/>
    </xf>
    <xf numFmtId="0" fontId="14" fillId="5" borderId="20" xfId="7" applyFont="1" applyFill="1" applyBorder="1" applyAlignment="1">
      <alignment horizontal="center" vertical="center" wrapText="1"/>
    </xf>
    <xf numFmtId="0" fontId="14" fillId="5" borderId="21" xfId="7" applyFont="1" applyFill="1" applyBorder="1" applyAlignment="1">
      <alignment horizontal="center" vertical="center" wrapText="1"/>
    </xf>
    <xf numFmtId="0" fontId="8" fillId="6" borderId="0" xfId="4" applyFill="1" applyAlignment="1">
      <alignment horizontal="left" vertical="center"/>
    </xf>
    <xf numFmtId="1" fontId="4" fillId="5" borderId="178" xfId="6" applyFill="1" applyBorder="1">
      <alignment horizontal="left" vertical="center" wrapText="1"/>
    </xf>
    <xf numFmtId="0" fontId="14" fillId="5" borderId="18" xfId="7" applyFont="1" applyFill="1" applyBorder="1" applyAlignment="1">
      <alignment horizontal="center" vertical="center" wrapText="1"/>
    </xf>
    <xf numFmtId="0" fontId="9" fillId="5" borderId="34" xfId="9" applyFill="1" applyBorder="1">
      <alignment horizontal="right" vertical="center" wrapText="1"/>
    </xf>
    <xf numFmtId="0" fontId="42" fillId="6" borderId="0" xfId="17" applyFont="1" applyFill="1" applyAlignment="1">
      <alignment horizontal="center"/>
    </xf>
    <xf numFmtId="0" fontId="9" fillId="6" borderId="0" xfId="19" applyFont="1" applyFill="1" applyAlignment="1">
      <alignment horizontal="center"/>
    </xf>
    <xf numFmtId="0" fontId="4" fillId="7" borderId="70" xfId="0" applyFont="1" applyFill="1" applyBorder="1" applyAlignment="1">
      <alignment horizontal="left" vertical="center" wrapText="1" indent="1" readingOrder="1"/>
    </xf>
    <xf numFmtId="0" fontId="4" fillId="7" borderId="75" xfId="0" applyFont="1" applyFill="1" applyBorder="1" applyAlignment="1">
      <alignment horizontal="left" vertical="center" wrapText="1" indent="1" readingOrder="1"/>
    </xf>
    <xf numFmtId="0" fontId="11" fillId="6" borderId="15" xfId="16" applyFont="1" applyFill="1" applyBorder="1">
      <alignment horizontal="right" vertical="center" wrapText="1" indent="1" readingOrder="2"/>
    </xf>
    <xf numFmtId="0" fontId="11" fillId="6" borderId="16" xfId="16" applyFont="1" applyFill="1" applyBorder="1">
      <alignment horizontal="right" vertical="center" wrapText="1" indent="1" readingOrder="2"/>
    </xf>
    <xf numFmtId="0" fontId="4" fillId="5" borderId="75" xfId="0" applyFont="1" applyFill="1" applyBorder="1" applyAlignment="1">
      <alignment horizontal="left" vertical="center" wrapText="1" indent="1" readingOrder="1"/>
    </xf>
    <xf numFmtId="0" fontId="11" fillId="5" borderId="16" xfId="16" applyFont="1" applyFill="1" applyBorder="1">
      <alignment horizontal="right" vertical="center" wrapText="1" indent="1" readingOrder="2"/>
    </xf>
    <xf numFmtId="0" fontId="11" fillId="6" borderId="43" xfId="16" applyFont="1" applyFill="1" applyBorder="1">
      <alignment horizontal="right" vertical="center" wrapText="1" indent="1" readingOrder="2"/>
    </xf>
    <xf numFmtId="0" fontId="4" fillId="5" borderId="29" xfId="11" applyFont="1" applyFill="1" applyBorder="1" applyAlignment="1">
      <alignment horizontal="center" vertical="center" wrapText="1"/>
    </xf>
    <xf numFmtId="0" fontId="4" fillId="5" borderId="25" xfId="11" applyFont="1" applyFill="1" applyBorder="1" applyAlignment="1">
      <alignment horizontal="center" vertical="center" wrapText="1"/>
    </xf>
    <xf numFmtId="0" fontId="4" fillId="5" borderId="31" xfId="11" applyFont="1" applyFill="1" applyBorder="1" applyAlignment="1">
      <alignment horizontal="center" vertical="center" wrapText="1"/>
    </xf>
    <xf numFmtId="0" fontId="11" fillId="5" borderId="29" xfId="16" applyFont="1" applyFill="1" applyBorder="1" applyAlignment="1">
      <alignment horizontal="center" vertical="center" wrapText="1" readingOrder="2"/>
    </xf>
    <xf numFmtId="0" fontId="11" fillId="5" borderId="25" xfId="16" applyFont="1" applyFill="1" applyBorder="1" applyAlignment="1">
      <alignment horizontal="center" vertical="center" wrapText="1" readingOrder="2"/>
    </xf>
    <xf numFmtId="0" fontId="11" fillId="5" borderId="31" xfId="16" applyFont="1" applyFill="1" applyBorder="1" applyAlignment="1">
      <alignment horizontal="center" vertical="center" wrapText="1" readingOrder="2"/>
    </xf>
    <xf numFmtId="0" fontId="42" fillId="6" borderId="0" xfId="17" applyFont="1" applyFill="1" applyAlignment="1">
      <alignment horizontal="center" wrapText="1"/>
    </xf>
    <xf numFmtId="0" fontId="9" fillId="6" borderId="0" xfId="19" applyFont="1" applyFill="1" applyAlignment="1">
      <alignment horizontal="center" wrapText="1"/>
    </xf>
    <xf numFmtId="0" fontId="4" fillId="5" borderId="126" xfId="8" applyFont="1" applyFill="1" applyBorder="1" applyAlignment="1">
      <alignment horizontal="left" vertical="center" wrapText="1" readingOrder="1"/>
    </xf>
    <xf numFmtId="0" fontId="4" fillId="5" borderId="127" xfId="8" applyFont="1" applyFill="1" applyBorder="1" applyAlignment="1">
      <alignment horizontal="left" vertical="center" wrapText="1" readingOrder="1"/>
    </xf>
    <xf numFmtId="0" fontId="14" fillId="5" borderId="60" xfId="8" applyFont="1" applyFill="1" applyBorder="1">
      <alignment horizontal="center" vertical="center" wrapText="1"/>
    </xf>
    <xf numFmtId="0" fontId="14" fillId="5" borderId="61" xfId="8" applyFont="1" applyFill="1" applyBorder="1">
      <alignment horizontal="center" vertical="center" wrapText="1"/>
    </xf>
    <xf numFmtId="0" fontId="11" fillId="5" borderId="124" xfId="8" applyFill="1" applyBorder="1" applyAlignment="1">
      <alignment vertical="center" wrapText="1" readingOrder="2"/>
    </xf>
    <xf numFmtId="0" fontId="11" fillId="5" borderId="125" xfId="8" applyFill="1" applyBorder="1" applyAlignment="1">
      <alignment vertical="center" wrapText="1" readingOrder="2"/>
    </xf>
    <xf numFmtId="0" fontId="4" fillId="5" borderId="60" xfId="8" applyFont="1" applyFill="1" applyBorder="1">
      <alignment horizontal="center" vertical="center" wrapText="1"/>
    </xf>
    <xf numFmtId="0" fontId="4" fillId="5" borderId="18" xfId="8" applyFont="1" applyFill="1" applyBorder="1">
      <alignment horizontal="center" vertical="center" wrapText="1"/>
    </xf>
    <xf numFmtId="0" fontId="5" fillId="5" borderId="51" xfId="8" applyFont="1" applyFill="1" applyBorder="1" applyAlignment="1">
      <alignment horizontal="center" vertical="center" wrapText="1" readingOrder="1"/>
    </xf>
    <xf numFmtId="0" fontId="5" fillId="5" borderId="53" xfId="8" applyFont="1" applyFill="1" applyBorder="1" applyAlignment="1">
      <alignment horizontal="center" vertical="center" wrapText="1" readingOrder="1"/>
    </xf>
    <xf numFmtId="0" fontId="4" fillId="5" borderId="30" xfId="8" applyFont="1" applyFill="1" applyBorder="1">
      <alignment horizontal="center" vertical="center" wrapText="1"/>
    </xf>
    <xf numFmtId="0" fontId="4" fillId="5" borderId="17" xfId="8" applyFont="1" applyFill="1" applyBorder="1">
      <alignment horizontal="center" vertical="center" wrapText="1"/>
    </xf>
    <xf numFmtId="0" fontId="14" fillId="5" borderId="26" xfId="7" applyFont="1" applyFill="1" applyBorder="1" applyAlignment="1">
      <alignment horizontal="center" vertical="center"/>
    </xf>
    <xf numFmtId="0" fontId="14" fillId="5" borderId="26" xfId="8" applyFont="1" applyFill="1" applyBorder="1">
      <alignment horizontal="center" vertical="center" wrapText="1"/>
    </xf>
    <xf numFmtId="1" fontId="14" fillId="5" borderId="30" xfId="22" applyFont="1" applyFill="1" applyBorder="1" applyAlignment="1">
      <alignment horizontal="center" vertical="center" wrapText="1"/>
    </xf>
    <xf numFmtId="1" fontId="14" fillId="5" borderId="17" xfId="22" applyFont="1" applyFill="1" applyBorder="1" applyAlignment="1">
      <alignment horizontal="center" vertical="center" wrapText="1"/>
    </xf>
    <xf numFmtId="0" fontId="14" fillId="5" borderId="52" xfId="8" applyFont="1" applyFill="1" applyBorder="1" applyAlignment="1">
      <alignment horizontal="center" vertical="center" wrapText="1" readingOrder="1"/>
    </xf>
    <xf numFmtId="0" fontId="14" fillId="5" borderId="54" xfId="8" applyFont="1" applyFill="1" applyBorder="1" applyAlignment="1">
      <alignment horizontal="center" vertical="center" wrapText="1" readingOrder="1"/>
    </xf>
    <xf numFmtId="0" fontId="14" fillId="6" borderId="36" xfId="16" applyFont="1" applyFill="1" applyBorder="1">
      <alignment horizontal="right" vertical="center" wrapText="1" indent="1" readingOrder="2"/>
    </xf>
    <xf numFmtId="0" fontId="14" fillId="6" borderId="38" xfId="16" applyFont="1" applyFill="1" applyBorder="1">
      <alignment horizontal="right" vertical="center" wrapText="1" indent="1" readingOrder="2"/>
    </xf>
    <xf numFmtId="0" fontId="14" fillId="5" borderId="38" xfId="16" applyFont="1" applyFill="1" applyBorder="1">
      <alignment horizontal="right" vertical="center" wrapText="1" indent="1" readingOrder="2"/>
    </xf>
    <xf numFmtId="0" fontId="14" fillId="6" borderId="56" xfId="16" applyFont="1" applyFill="1" applyBorder="1">
      <alignment horizontal="right" vertical="center" wrapText="1" indent="1" readingOrder="2"/>
    </xf>
    <xf numFmtId="0" fontId="4" fillId="5" borderId="46" xfId="7" applyFont="1" applyFill="1" applyBorder="1" applyAlignment="1">
      <alignment horizontal="center" vertical="center"/>
    </xf>
    <xf numFmtId="0" fontId="4" fillId="5" borderId="37" xfId="7" applyFont="1" applyFill="1" applyBorder="1" applyAlignment="1">
      <alignment horizontal="center" vertical="center"/>
    </xf>
    <xf numFmtId="0" fontId="4" fillId="5" borderId="39" xfId="7" applyFont="1" applyFill="1" applyBorder="1" applyAlignment="1">
      <alignment horizontal="center" vertical="center"/>
    </xf>
    <xf numFmtId="0" fontId="11" fillId="5" borderId="57" xfId="7" applyFont="1" applyFill="1" applyBorder="1" applyAlignment="1">
      <alignment horizontal="center" vertical="center"/>
    </xf>
    <xf numFmtId="0" fontId="11" fillId="5" borderId="58" xfId="7" applyFont="1" applyFill="1" applyBorder="1" applyAlignment="1">
      <alignment horizontal="center" vertical="center"/>
    </xf>
    <xf numFmtId="0" fontId="11" fillId="5" borderId="59" xfId="7" applyFont="1" applyFill="1" applyBorder="1" applyAlignment="1">
      <alignment horizontal="center" vertical="center"/>
    </xf>
    <xf numFmtId="0" fontId="5" fillId="5" borderId="29" xfId="8" applyFont="1" applyFill="1" applyBorder="1" applyAlignment="1">
      <alignment horizontal="center" vertical="center" wrapText="1" readingOrder="1"/>
    </xf>
    <xf numFmtId="0" fontId="5" fillId="5" borderId="31" xfId="8" applyFont="1" applyFill="1" applyBorder="1" applyAlignment="1">
      <alignment horizontal="center" vertical="center" wrapText="1" readingOrder="1"/>
    </xf>
    <xf numFmtId="0" fontId="18" fillId="5" borderId="29" xfId="8" applyFont="1" applyFill="1" applyBorder="1" applyAlignment="1">
      <alignment horizontal="center" vertical="center" wrapText="1" readingOrder="1"/>
    </xf>
    <xf numFmtId="0" fontId="18" fillId="5" borderId="31" xfId="8" applyFont="1" applyFill="1" applyBorder="1" applyAlignment="1">
      <alignment horizontal="center" vertical="center" wrapText="1" readingOrder="1"/>
    </xf>
    <xf numFmtId="0" fontId="5" fillId="5" borderId="63" xfId="8" applyFont="1" applyFill="1" applyBorder="1" applyAlignment="1">
      <alignment horizontal="center" vertical="center" wrapText="1" readingOrder="1"/>
    </xf>
    <xf numFmtId="0" fontId="5" fillId="5" borderId="20" xfId="8" applyFont="1" applyFill="1" applyBorder="1" applyAlignment="1">
      <alignment horizontal="center" vertical="center" wrapText="1" readingOrder="1"/>
    </xf>
    <xf numFmtId="0" fontId="5" fillId="5" borderId="64" xfId="8" applyFont="1" applyFill="1" applyBorder="1" applyAlignment="1">
      <alignment horizontal="center" vertical="center" wrapText="1" readingOrder="1"/>
    </xf>
    <xf numFmtId="0" fontId="4" fillId="5" borderId="47" xfId="8" applyFont="1" applyFill="1" applyBorder="1" applyAlignment="1">
      <alignment horizontal="left" vertical="center" wrapText="1" readingOrder="1"/>
    </xf>
    <xf numFmtId="0" fontId="4" fillId="5" borderId="48" xfId="8" applyFont="1" applyFill="1" applyBorder="1" applyAlignment="1">
      <alignment horizontal="left" vertical="center" wrapText="1" readingOrder="1"/>
    </xf>
    <xf numFmtId="0" fontId="5" fillId="5" borderId="63" xfId="8" applyFont="1" applyFill="1" applyBorder="1">
      <alignment horizontal="center" vertical="center" wrapText="1"/>
    </xf>
    <xf numFmtId="0" fontId="5" fillId="5" borderId="20" xfId="8" applyFont="1" applyFill="1" applyBorder="1">
      <alignment horizontal="center" vertical="center" wrapText="1"/>
    </xf>
    <xf numFmtId="0" fontId="5" fillId="5" borderId="21" xfId="8" applyFont="1" applyFill="1" applyBorder="1">
      <alignment horizontal="center" vertical="center" wrapText="1"/>
    </xf>
    <xf numFmtId="0" fontId="14" fillId="5" borderId="19" xfId="8" applyFont="1" applyFill="1" applyBorder="1">
      <alignment horizontal="center" vertical="center" wrapText="1"/>
    </xf>
    <xf numFmtId="0" fontId="5" fillId="5" borderId="61" xfId="8" applyFont="1" applyFill="1" applyBorder="1">
      <alignment horizontal="center" vertical="center" wrapText="1"/>
    </xf>
    <xf numFmtId="0" fontId="11" fillId="5" borderId="49" xfId="8" applyFill="1" applyBorder="1" applyAlignment="1">
      <alignment horizontal="right" vertical="center" wrapText="1" readingOrder="2"/>
    </xf>
    <xf numFmtId="0" fontId="11" fillId="5" borderId="50" xfId="8" applyFill="1" applyBorder="1" applyAlignment="1">
      <alignment horizontal="right" vertical="center" wrapText="1" readingOrder="2"/>
    </xf>
    <xf numFmtId="0" fontId="5" fillId="5" borderId="47" xfId="8" applyFont="1" applyFill="1" applyBorder="1" applyAlignment="1">
      <alignment horizontal="left" vertical="center" wrapText="1" readingOrder="1"/>
    </xf>
    <xf numFmtId="0" fontId="5" fillId="5" borderId="48" xfId="8" applyFont="1" applyFill="1" applyBorder="1" applyAlignment="1">
      <alignment horizontal="left" vertical="center" wrapText="1" readingOrder="1"/>
    </xf>
    <xf numFmtId="0" fontId="14" fillId="5" borderId="63" xfId="8" applyFont="1" applyFill="1" applyBorder="1">
      <alignment horizontal="center" vertical="center" wrapText="1"/>
    </xf>
    <xf numFmtId="0" fontId="14" fillId="5" borderId="20" xfId="8" applyFont="1" applyFill="1" applyBorder="1">
      <alignment horizontal="center" vertical="center" wrapText="1"/>
    </xf>
    <xf numFmtId="0" fontId="14" fillId="5" borderId="21" xfId="8" applyFont="1" applyFill="1" applyBorder="1">
      <alignment horizontal="center" vertical="center" wrapText="1"/>
    </xf>
    <xf numFmtId="0" fontId="18" fillId="5" borderId="49" xfId="8" applyFont="1" applyFill="1" applyBorder="1" applyAlignment="1">
      <alignment horizontal="right" vertical="center" wrapText="1" readingOrder="2"/>
    </xf>
    <xf numFmtId="0" fontId="18" fillId="5" borderId="50" xfId="8" applyFont="1" applyFill="1" applyBorder="1" applyAlignment="1">
      <alignment horizontal="right" vertical="center" wrapText="1" readingOrder="2"/>
    </xf>
    <xf numFmtId="0" fontId="5" fillId="5" borderId="60" xfId="8" applyFont="1" applyFill="1" applyBorder="1" applyAlignment="1">
      <alignment horizontal="center" vertical="center" wrapText="1" readingOrder="1"/>
    </xf>
    <xf numFmtId="0" fontId="5" fillId="5" borderId="21" xfId="8" applyFont="1" applyFill="1" applyBorder="1" applyAlignment="1">
      <alignment horizontal="center" vertical="center" wrapText="1" readingOrder="1"/>
    </xf>
    <xf numFmtId="0" fontId="5" fillId="5" borderId="18" xfId="8" applyFont="1" applyFill="1" applyBorder="1" applyAlignment="1">
      <alignment horizontal="center" vertical="center" wrapText="1" readingOrder="1"/>
    </xf>
    <xf numFmtId="0" fontId="5" fillId="5" borderId="61" xfId="8" applyFont="1" applyFill="1" applyBorder="1" applyAlignment="1">
      <alignment horizontal="center" vertical="center" wrapText="1" readingOrder="1"/>
    </xf>
    <xf numFmtId="0" fontId="9" fillId="5" borderId="52" xfId="8" applyFont="1" applyFill="1" applyBorder="1" applyAlignment="1">
      <alignment horizontal="center" vertical="center" wrapText="1" readingOrder="2"/>
    </xf>
    <xf numFmtId="0" fontId="9" fillId="5" borderId="54" xfId="8" applyFont="1" applyFill="1" applyBorder="1" applyAlignment="1">
      <alignment horizontal="center" vertical="center" wrapText="1" readingOrder="2"/>
    </xf>
    <xf numFmtId="0" fontId="14" fillId="6" borderId="0" xfId="19" applyFont="1" applyFill="1" applyAlignment="1">
      <alignment horizontal="center"/>
    </xf>
    <xf numFmtId="0" fontId="5" fillId="5" borderId="30" xfId="8" applyFont="1" applyFill="1" applyBorder="1">
      <alignment horizontal="center" vertical="center" wrapText="1"/>
    </xf>
    <xf numFmtId="0" fontId="5" fillId="5" borderId="17" xfId="8" applyFont="1" applyFill="1" applyBorder="1">
      <alignment horizontal="center" vertical="center" wrapText="1"/>
    </xf>
    <xf numFmtId="0" fontId="9" fillId="5" borderId="26" xfId="8" applyFont="1" applyFill="1" applyBorder="1" applyAlignment="1">
      <alignment horizontal="center" vertical="center" wrapText="1" readingOrder="1"/>
    </xf>
    <xf numFmtId="1" fontId="18" fillId="5" borderId="30" xfId="22" applyFill="1" applyBorder="1" applyAlignment="1">
      <alignment horizontal="center" vertical="center" wrapText="1" readingOrder="2"/>
    </xf>
    <xf numFmtId="1" fontId="18" fillId="5" borderId="17" xfId="22" applyFill="1" applyBorder="1" applyAlignment="1">
      <alignment horizontal="center" vertical="center" wrapText="1" readingOrder="2"/>
    </xf>
    <xf numFmtId="0" fontId="43" fillId="6" borderId="0" xfId="17" applyFont="1" applyFill="1" applyAlignment="1">
      <alignment horizontal="center" wrapText="1"/>
    </xf>
    <xf numFmtId="0" fontId="9" fillId="5" borderId="63" xfId="8" applyFont="1" applyFill="1" applyBorder="1" applyAlignment="1">
      <alignment horizontal="center" vertical="center" wrapText="1" readingOrder="1"/>
    </xf>
    <xf numFmtId="0" fontId="9" fillId="5" borderId="20" xfId="8" applyFont="1" applyFill="1" applyBorder="1" applyAlignment="1">
      <alignment horizontal="center" vertical="center" wrapText="1" readingOrder="1"/>
    </xf>
    <xf numFmtId="0" fontId="9" fillId="5" borderId="64" xfId="8" applyFont="1" applyFill="1" applyBorder="1" applyAlignment="1">
      <alignment horizontal="center" vertical="center" wrapText="1" readingOrder="1"/>
    </xf>
    <xf numFmtId="0" fontId="42" fillId="6" borderId="0" xfId="1" applyFont="1" applyFill="1" applyAlignment="1">
      <alignment horizontal="center" wrapText="1"/>
    </xf>
    <xf numFmtId="0" fontId="9" fillId="6" borderId="0" xfId="2" applyFont="1" applyFill="1" applyAlignment="1">
      <alignment horizontal="center" wrapText="1"/>
    </xf>
    <xf numFmtId="0" fontId="9" fillId="6" borderId="0" xfId="2" applyFont="1" applyFill="1" applyAlignment="1">
      <alignment horizontal="center"/>
    </xf>
    <xf numFmtId="0" fontId="14" fillId="5" borderId="30" xfId="7" applyFont="1" applyFill="1" applyBorder="1" applyAlignment="1">
      <alignment horizontal="center" vertical="center" wrapText="1"/>
    </xf>
    <xf numFmtId="0" fontId="14" fillId="5" borderId="17" xfId="7" applyFont="1" applyFill="1" applyBorder="1" applyAlignment="1">
      <alignment horizontal="center" vertical="center" wrapText="1"/>
    </xf>
    <xf numFmtId="0" fontId="18" fillId="5" borderId="29" xfId="8" applyFont="1" applyFill="1" applyBorder="1">
      <alignment horizontal="center" vertical="center" wrapText="1"/>
    </xf>
    <xf numFmtId="0" fontId="5" fillId="5" borderId="47" xfId="8" applyFont="1" applyFill="1" applyBorder="1" applyAlignment="1">
      <alignment horizontal="left" vertical="center" wrapText="1"/>
    </xf>
    <xf numFmtId="0" fontId="5" fillId="5" borderId="129" xfId="8" applyFont="1" applyFill="1" applyBorder="1" applyAlignment="1">
      <alignment horizontal="left" vertical="center" wrapText="1"/>
    </xf>
    <xf numFmtId="0" fontId="14" fillId="5" borderId="26" xfId="7" applyFont="1" applyFill="1" applyBorder="1" applyAlignment="1">
      <alignment horizontal="center" vertical="center" wrapText="1"/>
    </xf>
    <xf numFmtId="1" fontId="9" fillId="5" borderId="49" xfId="22" applyFont="1" applyFill="1" applyBorder="1" applyAlignment="1">
      <alignment horizontal="right" vertical="center" wrapText="1" readingOrder="2"/>
    </xf>
    <xf numFmtId="1" fontId="9" fillId="5" borderId="128" xfId="22" applyFont="1" applyFill="1" applyBorder="1" applyAlignment="1">
      <alignment horizontal="right" vertical="center" readingOrder="2"/>
    </xf>
    <xf numFmtId="0" fontId="4" fillId="8" borderId="71" xfId="0" applyFont="1" applyFill="1" applyBorder="1" applyAlignment="1">
      <alignment horizontal="left" vertical="center" wrapText="1" indent="1"/>
    </xf>
    <xf numFmtId="0" fontId="4" fillId="8" borderId="72" xfId="0" applyFont="1" applyFill="1" applyBorder="1" applyAlignment="1">
      <alignment horizontal="left" vertical="center" wrapText="1" indent="1"/>
    </xf>
    <xf numFmtId="0" fontId="4" fillId="8" borderId="77" xfId="0" applyFont="1" applyFill="1" applyBorder="1" applyAlignment="1">
      <alignment horizontal="left" vertical="center" wrapText="1" indent="1"/>
    </xf>
    <xf numFmtId="0" fontId="4" fillId="7" borderId="67" xfId="0" applyFont="1" applyFill="1" applyBorder="1" applyAlignment="1">
      <alignment horizontal="left" vertical="center" wrapText="1" indent="1"/>
    </xf>
    <xf numFmtId="0" fontId="4" fillId="7" borderId="66" xfId="0" applyFont="1" applyFill="1" applyBorder="1" applyAlignment="1">
      <alignment horizontal="left" vertical="center" wrapText="1" indent="1"/>
    </xf>
    <xf numFmtId="0" fontId="4" fillId="7" borderId="65" xfId="0" applyFont="1" applyFill="1" applyBorder="1" applyAlignment="1">
      <alignment horizontal="left" vertical="center" wrapText="1" indent="1"/>
    </xf>
    <xf numFmtId="0" fontId="4" fillId="8" borderId="68" xfId="0" applyFont="1" applyFill="1" applyBorder="1" applyAlignment="1">
      <alignment horizontal="left" vertical="center" wrapText="1" indent="1"/>
    </xf>
    <xf numFmtId="0" fontId="4" fillId="8" borderId="66" xfId="0" applyFont="1" applyFill="1" applyBorder="1" applyAlignment="1">
      <alignment horizontal="left" vertical="center" wrapText="1" indent="1"/>
    </xf>
    <xf numFmtId="0" fontId="4" fillId="8" borderId="65" xfId="0" applyFont="1" applyFill="1" applyBorder="1" applyAlignment="1">
      <alignment horizontal="left" vertical="center" wrapText="1" indent="1"/>
    </xf>
    <xf numFmtId="0" fontId="4" fillId="7" borderId="68" xfId="0" applyFont="1" applyFill="1" applyBorder="1" applyAlignment="1">
      <alignment horizontal="left" vertical="center" wrapText="1" indent="1"/>
    </xf>
    <xf numFmtId="0" fontId="24" fillId="5" borderId="43" xfId="11" applyFont="1" applyFill="1" applyBorder="1">
      <alignment horizontal="left" vertical="center" wrapText="1" indent="1"/>
    </xf>
    <xf numFmtId="0" fontId="24" fillId="5" borderId="25" xfId="11" applyFont="1" applyFill="1" applyBorder="1">
      <alignment horizontal="left" vertical="center" wrapText="1" indent="1"/>
    </xf>
    <xf numFmtId="0" fontId="24" fillId="5" borderId="31" xfId="11" applyFont="1" applyFill="1" applyBorder="1">
      <alignment horizontal="left" vertical="center" wrapText="1" indent="1"/>
    </xf>
    <xf numFmtId="0" fontId="4" fillId="7" borderId="67" xfId="0" applyFont="1" applyFill="1" applyBorder="1" applyAlignment="1">
      <alignment horizontal="center" vertical="center" wrapText="1"/>
    </xf>
    <xf numFmtId="0" fontId="4" fillId="7" borderId="66" xfId="0" applyFont="1" applyFill="1" applyBorder="1" applyAlignment="1">
      <alignment horizontal="center" vertical="center" wrapText="1"/>
    </xf>
    <xf numFmtId="0" fontId="4" fillId="8" borderId="69" xfId="0" applyFont="1" applyFill="1" applyBorder="1" applyAlignment="1">
      <alignment horizontal="left" vertical="center" wrapText="1" indent="1"/>
    </xf>
    <xf numFmtId="0" fontId="11" fillId="5" borderId="73" xfId="16" applyFont="1" applyFill="1" applyBorder="1">
      <alignment horizontal="right" vertical="center" wrapText="1" indent="1" readingOrder="2"/>
    </xf>
    <xf numFmtId="0" fontId="4" fillId="6" borderId="16" xfId="11" applyFont="1" applyFill="1" applyBorder="1">
      <alignment horizontal="left" vertical="center" wrapText="1" indent="1"/>
    </xf>
    <xf numFmtId="0" fontId="5" fillId="5" borderId="43" xfId="8" applyFont="1" applyFill="1" applyBorder="1">
      <alignment horizontal="center" vertical="center" wrapText="1"/>
    </xf>
    <xf numFmtId="1" fontId="18" fillId="5" borderId="30" xfId="22" applyFill="1" applyBorder="1">
      <alignment horizontal="center" vertical="center"/>
    </xf>
    <xf numFmtId="1" fontId="18" fillId="5" borderId="17" xfId="22" applyFill="1" applyBorder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23" fillId="6" borderId="82" xfId="27" applyFont="1" applyFill="1" applyBorder="1" applyAlignment="1">
      <alignment horizontal="right" vertical="center" readingOrder="2"/>
    </xf>
    <xf numFmtId="1" fontId="9" fillId="5" borderId="63" xfId="22" applyFont="1" applyFill="1" applyBorder="1">
      <alignment horizontal="center" vertical="center"/>
    </xf>
    <xf numFmtId="1" fontId="9" fillId="5" borderId="20" xfId="22" applyFont="1" applyFill="1" applyBorder="1">
      <alignment horizontal="center" vertical="center"/>
    </xf>
    <xf numFmtId="1" fontId="9" fillId="5" borderId="64" xfId="22" applyFont="1" applyFill="1" applyBorder="1">
      <alignment horizontal="center" vertical="center"/>
    </xf>
    <xf numFmtId="0" fontId="19" fillId="6" borderId="0" xfId="32" applyFont="1" applyFill="1">
      <alignment horizontal="left" vertical="center"/>
    </xf>
    <xf numFmtId="0" fontId="11" fillId="6" borderId="70" xfId="16" applyFont="1" applyFill="1" applyBorder="1" applyAlignment="1">
      <alignment horizontal="center" vertical="center" wrapText="1" readingOrder="2"/>
    </xf>
    <xf numFmtId="0" fontId="11" fillId="6" borderId="75" xfId="16" applyFont="1" applyFill="1" applyBorder="1" applyAlignment="1">
      <alignment horizontal="center" vertical="center" wrapText="1" readingOrder="2"/>
    </xf>
    <xf numFmtId="0" fontId="11" fillId="6" borderId="78" xfId="16" applyFont="1" applyFill="1" applyBorder="1" applyAlignment="1">
      <alignment horizontal="center" vertical="center" wrapText="1" readingOrder="2"/>
    </xf>
    <xf numFmtId="0" fontId="11" fillId="5" borderId="93" xfId="16" applyFont="1" applyFill="1" applyBorder="1">
      <alignment horizontal="right" vertical="center" wrapText="1" indent="1" readingOrder="2"/>
    </xf>
    <xf numFmtId="0" fontId="11" fillId="5" borderId="94" xfId="16" applyFont="1" applyFill="1" applyBorder="1">
      <alignment horizontal="right" vertical="center" wrapText="1" indent="1" readingOrder="2"/>
    </xf>
    <xf numFmtId="0" fontId="11" fillId="6" borderId="73" xfId="16" applyFont="1" applyFill="1" applyBorder="1">
      <alignment horizontal="right" vertical="center" wrapText="1" indent="1" readingOrder="2"/>
    </xf>
    <xf numFmtId="0" fontId="11" fillId="5" borderId="74" xfId="16" applyFont="1" applyFill="1" applyBorder="1">
      <alignment horizontal="right" vertical="center" wrapText="1" indent="1" readingOrder="2"/>
    </xf>
    <xf numFmtId="0" fontId="4" fillId="7" borderId="79" xfId="0" applyFont="1" applyFill="1" applyBorder="1" applyAlignment="1">
      <alignment horizontal="center" vertical="center" wrapText="1"/>
    </xf>
    <xf numFmtId="0" fontId="19" fillId="0" borderId="0" xfId="32" applyFont="1">
      <alignment horizontal="left" vertical="center"/>
    </xf>
    <xf numFmtId="0" fontId="24" fillId="5" borderId="155" xfId="11" applyFont="1" applyFill="1" applyBorder="1">
      <alignment horizontal="left" vertical="center" wrapText="1" indent="1"/>
    </xf>
    <xf numFmtId="0" fontId="24" fillId="5" borderId="156" xfId="11" applyFont="1" applyFill="1" applyBorder="1">
      <alignment horizontal="left" vertical="center" wrapText="1" indent="1"/>
    </xf>
    <xf numFmtId="0" fontId="24" fillId="5" borderId="54" xfId="11" applyFont="1" applyFill="1" applyBorder="1">
      <alignment horizontal="left" vertical="center" wrapText="1" indent="1"/>
    </xf>
    <xf numFmtId="0" fontId="23" fillId="0" borderId="82" xfId="27" applyFont="1" applyBorder="1" applyAlignment="1">
      <alignment horizontal="right" vertical="center" readingOrder="2"/>
    </xf>
    <xf numFmtId="1" fontId="19" fillId="5" borderId="81" xfId="6" applyFont="1" applyFill="1" applyBorder="1">
      <alignment horizontal="left" vertical="center" wrapText="1"/>
    </xf>
    <xf numFmtId="1" fontId="19" fillId="5" borderId="166" xfId="6" applyFont="1" applyFill="1" applyBorder="1">
      <alignment horizontal="left" vertical="center" wrapText="1"/>
    </xf>
    <xf numFmtId="0" fontId="5" fillId="5" borderId="26" xfId="8" applyFont="1" applyFill="1" applyBorder="1">
      <alignment horizontal="center" vertical="center" wrapText="1"/>
    </xf>
    <xf numFmtId="0" fontId="5" fillId="5" borderId="80" xfId="9" applyFont="1" applyFill="1" applyBorder="1">
      <alignment horizontal="right" vertical="center" wrapText="1"/>
    </xf>
    <xf numFmtId="0" fontId="5" fillId="5" borderId="167" xfId="9" applyFont="1" applyFill="1" applyBorder="1">
      <alignment horizontal="right" vertical="center" wrapText="1"/>
    </xf>
    <xf numFmtId="0" fontId="5" fillId="5" borderId="26" xfId="7" applyFont="1" applyFill="1" applyBorder="1" applyAlignment="1">
      <alignment horizontal="center" vertical="center" wrapText="1"/>
    </xf>
    <xf numFmtId="0" fontId="5" fillId="5" borderId="49" xfId="9" applyFont="1" applyFill="1" applyBorder="1">
      <alignment horizontal="right" vertical="center" wrapText="1"/>
    </xf>
    <xf numFmtId="0" fontId="5" fillId="5" borderId="50" xfId="9" applyFont="1" applyFill="1" applyBorder="1">
      <alignment horizontal="right" vertical="center" wrapText="1"/>
    </xf>
    <xf numFmtId="1" fontId="19" fillId="5" borderId="47" xfId="6" applyFont="1" applyFill="1" applyBorder="1">
      <alignment horizontal="left" vertical="center" wrapText="1"/>
    </xf>
    <xf numFmtId="1" fontId="19" fillId="5" borderId="48" xfId="6" applyFont="1" applyFill="1" applyBorder="1">
      <alignment horizontal="left" vertical="center" wrapText="1"/>
    </xf>
    <xf numFmtId="0" fontId="5" fillId="5" borderId="63" xfId="7" applyFont="1" applyFill="1" applyBorder="1" applyAlignment="1">
      <alignment horizontal="center" vertical="center" wrapText="1"/>
    </xf>
    <xf numFmtId="0" fontId="5" fillId="5" borderId="20" xfId="7" applyFont="1" applyFill="1" applyBorder="1" applyAlignment="1">
      <alignment horizontal="center" vertical="center" wrapText="1"/>
    </xf>
    <xf numFmtId="0" fontId="5" fillId="5" borderId="64" xfId="7" applyFont="1" applyFill="1" applyBorder="1" applyAlignment="1">
      <alignment horizontal="center" vertical="center" wrapText="1"/>
    </xf>
    <xf numFmtId="0" fontId="5" fillId="5" borderId="64" xfId="8" applyFont="1" applyFill="1" applyBorder="1">
      <alignment horizontal="center" vertical="center" wrapText="1"/>
    </xf>
    <xf numFmtId="0" fontId="5" fillId="5" borderId="49" xfId="9" applyFont="1" applyFill="1" applyBorder="1" applyAlignment="1">
      <alignment horizontal="right" vertical="center" wrapText="1" readingOrder="2"/>
    </xf>
    <xf numFmtId="0" fontId="5" fillId="5" borderId="50" xfId="9" applyFont="1" applyFill="1" applyBorder="1" applyAlignment="1">
      <alignment horizontal="right" vertical="center" wrapText="1" readingOrder="2"/>
    </xf>
    <xf numFmtId="0" fontId="77" fillId="6" borderId="0" xfId="1" applyFont="1" applyFill="1" applyAlignment="1">
      <alignment horizontal="center" vertical="center"/>
    </xf>
    <xf numFmtId="0" fontId="42" fillId="6" borderId="0" xfId="1" applyFont="1" applyFill="1" applyAlignment="1">
      <alignment horizontal="center"/>
    </xf>
    <xf numFmtId="0" fontId="70" fillId="6" borderId="0" xfId="2" applyFont="1" applyFill="1" applyAlignment="1">
      <alignment horizontal="center" vertical="center"/>
    </xf>
    <xf numFmtId="0" fontId="69" fillId="6" borderId="0" xfId="2" applyFont="1" applyFill="1" applyAlignment="1">
      <alignment horizontal="center" vertical="center"/>
    </xf>
    <xf numFmtId="0" fontId="19" fillId="5" borderId="30" xfId="8" applyFont="1" applyFill="1" applyBorder="1">
      <alignment horizontal="center" vertical="center" wrapText="1"/>
    </xf>
    <xf numFmtId="0" fontId="19" fillId="5" borderId="17" xfId="8" applyFont="1" applyFill="1" applyBorder="1">
      <alignment horizontal="center" vertical="center" wrapText="1"/>
    </xf>
    <xf numFmtId="0" fontId="5" fillId="5" borderId="26" xfId="8" applyFont="1" applyFill="1" applyBorder="1" applyAlignment="1">
      <alignment horizontal="center" vertical="center" wrapText="1" readingOrder="1"/>
    </xf>
    <xf numFmtId="0" fontId="23" fillId="5" borderId="26" xfId="8" applyFont="1" applyFill="1" applyBorder="1" applyAlignment="1">
      <alignment horizontal="center" vertical="center" wrapText="1" readingOrder="1"/>
    </xf>
    <xf numFmtId="1" fontId="23" fillId="5" borderId="30" xfId="22" applyFont="1" applyFill="1" applyBorder="1" applyAlignment="1">
      <alignment horizontal="center" vertical="center" wrapText="1" readingOrder="2"/>
    </xf>
    <xf numFmtId="1" fontId="23" fillId="5" borderId="17" xfId="22" applyFont="1" applyFill="1" applyBorder="1" applyAlignment="1">
      <alignment horizontal="center" vertical="center" wrapText="1" readingOrder="2"/>
    </xf>
    <xf numFmtId="0" fontId="14" fillId="5" borderId="63" xfId="7" applyFont="1" applyFill="1" applyBorder="1" applyAlignment="1">
      <alignment horizontal="center" vertical="center" wrapText="1"/>
    </xf>
    <xf numFmtId="1" fontId="5" fillId="5" borderId="81" xfId="6" applyFont="1" applyFill="1" applyBorder="1">
      <alignment horizontal="left" vertical="center" wrapText="1"/>
    </xf>
    <xf numFmtId="1" fontId="5" fillId="5" borderId="166" xfId="6" applyFont="1" applyFill="1" applyBorder="1">
      <alignment horizontal="left" vertical="center" wrapText="1"/>
    </xf>
    <xf numFmtId="0" fontId="9" fillId="5" borderId="80" xfId="9" applyFill="1" applyBorder="1">
      <alignment horizontal="right" vertical="center" wrapText="1"/>
    </xf>
    <xf numFmtId="0" fontId="9" fillId="5" borderId="167" xfId="9" applyFill="1" applyBorder="1">
      <alignment horizontal="right" vertical="center" wrapText="1"/>
    </xf>
    <xf numFmtId="0" fontId="14" fillId="5" borderId="57" xfId="8" applyFont="1" applyFill="1" applyBorder="1">
      <alignment horizontal="center" vertical="center" wrapText="1"/>
    </xf>
    <xf numFmtId="0" fontId="14" fillId="5" borderId="82" xfId="8" applyFont="1" applyFill="1" applyBorder="1">
      <alignment horizontal="center" vertical="center" wrapText="1"/>
    </xf>
    <xf numFmtId="0" fontId="42" fillId="0" borderId="0" xfId="17" applyFont="1" applyAlignment="1">
      <alignment horizontal="center" vertical="center"/>
    </xf>
    <xf numFmtId="0" fontId="9" fillId="0" borderId="0" xfId="19" applyFont="1" applyAlignment="1">
      <alignment horizontal="center" vertical="center"/>
    </xf>
    <xf numFmtId="0" fontId="9" fillId="5" borderId="84" xfId="9" applyFill="1" applyBorder="1">
      <alignment horizontal="right" vertical="center" wrapText="1"/>
    </xf>
    <xf numFmtId="0" fontId="9" fillId="5" borderId="180" xfId="9" applyFill="1" applyBorder="1">
      <alignment horizontal="right" vertical="center" wrapText="1"/>
    </xf>
    <xf numFmtId="0" fontId="43" fillId="6" borderId="0" xfId="17" applyFont="1" applyFill="1" applyAlignment="1">
      <alignment horizontal="center" vertical="center"/>
    </xf>
    <xf numFmtId="0" fontId="9" fillId="6" borderId="0" xfId="19" applyFont="1" applyFill="1" applyAlignment="1">
      <alignment horizontal="center" vertical="center" wrapText="1"/>
    </xf>
    <xf numFmtId="0" fontId="4" fillId="5" borderId="47" xfId="7" applyFont="1" applyFill="1" applyBorder="1" applyAlignment="1">
      <alignment horizontal="left" vertical="center" wrapText="1"/>
    </xf>
    <xf numFmtId="0" fontId="4" fillId="5" borderId="48" xfId="7" applyFont="1" applyFill="1" applyBorder="1" applyAlignment="1">
      <alignment horizontal="left" vertical="center" wrapText="1"/>
    </xf>
    <xf numFmtId="0" fontId="9" fillId="5" borderId="49" xfId="7" applyFont="1" applyFill="1" applyBorder="1" applyAlignment="1">
      <alignment horizontal="right" vertical="center" wrapText="1"/>
    </xf>
    <xf numFmtId="0" fontId="9" fillId="5" borderId="50" xfId="7" applyFont="1" applyFill="1" applyBorder="1" applyAlignment="1">
      <alignment horizontal="right" vertical="center" wrapText="1"/>
    </xf>
    <xf numFmtId="0" fontId="5" fillId="5" borderId="47" xfId="7" applyFont="1" applyFill="1" applyBorder="1" applyAlignment="1">
      <alignment horizontal="left" vertical="center" wrapText="1"/>
    </xf>
    <xf numFmtId="0" fontId="5" fillId="5" borderId="48" xfId="7" applyFont="1" applyFill="1" applyBorder="1" applyAlignment="1">
      <alignment horizontal="left" vertical="center" wrapText="1"/>
    </xf>
    <xf numFmtId="0" fontId="14" fillId="5" borderId="60" xfId="7" applyFont="1" applyFill="1" applyBorder="1" applyAlignment="1">
      <alignment horizontal="center" vertical="center" wrapText="1"/>
    </xf>
    <xf numFmtId="0" fontId="14" fillId="5" borderId="64" xfId="7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/>
    </xf>
    <xf numFmtId="0" fontId="14" fillId="5" borderId="64" xfId="8" applyFont="1" applyFill="1" applyBorder="1">
      <alignment horizontal="center" vertical="center" wrapText="1"/>
    </xf>
    <xf numFmtId="0" fontId="5" fillId="6" borderId="16" xfId="11" applyFont="1" applyFill="1" applyBorder="1" applyAlignment="1">
      <alignment horizontal="center" vertical="center" wrapText="1"/>
    </xf>
    <xf numFmtId="0" fontId="14" fillId="6" borderId="16" xfId="30" applyFont="1" applyFill="1" applyBorder="1" applyAlignment="1">
      <alignment horizontal="center" vertical="center" wrapText="1" readingOrder="2"/>
    </xf>
    <xf numFmtId="0" fontId="4" fillId="5" borderId="16" xfId="11" applyFont="1" applyFill="1" applyBorder="1" applyAlignment="1">
      <alignment horizontal="center" vertical="center" wrapText="1"/>
    </xf>
    <xf numFmtId="0" fontId="4" fillId="5" borderId="43" xfId="11" applyFont="1" applyFill="1" applyBorder="1" applyAlignment="1">
      <alignment horizontal="center" vertical="center" wrapText="1"/>
    </xf>
    <xf numFmtId="0" fontId="14" fillId="5" borderId="16" xfId="30" applyFont="1" applyFill="1" applyBorder="1" applyAlignment="1">
      <alignment horizontal="center" vertical="center" wrapText="1" readingOrder="2"/>
    </xf>
    <xf numFmtId="0" fontId="14" fillId="5" borderId="43" xfId="30" applyFont="1" applyFill="1" applyBorder="1" applyAlignment="1">
      <alignment horizontal="center" vertical="center" wrapText="1" readingOrder="2"/>
    </xf>
    <xf numFmtId="0" fontId="4" fillId="6" borderId="30" xfId="7" applyFont="1" applyFill="1" applyBorder="1" applyAlignment="1">
      <alignment horizontal="center" vertical="center"/>
    </xf>
    <xf numFmtId="0" fontId="4" fillId="6" borderId="16" xfId="7" applyFont="1" applyFill="1" applyBorder="1" applyAlignment="1">
      <alignment horizontal="center" vertical="center"/>
    </xf>
    <xf numFmtId="0" fontId="4" fillId="6" borderId="17" xfId="7" applyFont="1" applyFill="1" applyBorder="1" applyAlignment="1">
      <alignment horizontal="center" vertical="center"/>
    </xf>
    <xf numFmtId="0" fontId="14" fillId="6" borderId="30" xfId="7" applyFont="1" applyFill="1" applyBorder="1" applyAlignment="1">
      <alignment horizontal="center" vertical="center"/>
    </xf>
    <xf numFmtId="0" fontId="14" fillId="6" borderId="16" xfId="7" applyFont="1" applyFill="1" applyBorder="1" applyAlignment="1">
      <alignment horizontal="center" vertical="center"/>
    </xf>
    <xf numFmtId="0" fontId="14" fillId="6" borderId="17" xfId="7" applyFont="1" applyFill="1" applyBorder="1" applyAlignment="1">
      <alignment horizontal="center" vertical="center"/>
    </xf>
    <xf numFmtId="0" fontId="5" fillId="5" borderId="16" xfId="11" applyFont="1" applyFill="1" applyBorder="1" applyAlignment="1">
      <alignment horizontal="center" vertical="center" wrapText="1"/>
    </xf>
    <xf numFmtId="0" fontId="5" fillId="5" borderId="17" xfId="11" applyFont="1" applyFill="1" applyBorder="1" applyAlignment="1">
      <alignment horizontal="center" vertical="center" wrapText="1"/>
    </xf>
    <xf numFmtId="0" fontId="14" fillId="5" borderId="17" xfId="30" applyFont="1" applyFill="1" applyBorder="1" applyAlignment="1">
      <alignment horizontal="center" vertical="center" wrapText="1" readingOrder="2"/>
    </xf>
    <xf numFmtId="0" fontId="5" fillId="6" borderId="30" xfId="11" applyFont="1" applyFill="1" applyBorder="1" applyAlignment="1">
      <alignment horizontal="center" vertical="center" wrapText="1"/>
    </xf>
    <xf numFmtId="0" fontId="14" fillId="6" borderId="15" xfId="30" applyFont="1" applyFill="1" applyBorder="1" applyAlignment="1">
      <alignment horizontal="center" vertical="center" wrapText="1" readingOrder="2"/>
    </xf>
    <xf numFmtId="0" fontId="5" fillId="6" borderId="15" xfId="11" applyFont="1" applyFill="1" applyBorder="1" applyAlignment="1">
      <alignment horizontal="center" vertical="center" wrapText="1"/>
    </xf>
    <xf numFmtId="0" fontId="5" fillId="6" borderId="0" xfId="3" applyFont="1" applyFill="1">
      <alignment horizontal="left" vertical="center"/>
    </xf>
    <xf numFmtId="0" fontId="5" fillId="5" borderId="26" xfId="8" applyFont="1" applyFill="1" applyBorder="1" applyAlignment="1">
      <alignment horizontal="center" vertical="center" wrapText="1" readingOrder="2"/>
    </xf>
    <xf numFmtId="1" fontId="9" fillId="5" borderId="30" xfId="22" applyFont="1" applyFill="1" applyBorder="1">
      <alignment horizontal="center" vertical="center"/>
    </xf>
    <xf numFmtId="1" fontId="9" fillId="5" borderId="17" xfId="22" applyFont="1" applyFill="1" applyBorder="1">
      <alignment horizontal="center" vertical="center"/>
    </xf>
    <xf numFmtId="0" fontId="9" fillId="5" borderId="86" xfId="9" applyFill="1" applyBorder="1">
      <alignment horizontal="right" vertical="center" wrapText="1"/>
    </xf>
    <xf numFmtId="1" fontId="5" fillId="5" borderId="83" xfId="6" applyFont="1" applyFill="1" applyBorder="1">
      <alignment horizontal="left" vertical="center" wrapText="1"/>
    </xf>
    <xf numFmtId="1" fontId="5" fillId="5" borderId="85" xfId="6" applyFont="1" applyFill="1" applyBorder="1">
      <alignment horizontal="left" vertical="center" wrapText="1"/>
    </xf>
    <xf numFmtId="1" fontId="5" fillId="5" borderId="63" xfId="6" applyFont="1" applyFill="1" applyBorder="1" applyAlignment="1">
      <alignment horizontal="center" vertical="center" wrapText="1"/>
    </xf>
    <xf numFmtId="1" fontId="5" fillId="5" borderId="20" xfId="6" applyFont="1" applyFill="1" applyBorder="1" applyAlignment="1">
      <alignment horizontal="center" vertical="center" wrapText="1"/>
    </xf>
    <xf numFmtId="1" fontId="5" fillId="5" borderId="21" xfId="6" applyFont="1" applyFill="1" applyBorder="1" applyAlignment="1">
      <alignment horizontal="center" vertical="center" wrapText="1"/>
    </xf>
    <xf numFmtId="1" fontId="18" fillId="5" borderId="20" xfId="22" applyFill="1" applyBorder="1">
      <alignment horizontal="center" vertical="center"/>
    </xf>
    <xf numFmtId="1" fontId="18" fillId="5" borderId="64" xfId="22" applyFill="1" applyBorder="1">
      <alignment horizontal="center" vertical="center"/>
    </xf>
    <xf numFmtId="0" fontId="42" fillId="6" borderId="0" xfId="17" applyFont="1" applyFill="1" applyAlignment="1">
      <alignment horizontal="center" vertical="center" readingOrder="2"/>
    </xf>
    <xf numFmtId="0" fontId="23" fillId="5" borderId="30" xfId="8" applyFont="1" applyFill="1" applyBorder="1">
      <alignment horizontal="center" vertical="center" wrapText="1"/>
    </xf>
    <xf numFmtId="0" fontId="23" fillId="5" borderId="17" xfId="8" applyFont="1" applyFill="1" applyBorder="1">
      <alignment horizontal="center" vertical="center" wrapText="1"/>
    </xf>
    <xf numFmtId="0" fontId="23" fillId="5" borderId="43" xfId="8" applyFont="1" applyFill="1" applyBorder="1">
      <alignment horizontal="center" vertical="center" wrapText="1"/>
    </xf>
    <xf numFmtId="0" fontId="24" fillId="7" borderId="67" xfId="0" applyFont="1" applyFill="1" applyBorder="1" applyAlignment="1">
      <alignment horizontal="left" vertical="center" wrapText="1" indent="1"/>
    </xf>
    <xf numFmtId="0" fontId="24" fillId="7" borderId="66" xfId="0" applyFont="1" applyFill="1" applyBorder="1" applyAlignment="1">
      <alignment horizontal="left" vertical="center" wrapText="1" indent="1"/>
    </xf>
    <xf numFmtId="0" fontId="24" fillId="7" borderId="65" xfId="0" applyFont="1" applyFill="1" applyBorder="1" applyAlignment="1">
      <alignment horizontal="left" vertical="center" wrapText="1" indent="1"/>
    </xf>
    <xf numFmtId="0" fontId="24" fillId="5" borderId="68" xfId="0" applyFont="1" applyFill="1" applyBorder="1" applyAlignment="1">
      <alignment horizontal="left" vertical="center" wrapText="1" indent="1"/>
    </xf>
    <xf numFmtId="0" fontId="24" fillId="5" borderId="66" xfId="0" applyFont="1" applyFill="1" applyBorder="1" applyAlignment="1">
      <alignment horizontal="left" vertical="center" wrapText="1" indent="1"/>
    </xf>
    <xf numFmtId="0" fontId="24" fillId="5" borderId="65" xfId="0" applyFont="1" applyFill="1" applyBorder="1" applyAlignment="1">
      <alignment horizontal="left" vertical="center" wrapText="1" indent="1"/>
    </xf>
    <xf numFmtId="0" fontId="24" fillId="7" borderId="68" xfId="0" applyFont="1" applyFill="1" applyBorder="1" applyAlignment="1">
      <alignment horizontal="left" vertical="center" wrapText="1" indent="1"/>
    </xf>
    <xf numFmtId="0" fontId="24" fillId="6" borderId="25" xfId="11" applyFont="1" applyFill="1" applyBorder="1" applyAlignment="1">
      <alignment horizontal="center" vertical="center" wrapText="1"/>
    </xf>
    <xf numFmtId="0" fontId="24" fillId="6" borderId="31" xfId="11" applyFont="1" applyFill="1" applyBorder="1" applyAlignment="1">
      <alignment horizontal="center" vertical="center" wrapText="1"/>
    </xf>
    <xf numFmtId="0" fontId="11" fillId="6" borderId="25" xfId="16" applyFont="1" applyFill="1" applyBorder="1" applyAlignment="1">
      <alignment horizontal="center" vertical="center" wrapText="1" readingOrder="2"/>
    </xf>
    <xf numFmtId="0" fontId="11" fillId="6" borderId="31" xfId="16" applyFont="1" applyFill="1" applyBorder="1" applyAlignment="1">
      <alignment horizontal="center" vertical="center" wrapText="1" readingOrder="2"/>
    </xf>
    <xf numFmtId="0" fontId="24" fillId="5" borderId="15" xfId="11" applyFont="1" applyFill="1" applyBorder="1">
      <alignment horizontal="left" vertical="center" wrapText="1" indent="1"/>
    </xf>
    <xf numFmtId="0" fontId="24" fillId="5" borderId="16" xfId="11" applyFont="1" applyFill="1" applyBorder="1">
      <alignment horizontal="left" vertical="center" wrapText="1" indent="1"/>
    </xf>
    <xf numFmtId="0" fontId="11" fillId="5" borderId="15" xfId="16" applyFont="1" applyFill="1" applyBorder="1">
      <alignment horizontal="right" vertical="center" wrapText="1" indent="1" readingOrder="2"/>
    </xf>
    <xf numFmtId="0" fontId="11" fillId="5" borderId="43" xfId="16" applyFont="1" applyFill="1" applyBorder="1">
      <alignment horizontal="right" vertical="center" wrapText="1" indent="1" readingOrder="2"/>
    </xf>
    <xf numFmtId="0" fontId="24" fillId="6" borderId="29" xfId="7" applyFont="1" applyFill="1" applyBorder="1" applyAlignment="1">
      <alignment horizontal="center" vertical="center"/>
    </xf>
    <xf numFmtId="0" fontId="24" fillId="6" borderId="25" xfId="7" applyFont="1" applyFill="1" applyBorder="1" applyAlignment="1">
      <alignment horizontal="center" vertical="center"/>
    </xf>
    <xf numFmtId="0" fontId="24" fillId="6" borderId="31" xfId="7" applyFont="1" applyFill="1" applyBorder="1" applyAlignment="1">
      <alignment horizontal="center" vertical="center"/>
    </xf>
    <xf numFmtId="0" fontId="11" fillId="6" borderId="30" xfId="7" applyFont="1" applyFill="1" applyBorder="1" applyAlignment="1">
      <alignment horizontal="center" vertical="center"/>
    </xf>
    <xf numFmtId="0" fontId="11" fillId="6" borderId="16" xfId="7" applyFont="1" applyFill="1" applyBorder="1" applyAlignment="1">
      <alignment horizontal="center" vertical="center"/>
    </xf>
    <xf numFmtId="0" fontId="11" fillId="6" borderId="17" xfId="7" applyFont="1" applyFill="1" applyBorder="1" applyAlignment="1">
      <alignment horizontal="center" vertical="center"/>
    </xf>
    <xf numFmtId="0" fontId="24" fillId="5" borderId="102" xfId="0" applyFont="1" applyFill="1" applyBorder="1" applyAlignment="1">
      <alignment horizontal="left" vertical="center" wrapText="1" indent="1"/>
    </xf>
    <xf numFmtId="0" fontId="24" fillId="5" borderId="101" xfId="0" applyFont="1" applyFill="1" applyBorder="1" applyAlignment="1">
      <alignment horizontal="left" vertical="center" wrapText="1" indent="1"/>
    </xf>
    <xf numFmtId="0" fontId="11" fillId="5" borderId="17" xfId="16" applyFont="1" applyFill="1" applyBorder="1">
      <alignment horizontal="right" vertical="center" wrapText="1" indent="1" readingOrder="2"/>
    </xf>
    <xf numFmtId="0" fontId="11" fillId="5" borderId="25" xfId="16" applyFont="1" applyFill="1" applyBorder="1">
      <alignment horizontal="right" vertical="center" wrapText="1" indent="1" readingOrder="2"/>
    </xf>
    <xf numFmtId="0" fontId="24" fillId="5" borderId="74" xfId="0" applyFont="1" applyFill="1" applyBorder="1" applyAlignment="1">
      <alignment horizontal="left" vertical="center" wrapText="1" indent="1"/>
    </xf>
    <xf numFmtId="0" fontId="24" fillId="5" borderId="75" xfId="0" applyFont="1" applyFill="1" applyBorder="1" applyAlignment="1">
      <alignment horizontal="left" vertical="center" wrapText="1" indent="1"/>
    </xf>
    <xf numFmtId="0" fontId="24" fillId="5" borderId="76" xfId="0" applyFont="1" applyFill="1" applyBorder="1" applyAlignment="1">
      <alignment horizontal="left" vertical="center" wrapText="1" indent="1"/>
    </xf>
    <xf numFmtId="0" fontId="24" fillId="6" borderId="68" xfId="0" applyFont="1" applyFill="1" applyBorder="1" applyAlignment="1">
      <alignment horizontal="left" vertical="center" wrapText="1" indent="1"/>
    </xf>
    <xf numFmtId="0" fontId="24" fillId="6" borderId="66" xfId="0" applyFont="1" applyFill="1" applyBorder="1" applyAlignment="1">
      <alignment horizontal="left" vertical="center" wrapText="1" indent="1"/>
    </xf>
    <xf numFmtId="0" fontId="24" fillId="6" borderId="69" xfId="0" applyFont="1" applyFill="1" applyBorder="1" applyAlignment="1">
      <alignment horizontal="left" vertical="center" wrapText="1" indent="1"/>
    </xf>
    <xf numFmtId="0" fontId="24" fillId="6" borderId="42" xfId="11" applyFont="1" applyFill="1" applyBorder="1">
      <alignment horizontal="left" vertical="center" wrapText="1" indent="1"/>
    </xf>
    <xf numFmtId="0" fontId="24" fillId="6" borderId="16" xfId="11" applyFont="1" applyFill="1" applyBorder="1">
      <alignment horizontal="left" vertical="center" wrapText="1" indent="1"/>
    </xf>
    <xf numFmtId="0" fontId="24" fillId="6" borderId="29" xfId="11" applyFont="1" applyFill="1" applyBorder="1" applyAlignment="1">
      <alignment horizontal="center" vertical="center" wrapText="1"/>
    </xf>
    <xf numFmtId="0" fontId="11" fillId="6" borderId="29" xfId="16" applyFont="1" applyFill="1" applyBorder="1" applyAlignment="1">
      <alignment horizontal="center" vertical="center" wrapText="1" readingOrder="2"/>
    </xf>
    <xf numFmtId="0" fontId="13" fillId="0" borderId="0" xfId="17" applyFont="1" applyAlignment="1">
      <alignment horizontal="center"/>
    </xf>
    <xf numFmtId="0" fontId="9" fillId="0" borderId="0" xfId="19" applyFont="1" applyAlignment="1">
      <alignment horizontal="center"/>
    </xf>
    <xf numFmtId="0" fontId="22" fillId="6" borderId="0" xfId="4" applyFont="1" applyFill="1" applyAlignment="1">
      <alignment horizontal="center"/>
    </xf>
    <xf numFmtId="0" fontId="19" fillId="5" borderId="63" xfId="11" applyFont="1" applyFill="1" applyBorder="1" applyAlignment="1">
      <alignment horizontal="center" vertical="center" wrapText="1"/>
    </xf>
    <xf numFmtId="0" fontId="19" fillId="5" borderId="64" xfId="11" applyFont="1" applyFill="1" applyBorder="1" applyAlignment="1">
      <alignment horizontal="center" vertical="center" wrapText="1"/>
    </xf>
    <xf numFmtId="0" fontId="5" fillId="5" borderId="63" xfId="30" applyFont="1" applyFill="1" applyBorder="1" applyAlignment="1">
      <alignment horizontal="center" vertical="center" wrapText="1" readingOrder="2"/>
    </xf>
    <xf numFmtId="0" fontId="5" fillId="5" borderId="64" xfId="30" applyFont="1" applyFill="1" applyBorder="1" applyAlignment="1">
      <alignment horizontal="center" vertical="center" wrapText="1" readingOrder="2"/>
    </xf>
    <xf numFmtId="0" fontId="23" fillId="5" borderId="136" xfId="8" applyFont="1" applyFill="1" applyBorder="1" applyAlignment="1">
      <alignment horizontal="left" vertical="center" wrapText="1"/>
    </xf>
    <xf numFmtId="0" fontId="23" fillId="5" borderId="126" xfId="8" applyFont="1" applyFill="1" applyBorder="1" applyAlignment="1">
      <alignment horizontal="left" vertical="center" wrapText="1"/>
    </xf>
    <xf numFmtId="0" fontId="23" fillId="5" borderId="137" xfId="8" applyFont="1" applyFill="1" applyBorder="1" applyAlignment="1">
      <alignment horizontal="left" vertical="center" wrapText="1"/>
    </xf>
    <xf numFmtId="0" fontId="23" fillId="5" borderId="127" xfId="8" applyFont="1" applyFill="1" applyBorder="1" applyAlignment="1">
      <alignment horizontal="left" vertical="center" wrapText="1"/>
    </xf>
    <xf numFmtId="1" fontId="18" fillId="5" borderId="124" xfId="22" applyFill="1" applyBorder="1" applyAlignment="1">
      <alignment horizontal="right" vertical="center" wrapText="1"/>
    </xf>
    <xf numFmtId="1" fontId="18" fillId="5" borderId="134" xfId="22" applyFill="1" applyBorder="1" applyAlignment="1">
      <alignment horizontal="right" vertical="center"/>
    </xf>
    <xf numFmtId="1" fontId="18" fillId="5" borderId="125" xfId="22" applyFill="1" applyBorder="1" applyAlignment="1">
      <alignment horizontal="right" vertical="center"/>
    </xf>
    <xf numFmtId="1" fontId="18" fillId="5" borderId="135" xfId="22" applyFill="1" applyBorder="1" applyAlignment="1">
      <alignment horizontal="right" vertical="center"/>
    </xf>
    <xf numFmtId="0" fontId="19" fillId="6" borderId="0" xfId="35" applyFont="1" applyFill="1" applyAlignment="1">
      <alignment horizontal="center" vertical="center" wrapText="1"/>
    </xf>
    <xf numFmtId="0" fontId="19" fillId="6" borderId="87" xfId="35" applyFont="1" applyFill="1" applyBorder="1" applyAlignment="1">
      <alignment horizontal="center" vertical="center" wrapText="1"/>
    </xf>
    <xf numFmtId="0" fontId="19" fillId="6" borderId="22" xfId="35" applyFont="1" applyFill="1" applyBorder="1" applyAlignment="1">
      <alignment horizontal="center" vertical="center" wrapText="1"/>
    </xf>
    <xf numFmtId="0" fontId="19" fillId="6" borderId="88" xfId="35" applyFont="1" applyFill="1" applyBorder="1" applyAlignment="1">
      <alignment horizontal="center" vertical="center" wrapText="1"/>
    </xf>
    <xf numFmtId="0" fontId="5" fillId="6" borderId="58" xfId="34" applyFont="1" applyFill="1" applyBorder="1" applyAlignment="1">
      <alignment horizontal="center" vertical="center"/>
    </xf>
    <xf numFmtId="0" fontId="5" fillId="6" borderId="59" xfId="34" applyFont="1" applyFill="1" applyBorder="1" applyAlignment="1">
      <alignment horizontal="center" vertical="center"/>
    </xf>
    <xf numFmtId="0" fontId="30" fillId="0" borderId="82" xfId="35" applyFont="1" applyBorder="1" applyAlignment="1">
      <alignment horizontal="left" wrapText="1"/>
    </xf>
    <xf numFmtId="0" fontId="8" fillId="0" borderId="82" xfId="35" applyFont="1" applyBorder="1" applyAlignment="1">
      <alignment horizontal="right"/>
    </xf>
    <xf numFmtId="0" fontId="42" fillId="6" borderId="0" xfId="35" applyFont="1" applyFill="1" applyAlignment="1">
      <alignment horizontal="center" vertical="center"/>
    </xf>
    <xf numFmtId="0" fontId="9" fillId="6" borderId="0" xfId="35" applyFont="1" applyFill="1" applyAlignment="1">
      <alignment horizontal="center" vertical="center"/>
    </xf>
    <xf numFmtId="167" fontId="3" fillId="6" borderId="92" xfId="34" applyNumberFormat="1" applyFont="1" applyFill="1" applyBorder="1" applyAlignment="1">
      <alignment horizontal="center" vertical="center" wrapText="1"/>
    </xf>
    <xf numFmtId="167" fontId="3" fillId="6" borderId="35" xfId="34" applyNumberFormat="1" applyFont="1" applyFill="1" applyBorder="1" applyAlignment="1">
      <alignment horizontal="center" vertical="center" wrapText="1"/>
    </xf>
    <xf numFmtId="167" fontId="30" fillId="6" borderId="89" xfId="34" applyNumberFormat="1" applyFont="1" applyFill="1" applyBorder="1" applyAlignment="1">
      <alignment vertical="center" wrapText="1"/>
    </xf>
    <xf numFmtId="167" fontId="30" fillId="6" borderId="9" xfId="34" applyNumberFormat="1" applyFont="1" applyFill="1" applyBorder="1" applyAlignment="1">
      <alignment vertical="center" wrapText="1"/>
    </xf>
    <xf numFmtId="167" fontId="3" fillId="5" borderId="55" xfId="34" applyNumberFormat="1" applyFont="1" applyFill="1" applyBorder="1" applyAlignment="1">
      <alignment horizontal="center" vertical="center" wrapText="1"/>
    </xf>
    <xf numFmtId="167" fontId="3" fillId="5" borderId="35" xfId="34" applyNumberFormat="1" applyFont="1" applyFill="1" applyBorder="1" applyAlignment="1">
      <alignment horizontal="center" vertical="center" wrapText="1"/>
    </xf>
    <xf numFmtId="167" fontId="30" fillId="5" borderId="11" xfId="34" applyNumberFormat="1" applyFont="1" applyFill="1" applyBorder="1" applyAlignment="1">
      <alignment vertical="center" wrapText="1"/>
    </xf>
    <xf numFmtId="167" fontId="30" fillId="5" borderId="9" xfId="34" applyNumberFormat="1" applyFont="1" applyFill="1" applyBorder="1" applyAlignment="1">
      <alignment vertical="center" wrapText="1"/>
    </xf>
    <xf numFmtId="167" fontId="3" fillId="6" borderId="55" xfId="34" applyNumberFormat="1" applyFont="1" applyFill="1" applyBorder="1" applyAlignment="1">
      <alignment horizontal="center" vertical="center" wrapText="1"/>
    </xf>
    <xf numFmtId="167" fontId="30" fillId="6" borderId="11" xfId="34" applyNumberFormat="1" applyFont="1" applyFill="1" applyBorder="1" applyAlignment="1">
      <alignment vertical="center" wrapText="1"/>
    </xf>
    <xf numFmtId="167" fontId="3" fillId="5" borderId="88" xfId="34" applyNumberFormat="1" applyFont="1" applyFill="1" applyBorder="1" applyAlignment="1">
      <alignment horizontal="center" vertical="center" wrapText="1"/>
    </xf>
    <xf numFmtId="167" fontId="30" fillId="5" borderId="24" xfId="34" applyNumberFormat="1" applyFont="1" applyFill="1" applyBorder="1" applyAlignment="1">
      <alignment vertical="center" wrapText="1"/>
    </xf>
    <xf numFmtId="167" fontId="3" fillId="6" borderId="87" xfId="34" applyNumberFormat="1" applyFont="1" applyFill="1" applyBorder="1" applyAlignment="1">
      <alignment horizontal="center" vertical="center" wrapText="1"/>
    </xf>
    <xf numFmtId="167" fontId="30" fillId="6" borderId="62" xfId="34" applyNumberFormat="1" applyFont="1" applyFill="1" applyBorder="1" applyAlignment="1">
      <alignment vertical="center" wrapText="1"/>
    </xf>
    <xf numFmtId="167" fontId="8" fillId="6" borderId="89" xfId="34" applyNumberFormat="1" applyFill="1" applyBorder="1" applyAlignment="1">
      <alignment horizontal="right" vertical="center" wrapText="1" indent="1"/>
    </xf>
    <xf numFmtId="167" fontId="8" fillId="6" borderId="9" xfId="34" applyNumberFormat="1" applyFill="1" applyBorder="1" applyAlignment="1">
      <alignment horizontal="right" vertical="center" wrapText="1" indent="1"/>
    </xf>
    <xf numFmtId="167" fontId="8" fillId="5" borderId="11" xfId="34" applyNumberFormat="1" applyFill="1" applyBorder="1" applyAlignment="1">
      <alignment horizontal="right" vertical="center" wrapText="1" indent="1"/>
    </xf>
    <xf numFmtId="167" fontId="8" fillId="5" borderId="9" xfId="34" applyNumberFormat="1" applyFill="1" applyBorder="1" applyAlignment="1">
      <alignment horizontal="right" vertical="center" wrapText="1" indent="1"/>
    </xf>
    <xf numFmtId="167" fontId="8" fillId="6" borderId="11" xfId="34" applyNumberFormat="1" applyFill="1" applyBorder="1" applyAlignment="1">
      <alignment horizontal="right" vertical="center" wrapText="1" indent="1"/>
    </xf>
    <xf numFmtId="167" fontId="8" fillId="5" borderId="24" xfId="34" applyNumberFormat="1" applyFill="1" applyBorder="1" applyAlignment="1">
      <alignment horizontal="right" vertical="center" wrapText="1" indent="1"/>
    </xf>
    <xf numFmtId="167" fontId="8" fillId="6" borderId="62" xfId="34" applyNumberFormat="1" applyFill="1" applyBorder="1" applyAlignment="1">
      <alignment horizontal="right" vertical="center" wrapText="1" indent="1"/>
    </xf>
    <xf numFmtId="0" fontId="19" fillId="5" borderId="82" xfId="35" applyFont="1" applyFill="1" applyBorder="1" applyAlignment="1">
      <alignment horizontal="center" vertical="center" wrapText="1"/>
    </xf>
    <xf numFmtId="0" fontId="19" fillId="5" borderId="92" xfId="35" applyFont="1" applyFill="1" applyBorder="1" applyAlignment="1">
      <alignment horizontal="center" vertical="center" wrapText="1"/>
    </xf>
    <xf numFmtId="0" fontId="19" fillId="5" borderId="0" xfId="35" applyFont="1" applyFill="1" applyAlignment="1">
      <alignment horizontal="center" vertical="center" wrapText="1"/>
    </xf>
    <xf numFmtId="0" fontId="19" fillId="5" borderId="87" xfId="35" applyFont="1" applyFill="1" applyBorder="1" applyAlignment="1">
      <alignment horizontal="center" vertical="center" wrapText="1"/>
    </xf>
    <xf numFmtId="0" fontId="19" fillId="5" borderId="22" xfId="35" applyFont="1" applyFill="1" applyBorder="1" applyAlignment="1">
      <alignment horizontal="center" vertical="center" wrapText="1"/>
    </xf>
    <xf numFmtId="0" fontId="19" fillId="5" borderId="88" xfId="35" applyFont="1" applyFill="1" applyBorder="1" applyAlignment="1">
      <alignment horizontal="center" vertical="center" wrapText="1"/>
    </xf>
    <xf numFmtId="0" fontId="5" fillId="5" borderId="57" xfId="34" applyFont="1" applyFill="1" applyBorder="1" applyAlignment="1">
      <alignment horizontal="center" vertical="center"/>
    </xf>
    <xf numFmtId="0" fontId="5" fillId="5" borderId="58" xfId="34" applyFont="1" applyFill="1" applyBorder="1" applyAlignment="1">
      <alignment horizontal="center" vertical="center"/>
    </xf>
    <xf numFmtId="0" fontId="5" fillId="5" borderId="59" xfId="34" applyFont="1" applyFill="1" applyBorder="1" applyAlignment="1">
      <alignment horizontal="center" vertical="center"/>
    </xf>
    <xf numFmtId="167" fontId="3" fillId="5" borderId="87" xfId="34" applyNumberFormat="1" applyFont="1" applyFill="1" applyBorder="1" applyAlignment="1">
      <alignment horizontal="center" vertical="center" wrapText="1"/>
    </xf>
    <xf numFmtId="167" fontId="30" fillId="5" borderId="62" xfId="34" applyNumberFormat="1" applyFont="1" applyFill="1" applyBorder="1" applyAlignment="1">
      <alignment vertical="center" wrapText="1"/>
    </xf>
    <xf numFmtId="167" fontId="8" fillId="5" borderId="62" xfId="34" applyNumberFormat="1" applyFill="1" applyBorder="1" applyAlignment="1">
      <alignment horizontal="right" vertical="center" wrapText="1" indent="1"/>
    </xf>
    <xf numFmtId="0" fontId="22" fillId="6" borderId="0" xfId="0" applyFont="1" applyFill="1" applyAlignment="1">
      <alignment horizontal="center"/>
    </xf>
    <xf numFmtId="1" fontId="4" fillId="5" borderId="90" xfId="6" applyFill="1" applyBorder="1">
      <alignment horizontal="left" vertical="center" wrapText="1"/>
    </xf>
    <xf numFmtId="1" fontId="4" fillId="5" borderId="168" xfId="6" applyFill="1" applyBorder="1">
      <alignment horizontal="left" vertical="center" wrapText="1"/>
    </xf>
    <xf numFmtId="0" fontId="14" fillId="5" borderId="29" xfId="7" applyFont="1" applyFill="1" applyBorder="1" applyAlignment="1">
      <alignment horizontal="center" vertical="center" wrapText="1"/>
    </xf>
    <xf numFmtId="0" fontId="14" fillId="5" borderId="29" xfId="8" applyFont="1" applyFill="1" applyBorder="1">
      <alignment horizontal="center" vertical="center" wrapText="1"/>
    </xf>
    <xf numFmtId="0" fontId="9" fillId="5" borderId="91" xfId="9" applyFill="1" applyBorder="1">
      <alignment horizontal="right" vertical="center" wrapText="1"/>
    </xf>
    <xf numFmtId="0" fontId="9" fillId="5" borderId="169" xfId="9" applyFill="1" applyBorder="1">
      <alignment horizontal="right" vertical="center" wrapText="1"/>
    </xf>
    <xf numFmtId="1" fontId="4" fillId="5" borderId="126" xfId="6" applyFill="1" applyBorder="1">
      <alignment horizontal="left" vertical="center" wrapText="1"/>
    </xf>
    <xf numFmtId="1" fontId="4" fillId="5" borderId="127" xfId="6" applyFill="1" applyBorder="1">
      <alignment horizontal="left" vertical="center" wrapText="1"/>
    </xf>
    <xf numFmtId="0" fontId="9" fillId="5" borderId="49" xfId="9" applyFill="1" applyBorder="1">
      <alignment horizontal="right" vertical="center" wrapText="1"/>
    </xf>
    <xf numFmtId="0" fontId="9" fillId="5" borderId="50" xfId="9" applyFill="1" applyBorder="1">
      <alignment horizontal="right" vertical="center" wrapText="1"/>
    </xf>
    <xf numFmtId="0" fontId="16" fillId="0" borderId="0" xfId="0" applyFont="1" applyAlignment="1">
      <alignment horizontal="right"/>
    </xf>
    <xf numFmtId="0" fontId="5" fillId="6" borderId="21" xfId="36" applyFont="1" applyFill="1" applyBorder="1" applyAlignment="1">
      <alignment horizontal="center" vertical="center" wrapText="1"/>
    </xf>
    <xf numFmtId="0" fontId="5" fillId="6" borderId="18" xfId="36" applyFont="1" applyFill="1" applyBorder="1" applyAlignment="1">
      <alignment horizontal="center" vertical="center" wrapText="1"/>
    </xf>
    <xf numFmtId="0" fontId="30" fillId="0" borderId="82" xfId="35" applyFont="1" applyBorder="1" applyAlignment="1">
      <alignment horizontal="left" vertical="center" wrapText="1"/>
    </xf>
    <xf numFmtId="0" fontId="8" fillId="6" borderId="82" xfId="35" applyFont="1" applyFill="1" applyBorder="1" applyAlignment="1">
      <alignment horizontal="right" vertical="center"/>
    </xf>
    <xf numFmtId="0" fontId="43" fillId="6" borderId="0" xfId="35" applyFont="1" applyFill="1" applyAlignment="1">
      <alignment horizontal="center" vertical="center"/>
    </xf>
    <xf numFmtId="0" fontId="14" fillId="6" borderId="0" xfId="35" applyFont="1" applyFill="1" applyAlignment="1">
      <alignment horizontal="center" vertical="center"/>
    </xf>
    <xf numFmtId="0" fontId="5" fillId="5" borderId="92" xfId="8" applyFont="1" applyFill="1" applyBorder="1">
      <alignment horizontal="center" vertical="center" wrapText="1"/>
    </xf>
    <xf numFmtId="0" fontId="5" fillId="5" borderId="88" xfId="8" applyFont="1" applyFill="1" applyBorder="1">
      <alignment horizontal="center" vertical="center" wrapText="1"/>
    </xf>
    <xf numFmtId="0" fontId="5" fillId="5" borderId="57" xfId="8" applyFont="1" applyFill="1" applyBorder="1">
      <alignment horizontal="center" vertical="center" wrapText="1"/>
    </xf>
    <xf numFmtId="0" fontId="5" fillId="5" borderId="59" xfId="8" applyFont="1" applyFill="1" applyBorder="1">
      <alignment horizontal="center" vertical="center" wrapText="1"/>
    </xf>
    <xf numFmtId="0" fontId="9" fillId="5" borderId="82" xfId="8" applyFont="1" applyFill="1" applyBorder="1">
      <alignment horizontal="center" vertical="center" wrapText="1"/>
    </xf>
    <xf numFmtId="0" fontId="9" fillId="5" borderId="22" xfId="8" applyFont="1" applyFill="1" applyBorder="1">
      <alignment horizontal="center" vertical="center" wrapText="1"/>
    </xf>
    <xf numFmtId="0" fontId="9" fillId="6" borderId="0" xfId="19" applyFont="1" applyFill="1" applyAlignment="1">
      <alignment horizontal="center" vertical="center" readingOrder="1"/>
    </xf>
    <xf numFmtId="0" fontId="52" fillId="4" borderId="0" xfId="0" applyFont="1" applyFill="1" applyAlignment="1">
      <alignment horizontal="center" vertical="center" wrapText="1"/>
    </xf>
    <xf numFmtId="0" fontId="47" fillId="4" borderId="0" xfId="0" applyFont="1" applyFill="1" applyAlignment="1">
      <alignment horizontal="center" vertical="center" wrapText="1"/>
    </xf>
  </cellXfs>
  <cellStyles count="46">
    <cellStyle name="Comma" xfId="33" xr:uid="{00000000-0005-0000-0000-000000000000}"/>
    <cellStyle name="H1" xfId="17" xr:uid="{00000000-0005-0000-0000-000001000000}"/>
    <cellStyle name="H1 2" xfId="1" xr:uid="{00000000-0005-0000-0000-000002000000}"/>
    <cellStyle name="H1 2 2" xfId="18" xr:uid="{00000000-0005-0000-0000-000003000000}"/>
    <cellStyle name="H2" xfId="19" xr:uid="{00000000-0005-0000-0000-000004000000}"/>
    <cellStyle name="H2 2" xfId="2" xr:uid="{00000000-0005-0000-0000-000005000000}"/>
    <cellStyle name="H2 2 2" xfId="20" xr:uid="{00000000-0005-0000-0000-000006000000}"/>
    <cellStyle name="had" xfId="21" xr:uid="{00000000-0005-0000-0000-000007000000}"/>
    <cellStyle name="had 2" xfId="9" xr:uid="{00000000-0005-0000-0000-000008000000}"/>
    <cellStyle name="had0" xfId="6" xr:uid="{00000000-0005-0000-0000-000009000000}"/>
    <cellStyle name="Had1" xfId="22" xr:uid="{00000000-0005-0000-0000-00000A000000}"/>
    <cellStyle name="Had2" xfId="8" xr:uid="{00000000-0005-0000-0000-00000B000000}"/>
    <cellStyle name="Had3" xfId="23" xr:uid="{00000000-0005-0000-0000-00000C000000}"/>
    <cellStyle name="inxa" xfId="24" xr:uid="{00000000-0005-0000-0000-00000D000000}"/>
    <cellStyle name="inxe" xfId="25" xr:uid="{00000000-0005-0000-0000-00000E000000}"/>
    <cellStyle name="Normal" xfId="0" builtinId="0"/>
    <cellStyle name="Normal 2" xfId="4" xr:uid="{00000000-0005-0000-0000-000010000000}"/>
    <cellStyle name="Normal 2 2" xfId="26" xr:uid="{00000000-0005-0000-0000-000011000000}"/>
    <cellStyle name="Normal 2 3" xfId="43" xr:uid="{00000000-0005-0000-0000-000012000000}"/>
    <cellStyle name="Normal 3" xfId="35" xr:uid="{00000000-0005-0000-0000-000013000000}"/>
    <cellStyle name="Normal 4" xfId="37" xr:uid="{00000000-0005-0000-0000-000014000000}"/>
    <cellStyle name="Normal 4 2" xfId="38" xr:uid="{00000000-0005-0000-0000-000015000000}"/>
    <cellStyle name="Normal 5" xfId="39" xr:uid="{00000000-0005-0000-0000-000016000000}"/>
    <cellStyle name="Normal 6" xfId="41" xr:uid="{00000000-0005-0000-0000-000017000000}"/>
    <cellStyle name="Normal 7" xfId="42" xr:uid="{00000000-0005-0000-0000-000018000000}"/>
    <cellStyle name="Normal 8" xfId="44" xr:uid="{00000000-0005-0000-0000-000019000000}"/>
    <cellStyle name="Normal 9" xfId="45" xr:uid="{00000000-0005-0000-0000-00001A000000}"/>
    <cellStyle name="Normal_ورقة1" xfId="34" xr:uid="{00000000-0005-0000-0000-00001B000000}"/>
    <cellStyle name="Normal_ورقة2" xfId="36" xr:uid="{00000000-0005-0000-0000-00001C000000}"/>
    <cellStyle name="NotA" xfId="27" xr:uid="{00000000-0005-0000-0000-00001D000000}"/>
    <cellStyle name="Note 2" xfId="32" xr:uid="{00000000-0005-0000-0000-00001E000000}"/>
    <cellStyle name="Percent 2" xfId="40" xr:uid="{00000000-0005-0000-0000-00001F000000}"/>
    <cellStyle name="T1" xfId="5" xr:uid="{00000000-0005-0000-0000-000020000000}"/>
    <cellStyle name="T1 2" xfId="14" xr:uid="{00000000-0005-0000-0000-000021000000}"/>
    <cellStyle name="T2" xfId="3" xr:uid="{00000000-0005-0000-0000-000022000000}"/>
    <cellStyle name="T2 2" xfId="28" xr:uid="{00000000-0005-0000-0000-000023000000}"/>
    <cellStyle name="T2 2 2" xfId="29" xr:uid="{00000000-0005-0000-0000-000024000000}"/>
    <cellStyle name="T2 3" xfId="13" xr:uid="{00000000-0005-0000-0000-000025000000}"/>
    <cellStyle name="Total 2" xfId="7" xr:uid="{00000000-0005-0000-0000-000026000000}"/>
    <cellStyle name="Total1" xfId="15" xr:uid="{00000000-0005-0000-0000-000027000000}"/>
    <cellStyle name="TXT1" xfId="16" xr:uid="{00000000-0005-0000-0000-000028000000}"/>
    <cellStyle name="TXT1 2" xfId="30" xr:uid="{00000000-0005-0000-0000-000029000000}"/>
    <cellStyle name="TXT2" xfId="12" xr:uid="{00000000-0005-0000-0000-00002A000000}"/>
    <cellStyle name="TXT3" xfId="11" xr:uid="{00000000-0005-0000-0000-00002B000000}"/>
    <cellStyle name="TXT4" xfId="10" xr:uid="{00000000-0005-0000-0000-00002C000000}"/>
    <cellStyle name="TXT5" xfId="31" xr:uid="{00000000-0005-0000-0000-00002D000000}"/>
  </cellStyles>
  <dxfs count="1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 xr9:uid="{00000000-0011-0000-FFFF-FFFF00000000}">
      <tableStyleElement type="headerRow" dxfId="172"/>
      <tableStyleElement type="totalRow" dxfId="171"/>
      <tableStyleElement type="firstColumn" dxfId="170"/>
      <tableStyleElement type="lastColumn" dxfId="169"/>
      <tableStyleElement type="secondRowStripe" dxfId="168"/>
    </tableStyle>
  </tableStyles>
  <colors>
    <mruColors>
      <color rgb="FFFFFFFF"/>
      <color rgb="FF993366"/>
      <color rgb="FFFBFBFB"/>
      <color rgb="FFF3F3F3"/>
      <color rgb="FFECF1F8"/>
      <color rgb="FFF6F5EE"/>
      <color rgb="FFFEF6F0"/>
      <color rgb="FFF6F5F0"/>
      <color rgb="FFFEF1E6"/>
      <color rgb="FFAD39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8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5.xml"/><Relationship Id="rId68" Type="http://schemas.openxmlformats.org/officeDocument/2006/relationships/worksheet" Target="worksheets/sheet60.xml"/><Relationship Id="rId84" Type="http://schemas.openxmlformats.org/officeDocument/2006/relationships/worksheet" Target="worksheets/sheet72.xml"/><Relationship Id="rId89" Type="http://schemas.openxmlformats.org/officeDocument/2006/relationships/worksheet" Target="worksheets/sheet77.xml"/><Relationship Id="rId112" Type="http://schemas.openxmlformats.org/officeDocument/2006/relationships/calcChain" Target="calcChain.xml"/><Relationship Id="rId16" Type="http://schemas.openxmlformats.org/officeDocument/2006/relationships/worksheet" Target="worksheets/sheet14.xml"/><Relationship Id="rId107" Type="http://schemas.openxmlformats.org/officeDocument/2006/relationships/worksheet" Target="worksheets/sheet93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4.xml"/><Relationship Id="rId79" Type="http://schemas.openxmlformats.org/officeDocument/2006/relationships/worksheet" Target="worksheets/sheet68.xml"/><Relationship Id="rId102" Type="http://schemas.openxmlformats.org/officeDocument/2006/relationships/worksheet" Target="worksheets/sheet8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8.xml"/><Relationship Id="rId95" Type="http://schemas.openxmlformats.org/officeDocument/2006/relationships/worksheet" Target="worksheets/sheet82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worksheet" Target="worksheets/sheet56.xml"/><Relationship Id="rId69" Type="http://schemas.openxmlformats.org/officeDocument/2006/relationships/worksheet" Target="worksheets/sheet61.xml"/><Relationship Id="rId113" Type="http://schemas.openxmlformats.org/officeDocument/2006/relationships/customXml" Target="../customXml/item1.xml"/><Relationship Id="rId80" Type="http://schemas.openxmlformats.org/officeDocument/2006/relationships/worksheet" Target="worksheets/sheet69.xml"/><Relationship Id="rId85" Type="http://schemas.openxmlformats.org/officeDocument/2006/relationships/worksheet" Target="worksheets/sheet73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59" Type="http://schemas.openxmlformats.org/officeDocument/2006/relationships/worksheet" Target="worksheets/sheet51.xml"/><Relationship Id="rId103" Type="http://schemas.openxmlformats.org/officeDocument/2006/relationships/worksheet" Target="worksheets/sheet89.xml"/><Relationship Id="rId108" Type="http://schemas.openxmlformats.org/officeDocument/2006/relationships/externalLink" Target="externalLinks/externalLink1.xml"/><Relationship Id="rId54" Type="http://schemas.openxmlformats.org/officeDocument/2006/relationships/worksheet" Target="worksheets/sheet46.xml"/><Relationship Id="rId70" Type="http://schemas.openxmlformats.org/officeDocument/2006/relationships/chartsheet" Target="chartsheets/sheet9.xml"/><Relationship Id="rId75" Type="http://schemas.openxmlformats.org/officeDocument/2006/relationships/chartsheet" Target="chartsheets/sheet11.xml"/><Relationship Id="rId91" Type="http://schemas.openxmlformats.org/officeDocument/2006/relationships/worksheet" Target="worksheets/sheet79.xml"/><Relationship Id="rId96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worksheet" Target="worksheets/sheet20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6" Type="http://schemas.openxmlformats.org/officeDocument/2006/relationships/worksheet" Target="worksheets/sheet92.xml"/><Relationship Id="rId114" Type="http://schemas.openxmlformats.org/officeDocument/2006/relationships/customXml" Target="../customXml/item2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2.xml"/><Relationship Id="rId65" Type="http://schemas.openxmlformats.org/officeDocument/2006/relationships/worksheet" Target="worksheets/sheet57.xml"/><Relationship Id="rId73" Type="http://schemas.openxmlformats.org/officeDocument/2006/relationships/worksheet" Target="worksheets/sheet63.xml"/><Relationship Id="rId78" Type="http://schemas.openxmlformats.org/officeDocument/2006/relationships/worksheet" Target="worksheets/sheet67.xml"/><Relationship Id="rId81" Type="http://schemas.openxmlformats.org/officeDocument/2006/relationships/chartsheet" Target="chartsheets/sheet12.xml"/><Relationship Id="rId86" Type="http://schemas.openxmlformats.org/officeDocument/2006/relationships/worksheet" Target="worksheets/sheet74.xml"/><Relationship Id="rId94" Type="http://schemas.openxmlformats.org/officeDocument/2006/relationships/worksheet" Target="worksheets/sheet81.xml"/><Relationship Id="rId99" Type="http://schemas.openxmlformats.org/officeDocument/2006/relationships/worksheet" Target="worksheets/sheet86.xml"/><Relationship Id="rId101" Type="http://schemas.openxmlformats.org/officeDocument/2006/relationships/worksheet" Target="worksheets/sheet8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109" Type="http://schemas.openxmlformats.org/officeDocument/2006/relationships/theme" Target="theme/theme1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5.xml"/><Relationship Id="rId97" Type="http://schemas.openxmlformats.org/officeDocument/2006/relationships/worksheet" Target="worksheets/sheet84.xml"/><Relationship Id="rId104" Type="http://schemas.openxmlformats.org/officeDocument/2006/relationships/worksheet" Target="worksheets/sheet9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62.xml"/><Relationship Id="rId92" Type="http://schemas.openxmlformats.org/officeDocument/2006/relationships/chartsheet" Target="chartsheets/sheet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8.xml"/><Relationship Id="rId87" Type="http://schemas.openxmlformats.org/officeDocument/2006/relationships/worksheet" Target="worksheets/sheet75.xml"/><Relationship Id="rId110" Type="http://schemas.openxmlformats.org/officeDocument/2006/relationships/styles" Target="styles.xml"/><Relationship Id="rId115" Type="http://schemas.openxmlformats.org/officeDocument/2006/relationships/customXml" Target="../customXml/item3.xml"/><Relationship Id="rId61" Type="http://schemas.openxmlformats.org/officeDocument/2006/relationships/worksheet" Target="worksheets/sheet53.xml"/><Relationship Id="rId82" Type="http://schemas.openxmlformats.org/officeDocument/2006/relationships/worksheet" Target="worksheets/sheet70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6.xml"/><Relationship Id="rId100" Type="http://schemas.openxmlformats.org/officeDocument/2006/relationships/chartsheet" Target="chartsheets/sheet14.xml"/><Relationship Id="rId105" Type="http://schemas.openxmlformats.org/officeDocument/2006/relationships/worksheet" Target="worksheets/sheet9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chartsheet" Target="chartsheets/sheet10.xml"/><Relationship Id="rId93" Type="http://schemas.openxmlformats.org/officeDocument/2006/relationships/worksheet" Target="worksheets/sheet80.xml"/><Relationship Id="rId98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1.xml"/><Relationship Id="rId46" Type="http://schemas.openxmlformats.org/officeDocument/2006/relationships/worksheet" Target="worksheets/sheet39.xml"/><Relationship Id="rId67" Type="http://schemas.openxmlformats.org/officeDocument/2006/relationships/worksheet" Target="worksheets/sheet59.xml"/><Relationship Id="rId20" Type="http://schemas.openxmlformats.org/officeDocument/2006/relationships/chartsheet" Target="chartsheets/sheet3.xml"/><Relationship Id="rId41" Type="http://schemas.openxmlformats.org/officeDocument/2006/relationships/worksheet" Target="worksheets/sheet34.xml"/><Relationship Id="rId62" Type="http://schemas.openxmlformats.org/officeDocument/2006/relationships/worksheet" Target="worksheets/sheet54.xml"/><Relationship Id="rId83" Type="http://schemas.openxmlformats.org/officeDocument/2006/relationships/worksheet" Target="worksheets/sheet71.xml"/><Relationship Id="rId88" Type="http://schemas.openxmlformats.org/officeDocument/2006/relationships/worksheet" Target="worksheets/sheet76.xml"/><Relationship Id="rId111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 rtl="0"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معدل وفيات الأطفال (أقل من 5 سنوات) حسب</a:t>
            </a:r>
            <a:r>
              <a:rPr lang="ar-QA" sz="160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 </a:t>
            </a: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النوع</a:t>
            </a:r>
          </a:p>
          <a:p>
            <a:pPr rtl="0"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rtl="0"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2013 - 2022</a:t>
            </a: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2656144252593879"/>
          <c:w val="0.88095188101487309"/>
          <c:h val="0.65619686355430651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82-4F71-BCBF-83FA5254092B}"/>
                </c:ext>
              </c:extLst>
            </c:dLbl>
            <c:dLbl>
              <c:idx val="9"/>
              <c:layout>
                <c:manualLayout>
                  <c:x val="-2.7676071741032371E-3"/>
                  <c:y val="6.4455086139625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accent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6</c:v>
                </c:pt>
                <c:pt idx="1">
                  <c:v>7.7</c:v>
                </c:pt>
                <c:pt idx="2">
                  <c:v>8.7611435597909626</c:v>
                </c:pt>
                <c:pt idx="3">
                  <c:v>7</c:v>
                </c:pt>
                <c:pt idx="4">
                  <c:v>6.0953220239406622</c:v>
                </c:pt>
                <c:pt idx="5">
                  <c:v>7.4175428489125741</c:v>
                </c:pt>
                <c:pt idx="6">
                  <c:v>6.1</c:v>
                </c:pt>
                <c:pt idx="7">
                  <c:v>5.417194315463628</c:v>
                </c:pt>
                <c:pt idx="8">
                  <c:v>5.7362879145057368</c:v>
                </c:pt>
                <c:pt idx="9">
                  <c:v>8.5139318885448905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82-4F71-BCBF-83FA5254092B}"/>
            </c:ext>
          </c:extLst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82-4F71-BCBF-83FA5254092B}"/>
                </c:ext>
              </c:extLst>
            </c:dLbl>
            <c:dLbl>
              <c:idx val="9"/>
              <c:layout>
                <c:manualLayout>
                  <c:x val="-2.7743777693259989E-3"/>
                  <c:y val="1.4745972019144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9.6</c:v>
                </c:pt>
                <c:pt idx="1">
                  <c:v>8.4</c:v>
                </c:pt>
                <c:pt idx="2">
                  <c:v>9.2578986039676714</c:v>
                </c:pt>
                <c:pt idx="3">
                  <c:v>7.2</c:v>
                </c:pt>
                <c:pt idx="4">
                  <c:v>7.2083420813212964</c:v>
                </c:pt>
                <c:pt idx="5">
                  <c:v>7.7557639427483611</c:v>
                </c:pt>
                <c:pt idx="6">
                  <c:v>5.7</c:v>
                </c:pt>
                <c:pt idx="7">
                  <c:v>6.6891891891891895</c:v>
                </c:pt>
                <c:pt idx="8">
                  <c:v>7.0624586184065334</c:v>
                </c:pt>
                <c:pt idx="9">
                  <c:v>7.4649148999701405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B82-4F71-BCBF-83FA525409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4034944"/>
        <c:axId val="114053504"/>
      </c:lineChart>
      <c:catAx>
        <c:axId val="1140349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السنوات</a:t>
                </a:r>
                <a:r>
                  <a:rPr lang="en-US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 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r>
                  <a:rPr lang="en-US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+mn-lt"/>
                <a:cs typeface="Arial" pitchFamily="34" charset="0"/>
              </a:defRPr>
            </a:pPr>
            <a:endParaRPr lang="en-US"/>
          </a:p>
        </c:txPr>
        <c:crossAx val="11405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0535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المعدل</a:t>
                </a:r>
              </a:p>
              <a:p>
                <a:pPr>
                  <a:defRPr baseline="0">
                    <a:cs typeface="Calibri" panose="020F0502020204030204" pitchFamily="34" charset="0"/>
                  </a:defRPr>
                </a:pPr>
                <a:r>
                  <a:rPr lang="en-US" baseline="0">
                    <a:latin typeface="Arial" panose="020B0604020202020204" pitchFamily="34" charset="0"/>
                    <a:cs typeface="Calibri" panose="020F050202020403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403494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71061154855643049"/>
          <c:y val="0.14433500661716023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 baseline="0">
              <a:latin typeface="+mn-lt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800" b="1" i="0" baseline="0">
                <a:effectLst/>
                <a:latin typeface="Sakkal Majalla" panose="02000000000000000000" pitchFamily="2" charset="-78"/>
                <a:cs typeface="Sakkal Majalla" panose="02000000000000000000" pitchFamily="2" charset="-78"/>
              </a:rPr>
              <a:t>الواقعات الحيوية المسجلة</a:t>
            </a:r>
            <a:endParaRPr lang="en-US">
              <a:effectLst/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REGISTERED VITAL EVENTS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2013 - 2022</a:t>
            </a:r>
            <a:endParaRPr lang="en-US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136823281705172"/>
          <c:y val="0.24410217214004531"/>
          <c:w val="0.8459008511235816"/>
          <c:h val="0.66980131126871334"/>
        </c:manualLayout>
      </c:layout>
      <c:areaChart>
        <c:grouping val="stacked"/>
        <c:varyColors val="0"/>
        <c:ser>
          <c:idx val="3"/>
          <c:order val="0"/>
          <c:tx>
            <c:v>series</c:v>
          </c:tx>
          <c:spPr>
            <a:solidFill>
              <a:schemeClr val="bg1"/>
            </a:solidFill>
          </c:spPr>
          <c:cat>
            <c:numRef>
              <c:f>'B1'!$A$6:$A$15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2133</c:v>
                </c:pt>
                <c:pt idx="1">
                  <c:v>2366</c:v>
                </c:pt>
                <c:pt idx="2">
                  <c:v>2317</c:v>
                </c:pt>
                <c:pt idx="3">
                  <c:v>2347</c:v>
                </c:pt>
                <c:pt idx="4">
                  <c:v>2294</c:v>
                </c:pt>
                <c:pt idx="5">
                  <c:v>2385</c:v>
                </c:pt>
                <c:pt idx="6">
                  <c:v>2200</c:v>
                </c:pt>
                <c:pt idx="7">
                  <c:v>2811</c:v>
                </c:pt>
                <c:pt idx="8">
                  <c:v>2841</c:v>
                </c:pt>
                <c:pt idx="9">
                  <c:v>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5-4B78-BEC8-ADB06886DD61}"/>
            </c:ext>
          </c:extLst>
        </c:ser>
        <c:ser>
          <c:idx val="0"/>
          <c:order val="1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65-4B78-BEC8-ADB06886DD6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65-4B78-BEC8-ADB06886DD6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65-4B78-BEC8-ADB06886DD6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65-4B78-BEC8-ADB06886DD6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65-4B78-BEC8-ADB06886DD6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65-4B78-BEC8-ADB06886DD6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65-4B78-BEC8-ADB06886DD6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rgbClr val="C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21575</c:v>
                </c:pt>
                <c:pt idx="1">
                  <c:v>23077</c:v>
                </c:pt>
                <c:pt idx="2">
                  <c:v>24305</c:v>
                </c:pt>
                <c:pt idx="3">
                  <c:v>24469</c:v>
                </c:pt>
                <c:pt idx="4">
                  <c:v>25612</c:v>
                </c:pt>
                <c:pt idx="5">
                  <c:v>25684</c:v>
                </c:pt>
                <c:pt idx="6">
                  <c:v>26212</c:v>
                </c:pt>
                <c:pt idx="7">
                  <c:v>26203</c:v>
                </c:pt>
                <c:pt idx="8">
                  <c:v>23478</c:v>
                </c:pt>
                <c:pt idx="9">
                  <c:v>23524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56832"/>
        <c:axId val="118058368"/>
      </c:areaChart>
      <c:lineChart>
        <c:grouping val="standard"/>
        <c:varyColors val="0"/>
        <c:ser>
          <c:idx val="1"/>
          <c:order val="2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ysDot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205194958605152E-2"/>
                  <c:y val="-2.27365768468474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965-4B78-BEC8-ADB06886DD61}"/>
                </c:ext>
              </c:extLst>
            </c:dLbl>
            <c:dLbl>
              <c:idx val="9"/>
              <c:layout>
                <c:manualLayout>
                  <c:x val="-3.2205822502812308E-2"/>
                  <c:y val="-2.10302910299663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2133</c:v>
                </c:pt>
                <c:pt idx="1">
                  <c:v>2366</c:v>
                </c:pt>
                <c:pt idx="2">
                  <c:v>2317</c:v>
                </c:pt>
                <c:pt idx="3">
                  <c:v>2347</c:v>
                </c:pt>
                <c:pt idx="4">
                  <c:v>2294</c:v>
                </c:pt>
                <c:pt idx="5">
                  <c:v>2385</c:v>
                </c:pt>
                <c:pt idx="6">
                  <c:v>2200</c:v>
                </c:pt>
                <c:pt idx="7">
                  <c:v>2811</c:v>
                </c:pt>
                <c:pt idx="8">
                  <c:v>2841</c:v>
                </c:pt>
                <c:pt idx="9">
                  <c:v>2792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965-4B78-BEC8-ADB06886DD61}"/>
            </c:ext>
          </c:extLst>
        </c:ser>
        <c:ser>
          <c:idx val="2"/>
          <c:order val="3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65-4B78-BEC8-ADB06886DD61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2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23708</c:v>
                </c:pt>
                <c:pt idx="1">
                  <c:v>25443</c:v>
                </c:pt>
                <c:pt idx="2">
                  <c:v>26622</c:v>
                </c:pt>
                <c:pt idx="3">
                  <c:v>26816</c:v>
                </c:pt>
                <c:pt idx="4">
                  <c:v>27906</c:v>
                </c:pt>
                <c:pt idx="5">
                  <c:v>28069</c:v>
                </c:pt>
                <c:pt idx="6">
                  <c:v>28412</c:v>
                </c:pt>
                <c:pt idx="7">
                  <c:v>29014</c:v>
                </c:pt>
                <c:pt idx="8">
                  <c:v>26319</c:v>
                </c:pt>
                <c:pt idx="9">
                  <c:v>26316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56832"/>
        <c:axId val="118058368"/>
      </c:lineChart>
      <c:catAx>
        <c:axId val="1180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18058368"/>
        <c:crosses val="autoZero"/>
        <c:auto val="1"/>
        <c:lblAlgn val="ctr"/>
        <c:lblOffset val="100"/>
        <c:noMultiLvlLbl val="0"/>
      </c:catAx>
      <c:valAx>
        <c:axId val="11805836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rPr>
                  <a:t>العدد</a:t>
                </a:r>
                <a:endParaRPr lang="en-US" sz="1300" b="1" i="0" u="none" strike="noStrike" kern="1200" baseline="0">
                  <a:solidFill>
                    <a:sysClr val="windowText" lastClr="000000"/>
                  </a:solidFill>
                  <a:latin typeface="Calibri"/>
                  <a:ea typeface="Calibri"/>
                  <a:cs typeface="Calibri"/>
                </a:endParaRPr>
              </a:p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3927648280889756E-2"/>
              <c:y val="0.149853177443728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18056832"/>
        <c:crosses val="autoZero"/>
        <c:crossBetween val="between"/>
        <c:majorUnit val="4000"/>
        <c:minorUnit val="1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2022</a:t>
            </a:r>
          </a:p>
        </c:rich>
      </c:tx>
      <c:layout>
        <c:manualLayout>
          <c:xMode val="edge"/>
          <c:yMode val="edge"/>
          <c:x val="0.23503050873407594"/>
          <c:y val="2.26521747504979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 formatCode="#,##0">
                  <c:v>1343</c:v>
                </c:pt>
                <c:pt idx="1">
                  <c:v>3376</c:v>
                </c:pt>
                <c:pt idx="2">
                  <c:v>592</c:v>
                </c:pt>
                <c:pt idx="3">
                  <c:v>604</c:v>
                </c:pt>
                <c:pt idx="4">
                  <c:v>184</c:v>
                </c:pt>
                <c:pt idx="5">
                  <c:v>25</c:v>
                </c:pt>
                <c:pt idx="6" formatCode="#,##0">
                  <c:v>667</c:v>
                </c:pt>
                <c:pt idx="7" formatCode="#,##0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3-46E9-AC51-0F03C75DD619}"/>
            </c:ext>
          </c:extLst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8532</c:v>
                </c:pt>
                <c:pt idx="1">
                  <c:v>5977</c:v>
                </c:pt>
                <c:pt idx="2">
                  <c:v>2173</c:v>
                </c:pt>
                <c:pt idx="3">
                  <c:v>883</c:v>
                </c:pt>
                <c:pt idx="4">
                  <c:v>620</c:v>
                </c:pt>
                <c:pt idx="5">
                  <c:v>45</c:v>
                </c:pt>
                <c:pt idx="6" formatCode="#,##0">
                  <c:v>665</c:v>
                </c:pt>
                <c:pt idx="7" formatCode="#,##0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3-46E9-AC51-0F03C75DD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17922432"/>
        <c:axId val="117928704"/>
      </c:barChart>
      <c:catAx>
        <c:axId val="1179224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Municipality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البلدية </a:t>
                </a:r>
                <a:endParaRPr lang="en-US" sz="12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179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92870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17922432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Sakkal Majalla" panose="02000000000000000000" pitchFamily="2" charset="-78"/>
                <a:cs typeface="Sakkal Majalla" panose="02000000000000000000" pitchFamily="2" charset="-78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2022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979</c:v>
                </c:pt>
                <c:pt idx="1">
                  <c:v>1007</c:v>
                </c:pt>
                <c:pt idx="2">
                  <c:v>1041</c:v>
                </c:pt>
                <c:pt idx="3">
                  <c:v>1127</c:v>
                </c:pt>
                <c:pt idx="4">
                  <c:v>1088</c:v>
                </c:pt>
                <c:pt idx="5">
                  <c:v>1168</c:v>
                </c:pt>
                <c:pt idx="6">
                  <c:v>1103</c:v>
                </c:pt>
                <c:pt idx="7">
                  <c:v>1184</c:v>
                </c:pt>
                <c:pt idx="8">
                  <c:v>1131</c:v>
                </c:pt>
                <c:pt idx="9">
                  <c:v>1183</c:v>
                </c:pt>
                <c:pt idx="10">
                  <c:v>1191</c:v>
                </c:pt>
                <c:pt idx="11">
                  <c:v>1194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DA-40BC-B578-0C719DDD15D4}"/>
            </c:ext>
          </c:extLst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999</c:v>
                </c:pt>
                <c:pt idx="1">
                  <c:v>930</c:v>
                </c:pt>
                <c:pt idx="2">
                  <c:v>965</c:v>
                </c:pt>
                <c:pt idx="3">
                  <c:v>1016</c:v>
                </c:pt>
                <c:pt idx="4">
                  <c:v>1141</c:v>
                </c:pt>
                <c:pt idx="5">
                  <c:v>1038</c:v>
                </c:pt>
                <c:pt idx="6">
                  <c:v>1111</c:v>
                </c:pt>
                <c:pt idx="7">
                  <c:v>1120</c:v>
                </c:pt>
                <c:pt idx="8">
                  <c:v>1113</c:v>
                </c:pt>
                <c:pt idx="9">
                  <c:v>1158</c:v>
                </c:pt>
                <c:pt idx="10">
                  <c:v>1207</c:v>
                </c:pt>
                <c:pt idx="11">
                  <c:v>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DA-40BC-B578-0C719DDD15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31003904"/>
        <c:axId val="131005824"/>
      </c:barChart>
      <c:catAx>
        <c:axId val="13100390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Months</a:t>
                </a:r>
                <a:r>
                  <a:rPr lang="ar-QA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الشهور </a:t>
                </a:r>
                <a:endParaRPr lang="en-US" sz="10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31005824"/>
        <c:crosses val="autoZero"/>
        <c:auto val="1"/>
        <c:lblAlgn val="ctr"/>
        <c:lblOffset val="100"/>
        <c:noMultiLvlLbl val="0"/>
      </c:catAx>
      <c:valAx>
        <c:axId val="13100582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العدد </a:t>
                </a:r>
                <a:endParaRPr lang="en-US" sz="1000" b="1" i="0" strike="noStrike" baseline="0">
                  <a:solidFill>
                    <a:schemeClr val="tx2"/>
                  </a:solidFill>
                  <a:latin typeface="Calibri"/>
                  <a:cs typeface="Calibri" panose="020F0502020204030204" pitchFamily="34" charset="0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chemeClr val="tx2"/>
                    </a:solidFill>
                    <a:latin typeface="Calibri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3100390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74572361048446933"/>
          <c:y val="0.14182737462340769"/>
          <c:w val="0.22664184026766881"/>
          <c:h val="7.4774764309106484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الجنسية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2022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1-C79D-4399-972B-4C34B9608F5E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3-C79D-4399-972B-4C34B9608F5E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>
              <c:ext xmlns:c16="http://schemas.microsoft.com/office/drawing/2014/chart" uri="{C3380CC4-5D6E-409C-BE32-E72D297353CC}">
                <c16:uniqueId val="{00000005-C79D-4399-972B-4C34B9608F5E}"/>
              </c:ext>
            </c:extLst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bg1"/>
                      </a:solidFill>
                      <a:latin typeface="Arial" panose="020B060402020202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D-4399-972B-4C34B9608F5E}"/>
                </c:ext>
              </c:extLst>
            </c:dLbl>
            <c:dLbl>
              <c:idx val="1"/>
              <c:layout>
                <c:manualLayout>
                  <c:x val="-1.9057332412130378E-4"/>
                  <c:y val="-4.034940944881889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9D-4399-972B-4C34B9608F5E}"/>
                </c:ext>
              </c:extLst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bg1"/>
                      </a:solidFill>
                      <a:latin typeface="Arial" panose="020B0604020202020204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1764-43F3-BDAE-A1786E6DBFB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Arial" panose="020B060402020202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7149</c:v>
                </c:pt>
                <c:pt idx="1">
                  <c:v>429</c:v>
                </c:pt>
                <c:pt idx="2">
                  <c:v>8735</c:v>
                </c:pt>
                <c:pt idx="3">
                  <c:v>8500</c:v>
                </c:pt>
                <c:pt idx="4">
                  <c:v>464</c:v>
                </c:pt>
                <c:pt idx="5">
                  <c:v>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79D-4399-972B-4C34B9608F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2022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'B10'!$B$19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'B10'!$A$20:$A$27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'B10'!$B$20:$B$27</c:f>
              <c:numCache>
                <c:formatCode>#,##0</c:formatCode>
                <c:ptCount val="8"/>
                <c:pt idx="0">
                  <c:v>35</c:v>
                </c:pt>
                <c:pt idx="1">
                  <c:v>985</c:v>
                </c:pt>
                <c:pt idx="2">
                  <c:v>2271</c:v>
                </c:pt>
                <c:pt idx="3">
                  <c:v>2042</c:v>
                </c:pt>
                <c:pt idx="4">
                  <c:v>1308</c:v>
                </c:pt>
                <c:pt idx="5">
                  <c:v>476</c:v>
                </c:pt>
                <c:pt idx="6">
                  <c:v>31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C2-43F0-BE27-8BB99A6F089E}"/>
            </c:ext>
          </c:extLst>
        </c:ser>
        <c:ser>
          <c:idx val="1"/>
          <c:order val="1"/>
          <c:tx>
            <c:strRef>
              <c:f>'B10'!$C$19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'B10'!$A$20:$A$27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'B10'!$C$20:$C$27</c:f>
              <c:numCache>
                <c:formatCode>#,##0</c:formatCode>
                <c:ptCount val="8"/>
                <c:pt idx="0">
                  <c:v>151</c:v>
                </c:pt>
                <c:pt idx="1">
                  <c:v>1783</c:v>
                </c:pt>
                <c:pt idx="2">
                  <c:v>5096</c:v>
                </c:pt>
                <c:pt idx="3">
                  <c:v>7056</c:v>
                </c:pt>
                <c:pt idx="4">
                  <c:v>4071</c:v>
                </c:pt>
                <c:pt idx="5">
                  <c:v>931</c:v>
                </c:pt>
                <c:pt idx="6">
                  <c:v>61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C2-43F0-BE27-8BB99A6F08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1119744"/>
        <c:axId val="131121920"/>
      </c:barChart>
      <c:catAx>
        <c:axId val="1311197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4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Mother's age groups</a:t>
                </a:r>
                <a:r>
                  <a:rPr lang="ar-QA" sz="1000" b="1" i="0" strike="noStrike" baseline="0">
                    <a:solidFill>
                      <a:sysClr val="windowText" lastClr="000000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endParaRPr lang="en-US" sz="1000" b="1" i="0" strike="noStrike" baseline="0">
                  <a:solidFill>
                    <a:sysClr val="windowText" lastClr="000000"/>
                  </a:solidFill>
                  <a:latin typeface="Arial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12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1219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Calibri" panose="020F0502020204030204" pitchFamily="34" charset="0"/>
                  </a:defRPr>
                </a:pPr>
                <a:r>
                  <a:rPr lang="ar-QA" sz="12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 </a:t>
                </a:r>
                <a:r>
                  <a:rPr lang="en-US" sz="1000" b="1" i="0" strike="noStrike" baseline="0">
                    <a:solidFill>
                      <a:schemeClr val="tx2"/>
                    </a:solidFill>
                    <a:latin typeface="Arial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119744"/>
        <c:crosses val="autoZero"/>
        <c:crossBetween val="between"/>
      </c:valAx>
      <c:spPr>
        <a:solidFill>
          <a:srgbClr val="FBFBFB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جنسية الأم وفئة عمرها 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2022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'B11'!$B$18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'B11'!$B$19:$B$26</c:f>
              <c:numCache>
                <c:formatCode>General</c:formatCode>
                <c:ptCount val="8"/>
                <c:pt idx="0" formatCode="#,##0">
                  <c:v>23</c:v>
                </c:pt>
                <c:pt idx="1">
                  <c:v>814</c:v>
                </c:pt>
                <c:pt idx="2">
                  <c:v>1880</c:v>
                </c:pt>
                <c:pt idx="3">
                  <c:v>1713</c:v>
                </c:pt>
                <c:pt idx="4" formatCode="#,##0">
                  <c:v>1158</c:v>
                </c:pt>
                <c:pt idx="5">
                  <c:v>433</c:v>
                </c:pt>
                <c:pt idx="6" formatCode="#,##0">
                  <c:v>31</c:v>
                </c:pt>
                <c:pt idx="7" formatCode="#,##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C-4698-8C90-8DC3507E2D69}"/>
            </c:ext>
          </c:extLst>
        </c:ser>
        <c:ser>
          <c:idx val="1"/>
          <c:order val="1"/>
          <c:tx>
            <c:strRef>
              <c:f>'B11'!$C$18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'B11'!$C$19:$C$26</c:f>
              <c:numCache>
                <c:formatCode>General</c:formatCode>
                <c:ptCount val="8"/>
                <c:pt idx="0" formatCode="#,##0">
                  <c:v>163</c:v>
                </c:pt>
                <c:pt idx="1">
                  <c:v>1954</c:v>
                </c:pt>
                <c:pt idx="2">
                  <c:v>5487</c:v>
                </c:pt>
                <c:pt idx="3">
                  <c:v>7385</c:v>
                </c:pt>
                <c:pt idx="4">
                  <c:v>4221</c:v>
                </c:pt>
                <c:pt idx="5">
                  <c:v>974</c:v>
                </c:pt>
                <c:pt idx="6" formatCode="#,##0">
                  <c:v>61</c:v>
                </c:pt>
                <c:pt idx="7" formatCode="#,##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C-4698-8C90-8DC3507E2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3396352"/>
        <c:axId val="153398272"/>
      </c:barChart>
      <c:catAx>
        <c:axId val="15339635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  <a:cs typeface="Calibri" panose="020F0502020204030204" pitchFamily="34" charset="0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  <a:cs typeface="Calibri" panose="020F0502020204030204" pitchFamily="34" charset="0"/>
                  </a:rPr>
                  <a:t>فئة عمر الأم</a:t>
                </a:r>
                <a:endParaRPr lang="en-US" sz="1200" baseline="0">
                  <a:solidFill>
                    <a:sysClr val="windowText" lastClr="000000"/>
                  </a:solidFill>
                  <a:effectLst/>
                  <a:cs typeface="Calibri" panose="020F0502020204030204" pitchFamily="34" charset="0"/>
                </a:endParaRPr>
              </a:p>
              <a:p>
                <a:pPr>
                  <a:defRPr sz="1200" baseline="0">
                    <a:solidFill>
                      <a:sysClr val="windowText" lastClr="000000"/>
                    </a:solidFill>
                    <a:cs typeface="Calibri" panose="020F0502020204030204" pitchFamily="34" charset="0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Calibri" panose="020F0502020204030204" pitchFamily="34" charset="0"/>
                  </a:rPr>
                  <a:t>Mother's age groups</a:t>
                </a:r>
                <a:endParaRPr lang="en-US" sz="1000" baseline="0">
                  <a:solidFill>
                    <a:sysClr val="windowText" lastClr="000000"/>
                  </a:solidFill>
                  <a:effectLst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339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3982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ar-QA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العدد</a:t>
                </a:r>
              </a:p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ar-QA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 </a:t>
                </a:r>
                <a:r>
                  <a:rPr lang="en-US" baseline="0">
                    <a:solidFill>
                      <a:schemeClr val="tx2"/>
                    </a:solidFill>
                    <a:latin typeface="Arial" pitchFamily="34" charset="0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3396352"/>
        <c:crosses val="autoZero"/>
        <c:crossBetween val="between"/>
      </c:valAx>
      <c:spPr>
        <a:solidFill>
          <a:srgbClr val="FBFBFB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>
                <a:latin typeface="Sakkal Majalla" panose="02000000000000000000" pitchFamily="2" charset="-78"/>
                <a:cs typeface="Sakkal Majalla" panose="02000000000000000000" pitchFamily="2" charset="-78"/>
              </a:rPr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2022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22296108803461934"/>
          <c:w val="0.76730708661417324"/>
          <c:h val="0.667688695619454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ln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 formatCode="#,##0">
                  <c:v>20</c:v>
                </c:pt>
                <c:pt idx="1">
                  <c:v>0</c:v>
                </c:pt>
                <c:pt idx="2">
                  <c:v>262</c:v>
                </c:pt>
                <c:pt idx="3">
                  <c:v>246</c:v>
                </c:pt>
                <c:pt idx="4">
                  <c:v>2476</c:v>
                </c:pt>
                <c:pt idx="5">
                  <c:v>330</c:v>
                </c:pt>
                <c:pt idx="6">
                  <c:v>3517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8-4A28-9D4B-8DA257B94D23}"/>
            </c:ext>
          </c:extLst>
        </c:ser>
        <c:ser>
          <c:idx val="2"/>
          <c:order val="1"/>
          <c:tx>
            <c:strRef>
              <c:f>'B15-2'!$C$20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'B15-2'!$C$22:$C$28</c:f>
              <c:numCache>
                <c:formatCode>#,##0</c:formatCode>
                <c:ptCount val="7"/>
                <c:pt idx="0">
                  <c:v>199</c:v>
                </c:pt>
                <c:pt idx="1">
                  <c:v>0</c:v>
                </c:pt>
                <c:pt idx="2">
                  <c:v>1228</c:v>
                </c:pt>
                <c:pt idx="3">
                  <c:v>291</c:v>
                </c:pt>
                <c:pt idx="4">
                  <c:v>3897</c:v>
                </c:pt>
                <c:pt idx="5" formatCode="General">
                  <c:v>1849</c:v>
                </c:pt>
                <c:pt idx="6">
                  <c:v>10932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8-4A28-9D4B-8DA257B94D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154525056"/>
        <c:axId val="155452928"/>
      </c:barChart>
      <c:catAx>
        <c:axId val="15452505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aseline="0">
                    <a:solidFill>
                      <a:schemeClr val="tx2"/>
                    </a:solidFill>
                    <a:cs typeface="Calibri" panose="020F0502020204030204" pitchFamily="34" charset="0"/>
                  </a:defRPr>
                </a:pPr>
                <a:r>
                  <a:rPr lang="en-US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Educational Status  </a:t>
                </a:r>
                <a:r>
                  <a:rPr lang="ar-QA" sz="1200" baseline="0">
                    <a:solidFill>
                      <a:schemeClr val="tx2"/>
                    </a:solidFill>
                    <a:cs typeface="Calibri" panose="020F0502020204030204" pitchFamily="34" charset="0"/>
                  </a:rPr>
                  <a:t>الحالة التعليمية </a:t>
                </a:r>
                <a:endParaRPr lang="en-US" sz="1100" baseline="0">
                  <a:solidFill>
                    <a:schemeClr val="tx2"/>
                  </a:solidFill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 baseline="0">
                <a:latin typeface="Arial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5545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545292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4525056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7529790026246719"/>
          <c:y val="0.15622924593343085"/>
          <c:w val="0.35912500000000003"/>
          <c:h val="7.0484035820072524E-2"/>
        </c:manualLayout>
      </c:layout>
      <c:overlay val="0"/>
      <c:spPr>
        <a:noFill/>
      </c:spPr>
      <c:txPr>
        <a:bodyPr/>
        <a:lstStyle/>
        <a:p>
          <a:pPr rtl="1">
            <a:defRPr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+mn-cs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2022</a:t>
            </a:r>
          </a:p>
        </c:rich>
      </c:tx>
      <c:layout>
        <c:manualLayout>
          <c:xMode val="edge"/>
          <c:yMode val="edge"/>
          <c:x val="0.31674611296389693"/>
          <c:y val="2.2669335714370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 formatCode="#,##0_ ;\-#,##0\ ">
                  <c:v>211</c:v>
                </c:pt>
                <c:pt idx="1">
                  <c:v>174</c:v>
                </c:pt>
                <c:pt idx="2">
                  <c:v>153</c:v>
                </c:pt>
                <c:pt idx="3">
                  <c:v>147</c:v>
                </c:pt>
                <c:pt idx="4">
                  <c:v>145</c:v>
                </c:pt>
                <c:pt idx="5">
                  <c:v>132</c:v>
                </c:pt>
                <c:pt idx="6">
                  <c:v>168</c:v>
                </c:pt>
                <c:pt idx="7">
                  <c:v>164</c:v>
                </c:pt>
                <c:pt idx="8">
                  <c:v>164</c:v>
                </c:pt>
                <c:pt idx="9">
                  <c:v>153</c:v>
                </c:pt>
                <c:pt idx="10">
                  <c:v>168</c:v>
                </c:pt>
                <c:pt idx="11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E5-4FC2-BE33-2204B3D8A540}"/>
            </c:ext>
          </c:extLst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 formatCode="#,##0_ ;\-#,##0\ ">
                  <c:v>90</c:v>
                </c:pt>
                <c:pt idx="1">
                  <c:v>63</c:v>
                </c:pt>
                <c:pt idx="2">
                  <c:v>79</c:v>
                </c:pt>
                <c:pt idx="3">
                  <c:v>78</c:v>
                </c:pt>
                <c:pt idx="4">
                  <c:v>66</c:v>
                </c:pt>
                <c:pt idx="5">
                  <c:v>51</c:v>
                </c:pt>
                <c:pt idx="6">
                  <c:v>51</c:v>
                </c:pt>
                <c:pt idx="7">
                  <c:v>76</c:v>
                </c:pt>
                <c:pt idx="8">
                  <c:v>69</c:v>
                </c:pt>
                <c:pt idx="9">
                  <c:v>75</c:v>
                </c:pt>
                <c:pt idx="10">
                  <c:v>77</c:v>
                </c:pt>
                <c:pt idx="11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E5-4FC2-BE33-2204B3D8A5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0198912"/>
        <c:axId val="60200832"/>
      </c:barChart>
      <c:catAx>
        <c:axId val="601989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rgbClr val="000000"/>
                    </a:solidFill>
                    <a:latin typeface="Arial" pitchFamily="34" charset="0"/>
                    <a:cs typeface="Calibri" panose="020F0502020204030204" pitchFamily="34" charset="0"/>
                  </a:rPr>
                  <a:t>Months</a:t>
                </a:r>
                <a:r>
                  <a:rPr lang="ar-QA" sz="11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الشهور </a:t>
                </a:r>
                <a:endParaRPr lang="en-US" sz="1100" b="1" i="0" strike="noStrike" baseline="0">
                  <a:solidFill>
                    <a:srgbClr val="000000"/>
                  </a:solidFill>
                  <a:latin typeface="Calibri"/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60200832"/>
        <c:crosses val="autoZero"/>
        <c:auto val="1"/>
        <c:lblAlgn val="ctr"/>
        <c:lblOffset val="100"/>
        <c:noMultiLvlLbl val="0"/>
      </c:catAx>
      <c:valAx>
        <c:axId val="602008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ar-QA" sz="11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العدد </a:t>
                </a:r>
                <a:endParaRPr lang="en-US" sz="1100" b="1" i="0" strike="noStrike" baseline="0">
                  <a:solidFill>
                    <a:srgbClr val="000000"/>
                  </a:solidFill>
                  <a:latin typeface="Calibri"/>
                  <a:cs typeface="Calibri" panose="020F0502020204030204" pitchFamily="34" charset="0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 panose="020F0502020204030204" pitchFamily="34" charset="0"/>
                  </a:defRPr>
                </a:pPr>
                <a:r>
                  <a:rPr lang="en-US" sz="1000" b="1" i="0" strike="noStrike" baseline="0">
                    <a:solidFill>
                      <a:srgbClr val="000000"/>
                    </a:solidFill>
                    <a:latin typeface="Calibri"/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60198912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3541034467171"/>
          <c:h val="5.925027762734158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الجنسية والفئات</a:t>
            </a:r>
            <a:r>
              <a:rPr lang="ar-QA" sz="1600" baseline="0">
                <a:latin typeface="Sakkal Majalla" panose="02000000000000000000" pitchFamily="2" charset="-78"/>
                <a:cs typeface="Sakkal Majalla" panose="02000000000000000000" pitchFamily="2" charset="-78"/>
              </a:rPr>
              <a:t> العمرية</a:t>
            </a:r>
            <a:endParaRPr lang="en-US" sz="1600">
              <a:latin typeface="Sakkal Majalla" panose="02000000000000000000" pitchFamily="2" charset="-78"/>
              <a:cs typeface="Sakkal Majalla" panose="02000000000000000000" pitchFamily="2" charset="-78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2022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544063206947148"/>
          <c:w val="0.84967995907985128"/>
          <c:h val="0.61472011310805108"/>
        </c:manualLayout>
      </c:layout>
      <c:lineChart>
        <c:grouping val="standard"/>
        <c:varyColors val="0"/>
        <c:ser>
          <c:idx val="0"/>
          <c:order val="0"/>
          <c:tx>
            <c:strRef>
              <c:f>'D-4'!$D$36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336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24477902426381E-2"/>
                  <c:y val="-1.55251138362819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BC-4459-AFD1-49CABC394357}"/>
                </c:ext>
              </c:extLst>
            </c:dLbl>
            <c:dLbl>
              <c:idx val="13"/>
              <c:layout>
                <c:manualLayout>
                  <c:x val="-1.4202172283756271E-3"/>
                  <c:y val="3.1050227672563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BC-4459-AFD1-49CABC3943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993366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'D-4'!$D$37:$D$50</c:f>
              <c:numCache>
                <c:formatCode>General</c:formatCode>
                <c:ptCount val="14"/>
                <c:pt idx="0" formatCode="#,##0_ ;\-#,##0\ ">
                  <c:v>62</c:v>
                </c:pt>
                <c:pt idx="1">
                  <c:v>2</c:v>
                </c:pt>
                <c:pt idx="2">
                  <c:v>6</c:v>
                </c:pt>
                <c:pt idx="3">
                  <c:v>38</c:v>
                </c:pt>
                <c:pt idx="4">
                  <c:v>22</c:v>
                </c:pt>
                <c:pt idx="5">
                  <c:v>25</c:v>
                </c:pt>
                <c:pt idx="6">
                  <c:v>16</c:v>
                </c:pt>
                <c:pt idx="7">
                  <c:v>13</c:v>
                </c:pt>
                <c:pt idx="8">
                  <c:v>30</c:v>
                </c:pt>
                <c:pt idx="9">
                  <c:v>26</c:v>
                </c:pt>
                <c:pt idx="10">
                  <c:v>51</c:v>
                </c:pt>
                <c:pt idx="11">
                  <c:v>56</c:v>
                </c:pt>
                <c:pt idx="12" formatCode="#,##0_ ;\-#,##0\ ">
                  <c:v>82</c:v>
                </c:pt>
                <c:pt idx="13" formatCode="#,##0_ ;\-#,##0\ ">
                  <c:v>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3D-4D31-934C-4B0C25D9187A}"/>
            </c:ext>
          </c:extLst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BC-4459-AFD1-49CABC394357}"/>
                </c:ext>
              </c:extLst>
            </c:dLbl>
            <c:dLbl>
              <c:idx val="13"/>
              <c:layout>
                <c:manualLayout>
                  <c:x val="-5.3968254678273833E-2"/>
                  <c:y val="-6.65362021554939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BC-4459-AFD1-49CABC39435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'D-4'!$A$37:$A$50</c:f>
              <c:strCache>
                <c:ptCount val="14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'D-4'!$B$37:$B$50</c:f>
              <c:numCache>
                <c:formatCode>#,##0_ ;\-#,##0\ </c:formatCode>
                <c:ptCount val="14"/>
                <c:pt idx="0">
                  <c:v>149</c:v>
                </c:pt>
                <c:pt idx="1">
                  <c:v>11</c:v>
                </c:pt>
                <c:pt idx="2" formatCode="General">
                  <c:v>14</c:v>
                </c:pt>
                <c:pt idx="3" formatCode="General">
                  <c:v>22</c:v>
                </c:pt>
                <c:pt idx="4" formatCode="General">
                  <c:v>59</c:v>
                </c:pt>
                <c:pt idx="5" formatCode="General">
                  <c:v>115</c:v>
                </c:pt>
                <c:pt idx="6" formatCode="General">
                  <c:v>139</c:v>
                </c:pt>
                <c:pt idx="7" formatCode="General">
                  <c:v>170</c:v>
                </c:pt>
                <c:pt idx="8" formatCode="General">
                  <c:v>146</c:v>
                </c:pt>
                <c:pt idx="9" formatCode="General">
                  <c:v>150</c:v>
                </c:pt>
                <c:pt idx="10" formatCode="General">
                  <c:v>157</c:v>
                </c:pt>
                <c:pt idx="11" formatCode="General">
                  <c:v>155</c:v>
                </c:pt>
                <c:pt idx="12" formatCode="General">
                  <c:v>120</c:v>
                </c:pt>
                <c:pt idx="13" formatCode="General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3D-4D31-934C-4B0C25D91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848576"/>
        <c:axId val="59850752"/>
      </c:lineChart>
      <c:catAx>
        <c:axId val="5984857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aseline="0">
                    <a:cs typeface="Calibri" panose="020F0502020204030204" pitchFamily="34" charset="0"/>
                  </a:defRPr>
                </a:pPr>
                <a:r>
                  <a:rPr lang="ar-QA" sz="1200" baseline="0">
                    <a:cs typeface="Calibri" panose="020F0502020204030204" pitchFamily="34" charset="0"/>
                  </a:rPr>
                  <a:t>الفئة العمرية</a:t>
                </a:r>
                <a:r>
                  <a:rPr lang="en-US" sz="1200" baseline="0">
                    <a:cs typeface="Calibri" panose="020F0502020204030204" pitchFamily="34" charset="0"/>
                  </a:rPr>
                  <a:t>   </a:t>
                </a:r>
                <a:endParaRPr lang="ar-QA" sz="1200" baseline="0">
                  <a:cs typeface="Calibri" panose="020F0502020204030204" pitchFamily="34" charset="0"/>
                </a:endParaRPr>
              </a:p>
              <a:p>
                <a:pPr>
                  <a:defRPr sz="1200" baseline="0">
                    <a:cs typeface="Calibri" panose="020F0502020204030204" pitchFamily="34" charset="0"/>
                  </a:defRPr>
                </a:pPr>
                <a:r>
                  <a:rPr lang="en-US" sz="1200" baseline="0">
                    <a:cs typeface="Calibri" panose="020F0502020204030204" pitchFamily="34" charset="0"/>
                  </a:rPr>
                  <a:t>Age groups</a:t>
                </a:r>
                <a:endParaRPr lang="ar-QA" sz="1200" baseline="0"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850752"/>
        <c:crosses val="autoZero"/>
        <c:auto val="1"/>
        <c:lblAlgn val="ctr"/>
        <c:lblOffset val="100"/>
        <c:noMultiLvlLbl val="0"/>
      </c:catAx>
      <c:valAx>
        <c:axId val="5985075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العدد</a:t>
                </a:r>
                <a:endParaRPr lang="en-US" baseline="0">
                  <a:cs typeface="Calibri" panose="020F0502020204030204" pitchFamily="34" charset="0"/>
                </a:endParaRPr>
              </a:p>
              <a:p>
                <a:pPr rtl="1">
                  <a:defRPr baseline="0">
                    <a:cs typeface="Calibri" panose="020F0502020204030204" pitchFamily="34" charset="0"/>
                  </a:defRPr>
                </a:pPr>
                <a:r>
                  <a:rPr lang="ar-QA" baseline="0">
                    <a:cs typeface="Calibri" panose="020F0502020204030204" pitchFamily="34" charset="0"/>
                  </a:rPr>
                  <a:t> </a:t>
                </a:r>
                <a:r>
                  <a:rPr lang="en-US" baseline="0">
                    <a:cs typeface="Calibri" panose="020F0502020204030204" pitchFamily="34" charset="0"/>
                  </a:rPr>
                  <a:t>Number</a:t>
                </a:r>
                <a:endParaRPr lang="en-GB" baseline="0">
                  <a:cs typeface="Calibri" panose="020F0502020204030204" pitchFamily="34" charset="0"/>
                </a:endParaRPr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848576"/>
        <c:crosses val="autoZero"/>
        <c:crossBetween val="between"/>
      </c:valAx>
      <c:spPr>
        <a:solidFill>
          <a:srgbClr val="FBFBFB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441952143376188"/>
          <c:y val="0.16118351313243012"/>
          <c:w val="0.31592989449910724"/>
          <c:h val="6.6786423212339019E-2"/>
        </c:manualLayout>
      </c:layout>
      <c:overlay val="0"/>
      <c:txPr>
        <a:bodyPr/>
        <a:lstStyle/>
        <a:p>
          <a:pPr>
            <a:defRPr sz="1050" b="1" baseline="0">
              <a:latin typeface="Arial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2022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bg1">
                  <a:lumMod val="65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93D-4E6D-A0BA-5BF502E3E282}"/>
              </c:ext>
            </c:extLst>
          </c:dPt>
          <c:dPt>
            <c:idx val="1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93D-4E6D-A0BA-5BF502E3E282}"/>
              </c:ext>
            </c:extLst>
          </c:dPt>
          <c:dPt>
            <c:idx val="2"/>
            <c:bubble3D val="0"/>
            <c:explosion val="0"/>
            <c:spPr>
              <a:solidFill>
                <a:schemeClr val="accent3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93D-4E6D-A0BA-5BF502E3E282}"/>
              </c:ext>
            </c:extLst>
          </c:dPt>
          <c:dPt>
            <c:idx val="3"/>
            <c:bubble3D val="0"/>
            <c:explosion val="0"/>
            <c:spPr>
              <a:solidFill>
                <a:schemeClr val="accent4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93D-4E6D-A0BA-5BF502E3E282}"/>
              </c:ext>
            </c:extLst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93D-4E6D-A0BA-5BF502E3E282}"/>
              </c:ext>
            </c:extLst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93D-4E6D-A0BA-5BF502E3E282}"/>
              </c:ext>
            </c:extLst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D-4E6D-A0BA-5BF502E3E282}"/>
                </c:ext>
              </c:extLst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3D-4E6D-A0BA-5BF502E3E282}"/>
                </c:ext>
              </c:extLst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3D-4E6D-A0BA-5BF502E3E282}"/>
                </c:ext>
              </c:extLst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3D-4E6D-A0BA-5BF502E3E282}"/>
                </c:ext>
              </c:extLst>
            </c:dLbl>
            <c:dLbl>
              <c:idx val="4"/>
              <c:layout>
                <c:manualLayout>
                  <c:x val="1.3880578230713625E-2"/>
                  <c:y val="-0.109207348499272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3D-4E6D-A0BA-5BF502E3E282}"/>
                </c:ext>
              </c:extLst>
            </c:dLbl>
            <c:dLbl>
              <c:idx val="5"/>
              <c:layout>
                <c:manualLayout>
                  <c:x val="-0.1020851267186268"/>
                  <c:y val="2.0014173228346456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 baseline="0">
                      <a:solidFill>
                        <a:schemeClr val="bg1"/>
                      </a:solidFill>
                      <a:latin typeface="Arial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3D-4E6D-A0BA-5BF502E3E282}"/>
                </c:ext>
              </c:extLst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 baseline="0">
                      <a:solidFill>
                        <a:schemeClr val="bg1"/>
                      </a:solidFill>
                      <a:latin typeface="Arial" pitchFamily="34" charset="0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A-88F7-4CAF-BC2A-1B581AFE328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 baseline="0">
                    <a:latin typeface="Arial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آسيوية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22</c:v>
                </c:pt>
                <c:pt idx="1">
                  <c:v>54</c:v>
                </c:pt>
                <c:pt idx="2">
                  <c:v>39</c:v>
                </c:pt>
                <c:pt idx="3">
                  <c:v>5</c:v>
                </c:pt>
                <c:pt idx="4">
                  <c:v>26</c:v>
                </c:pt>
                <c:pt idx="5">
                  <c:v>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3D-4E6D-A0BA-5BF502E3E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>
                <a:latin typeface="Sakkal Majalla" panose="02000000000000000000" pitchFamily="2" charset="-78"/>
                <a:cs typeface="Sakkal Majalla" panose="02000000000000000000" pitchFamily="2" charset="-78"/>
              </a:rPr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2022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457-4850-88D2-F53F86208809}"/>
              </c:ext>
            </c:extLst>
          </c:dPt>
          <c:dPt>
            <c:idx val="1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457-4850-88D2-F53F86208809}"/>
              </c:ext>
            </c:extLst>
          </c:dPt>
          <c:dPt>
            <c:idx val="2"/>
            <c:bubble3D val="0"/>
            <c:explosion val="0"/>
            <c:spPr>
              <a:solidFill>
                <a:schemeClr val="accent4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3457-4850-88D2-F53F86208809}"/>
              </c:ext>
            </c:extLst>
          </c:dPt>
          <c:dPt>
            <c:idx val="3"/>
            <c:bubble3D val="0"/>
            <c:explosion val="0"/>
            <c:spPr>
              <a:solidFill>
                <a:schemeClr val="accent3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457-4850-88D2-F53F86208809}"/>
              </c:ext>
            </c:extLst>
          </c:dPt>
          <c:dPt>
            <c:idx val="4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457-4850-88D2-F53F86208809}"/>
              </c:ext>
            </c:extLst>
          </c:dPt>
          <c:dPt>
            <c:idx val="5"/>
            <c:bubble3D val="0"/>
            <c:explosion val="0"/>
            <c:spPr>
              <a:solidFill>
                <a:schemeClr val="bg1">
                  <a:lumMod val="6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457-4850-88D2-F53F86208809}"/>
              </c:ext>
            </c:extLst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7-4850-88D2-F53F86208809}"/>
                </c:ext>
              </c:extLst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7-4850-88D2-F53F86208809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3457-4850-88D2-F53F86208809}"/>
                </c:ext>
              </c:extLst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 baseline="0">
                      <a:solidFill>
                        <a:schemeClr val="bg1"/>
                      </a:solidFill>
                      <a:latin typeface="+mn-lt"/>
                      <a:cs typeface="Calibri" panose="020F050202020403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7-4850-88D2-F53F86208809}"/>
                </c:ext>
              </c:extLst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7-4850-88D2-F53F8620880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aseline="0">
                    <a:latin typeface="+mn-lt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'D-9'!$B$7:$B$12</c:f>
              <c:numCache>
                <c:formatCode>General</c:formatCode>
                <c:ptCount val="6"/>
                <c:pt idx="0">
                  <c:v>945</c:v>
                </c:pt>
                <c:pt idx="1">
                  <c:v>62</c:v>
                </c:pt>
                <c:pt idx="2">
                  <c:v>505</c:v>
                </c:pt>
                <c:pt idx="3">
                  <c:v>1139</c:v>
                </c:pt>
                <c:pt idx="4">
                  <c:v>39</c:v>
                </c:pt>
                <c:pt idx="5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457-4850-88D2-F53F862088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+mn-cs"/>
              </a:rPr>
              <a:t>2013 - 2022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8875874130478338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'ID-1'!$F$5:$I$5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5F-428F-B749-B446FE382361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'ID-1'!$F$7:$F$16</c:f>
              <c:numCache>
                <c:formatCode>#,##0</c:formatCode>
                <c:ptCount val="10"/>
                <c:pt idx="0">
                  <c:v>100</c:v>
                </c:pt>
                <c:pt idx="1">
                  <c:v>110</c:v>
                </c:pt>
                <c:pt idx="2">
                  <c:v>128</c:v>
                </c:pt>
                <c:pt idx="3">
                  <c:v>108</c:v>
                </c:pt>
                <c:pt idx="4">
                  <c:v>107</c:v>
                </c:pt>
                <c:pt idx="5">
                  <c:v>117</c:v>
                </c:pt>
                <c:pt idx="6">
                  <c:v>109</c:v>
                </c:pt>
                <c:pt idx="7">
                  <c:v>114</c:v>
                </c:pt>
                <c:pt idx="8">
                  <c:v>81</c:v>
                </c:pt>
                <c:pt idx="9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5F-428F-B749-B446FE382361}"/>
            </c:ext>
          </c:extLst>
        </c:ser>
        <c:ser>
          <c:idx val="1"/>
          <c:order val="1"/>
          <c:tx>
            <c:strRef>
              <c:f>'ID-1'!$J$5:$M$5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rgbClr val="AD3973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5F-428F-B749-B446FE382361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</c:numCache>
            </c:numRef>
          </c:cat>
          <c:val>
            <c:numRef>
              <c:f>'ID-1'!$J$7:$J$16</c:f>
              <c:numCache>
                <c:formatCode>#,##0</c:formatCode>
                <c:ptCount val="10"/>
                <c:pt idx="0">
                  <c:v>58</c:v>
                </c:pt>
                <c:pt idx="1">
                  <c:v>58</c:v>
                </c:pt>
                <c:pt idx="2">
                  <c:v>69</c:v>
                </c:pt>
                <c:pt idx="3">
                  <c:v>53</c:v>
                </c:pt>
                <c:pt idx="4">
                  <c:v>44</c:v>
                </c:pt>
                <c:pt idx="5">
                  <c:v>55</c:v>
                </c:pt>
                <c:pt idx="6">
                  <c:v>28</c:v>
                </c:pt>
                <c:pt idx="7">
                  <c:v>39</c:v>
                </c:pt>
                <c:pt idx="8">
                  <c:v>51</c:v>
                </c:pt>
                <c:pt idx="9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5F-428F-B749-B446FE382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468608"/>
        <c:axId val="164470144"/>
      </c:lineChart>
      <c:catAx>
        <c:axId val="16446860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47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4701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4468608"/>
        <c:crosses val="autoZero"/>
        <c:crossBetween val="between"/>
        <c:minorUnit val="5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57623979187360719"/>
          <c:y val="0.12002911680413958"/>
          <c:w val="0.38746577630257578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Sakkal Majalla" panose="02000000000000000000" pitchFamily="2" charset="-78"/>
                <a:cs typeface="Sakkal Majalla" panose="02000000000000000000" pitchFamily="2" charset="-78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+mn-cs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+mn-cs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+mn-cs"/>
              </a:rPr>
              <a:t>2022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24</c:v>
                </c:pt>
                <c:pt idx="1">
                  <c:v>1</c:v>
                </c:pt>
                <c:pt idx="2">
                  <c:v>26</c:v>
                </c:pt>
                <c:pt idx="3">
                  <c:v>28</c:v>
                </c:pt>
                <c:pt idx="4">
                  <c:v>2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5C-4FC2-AA94-E5EEAE33A440}"/>
            </c:ext>
          </c:extLst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28</c:v>
                </c:pt>
                <c:pt idx="1">
                  <c:v>6</c:v>
                </c:pt>
                <c:pt idx="2">
                  <c:v>18</c:v>
                </c:pt>
                <c:pt idx="3">
                  <c:v>32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5C-4FC2-AA94-E5EEAE33A4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overlap val="-10"/>
        <c:axId val="165708544"/>
        <c:axId val="165710080"/>
      </c:barChart>
      <c:catAx>
        <c:axId val="1657085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Calibri" panose="020F0502020204030204" pitchFamily="34" charset="0"/>
              </a:defRPr>
            </a:pPr>
            <a:endParaRPr lang="en-US"/>
          </a:p>
        </c:txPr>
        <c:crossAx val="165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100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 baseline="0">
                    <a:cs typeface="Calibri" panose="020F0502020204030204" pitchFamily="34" charset="0"/>
                  </a:defRPr>
                </a:pPr>
                <a:r>
                  <a:rPr lang="ar-QA" sz="1200" b="1" baseline="0">
                    <a:cs typeface="Calibri" panose="020F0502020204030204" pitchFamily="34" charset="0"/>
                  </a:rPr>
                  <a:t>العدد</a:t>
                </a:r>
              </a:p>
              <a:p>
                <a:pPr rtl="0">
                  <a:defRPr sz="1200" b="1" baseline="0">
                    <a:cs typeface="Calibri" panose="020F0502020204030204" pitchFamily="34" charset="0"/>
                  </a:defRPr>
                </a:pPr>
                <a:r>
                  <a:rPr lang="en-US" sz="1200" b="1" baseline="0">
                    <a:cs typeface="Calibri" panose="020F050202020403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708544"/>
        <c:crosses val="autoZero"/>
        <c:crossBetween val="between"/>
      </c:valAx>
      <c:spPr>
        <a:solidFill>
          <a:srgbClr val="FBFBFB"/>
        </a:solidFill>
      </c:spPr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2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5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1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2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1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 codeName="Chart62"/>
  <sheetViews>
    <sheetView zoomScale="85" workbookViewId="0"/>
  </sheetViews>
  <pageMargins left="0.39370078740157483" right="0.39370078740157483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500-000000000000}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5000-000000000000}">
  <sheetPr codeName="Chart83"/>
  <sheetViews>
    <sheetView zoomScale="85" workbookViewId="0"/>
  </sheetView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5800-000000000000}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cid:5A6AB159-D7F1-4C65-8B6C-BFD1D801B2ED-L0-001" TargetMode="External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66674</xdr:rowOff>
    </xdr:from>
    <xdr:to>
      <xdr:col>10</xdr:col>
      <xdr:colOff>362764</xdr:colOff>
      <xdr:row>56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F9FED0-443A-49B0-B04E-98DA8B778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4"/>
          <a:ext cx="6392089" cy="9039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0.58327</cdr:x>
      <cdr:y>0.23619</cdr:y>
    </cdr:from>
    <cdr:to>
      <cdr:x>0.76656</cdr:x>
      <cdr:y>0.32819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56175" y="1483880"/>
          <a:ext cx="1588912" cy="578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0.54731</cdr:x>
      <cdr:y>0.28895</cdr:y>
    </cdr:from>
    <cdr:to>
      <cdr:x>0.58029</cdr:x>
      <cdr:y>0.33592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E480B967-83E7-4688-AB22-B77F766E9243}"/>
            </a:ext>
          </a:extLst>
        </cdr:cNvPr>
        <cdr:cNvCxnSpPr/>
      </cdr:nvCxnSpPr>
      <cdr:spPr>
        <a:xfrm xmlns:a="http://schemas.openxmlformats.org/drawingml/2006/main" flipH="1">
          <a:off x="4744506" y="1815353"/>
          <a:ext cx="285881" cy="29514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0.51734</cdr:x>
      <cdr:y>0.5073</cdr:y>
    </cdr:from>
    <cdr:to>
      <cdr:x>0.70063</cdr:x>
      <cdr:y>0.60465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484676" y="3187175"/>
          <a:ext cx="1588912" cy="6116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0.59438</cdr:x>
      <cdr:y>0.7546</cdr:y>
    </cdr:from>
    <cdr:to>
      <cdr:x>0.77767</cdr:x>
      <cdr:y>0.84659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528248" y="4591601"/>
          <a:ext cx="1704759" cy="559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0.55842</cdr:x>
      <cdr:y>0.80736</cdr:y>
    </cdr:from>
    <cdr:to>
      <cdr:x>0.5914</cdr:x>
      <cdr:y>0.85433</cdr:y>
    </cdr:to>
    <cdr:cxnSp macro="">
      <cdr:nvCxnSpPr>
        <cdr:cNvPr id="15" name="Straight Arrow Connector 14">
          <a:extLst xmlns:a="http://schemas.openxmlformats.org/drawingml/2006/main">
            <a:ext uri="{FF2B5EF4-FFF2-40B4-BE49-F238E27FC236}">
              <a16:creationId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93788" y="4912634"/>
          <a:ext cx="306743" cy="28580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5897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10</xdr:col>
      <xdr:colOff>353504</xdr:colOff>
      <xdr:row>56</xdr:row>
      <xdr:rowOff>48000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DF153E-155C-49D8-99F4-F030A14E5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392354" cy="9039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872382" cy="57262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15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930968" cy="5715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123825</xdr:rowOff>
    </xdr:from>
    <xdr:to>
      <xdr:col>10</xdr:col>
      <xdr:colOff>353505</xdr:colOff>
      <xdr:row>56</xdr:row>
      <xdr:rowOff>95625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0D6DD7-7368-4DD8-B511-914762FD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5"/>
          <a:ext cx="6392355" cy="903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872382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155206" cy="6017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lemadi\Desktop\death%20by%20occup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-10-1"/>
      <sheetName val="D-10-2"/>
      <sheetName val="D-10-3"/>
    </sheetNames>
    <sheetDataSet>
      <sheetData sheetId="0"/>
      <sheetData sheetId="1">
        <row r="8">
          <cell r="C8">
            <v>32</v>
          </cell>
          <cell r="D8">
            <v>0</v>
          </cell>
          <cell r="E8">
            <v>27</v>
          </cell>
          <cell r="F8">
            <v>2</v>
          </cell>
          <cell r="G8">
            <v>0</v>
          </cell>
          <cell r="H8">
            <v>2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</row>
        <row r="9">
          <cell r="C9">
            <v>3</v>
          </cell>
          <cell r="D9">
            <v>0</v>
          </cell>
          <cell r="E9">
            <v>2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35</v>
          </cell>
          <cell r="D10">
            <v>0</v>
          </cell>
          <cell r="E10">
            <v>29</v>
          </cell>
          <cell r="F10">
            <v>3</v>
          </cell>
          <cell r="G10">
            <v>0</v>
          </cell>
          <cell r="H10">
            <v>2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</row>
        <row r="11">
          <cell r="C11">
            <v>87</v>
          </cell>
          <cell r="D11">
            <v>0</v>
          </cell>
          <cell r="E11">
            <v>59</v>
          </cell>
          <cell r="F11">
            <v>11</v>
          </cell>
          <cell r="G11">
            <v>9</v>
          </cell>
          <cell r="H11">
            <v>7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</row>
        <row r="12">
          <cell r="C12">
            <v>22</v>
          </cell>
          <cell r="D12">
            <v>0</v>
          </cell>
          <cell r="E12">
            <v>13</v>
          </cell>
          <cell r="F12">
            <v>5</v>
          </cell>
          <cell r="G12">
            <v>0</v>
          </cell>
          <cell r="H12">
            <v>3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</row>
        <row r="13">
          <cell r="C13">
            <v>109</v>
          </cell>
          <cell r="D13">
            <v>0</v>
          </cell>
          <cell r="E13">
            <v>72</v>
          </cell>
          <cell r="F13">
            <v>16</v>
          </cell>
          <cell r="G13">
            <v>9</v>
          </cell>
          <cell r="H13">
            <v>10</v>
          </cell>
          <cell r="I13">
            <v>2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96</v>
          </cell>
          <cell r="D14">
            <v>0</v>
          </cell>
          <cell r="E14">
            <v>58</v>
          </cell>
          <cell r="F14">
            <v>12</v>
          </cell>
          <cell r="G14">
            <v>11</v>
          </cell>
          <cell r="H14">
            <v>7</v>
          </cell>
          <cell r="I14">
            <v>6</v>
          </cell>
          <cell r="J14">
            <v>1</v>
          </cell>
          <cell r="K14">
            <v>1</v>
          </cell>
          <cell r="L14">
            <v>0</v>
          </cell>
        </row>
        <row r="15">
          <cell r="C15">
            <v>7</v>
          </cell>
          <cell r="D15">
            <v>0</v>
          </cell>
          <cell r="E15">
            <v>3</v>
          </cell>
          <cell r="F15">
            <v>2</v>
          </cell>
          <cell r="G15">
            <v>0</v>
          </cell>
          <cell r="H15">
            <v>1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</row>
        <row r="16">
          <cell r="C16">
            <v>103</v>
          </cell>
          <cell r="D16">
            <v>0</v>
          </cell>
          <cell r="E16">
            <v>61</v>
          </cell>
          <cell r="F16">
            <v>14</v>
          </cell>
          <cell r="G16">
            <v>11</v>
          </cell>
          <cell r="H16">
            <v>8</v>
          </cell>
          <cell r="I16">
            <v>6</v>
          </cell>
          <cell r="J16">
            <v>2</v>
          </cell>
          <cell r="K16">
            <v>1</v>
          </cell>
          <cell r="L16">
            <v>0</v>
          </cell>
        </row>
        <row r="17">
          <cell r="C17">
            <v>50</v>
          </cell>
          <cell r="D17">
            <v>0</v>
          </cell>
          <cell r="E17">
            <v>32</v>
          </cell>
          <cell r="F17">
            <v>2</v>
          </cell>
          <cell r="G17">
            <v>2</v>
          </cell>
          <cell r="H17">
            <v>5</v>
          </cell>
          <cell r="I17">
            <v>6</v>
          </cell>
          <cell r="J17">
            <v>2</v>
          </cell>
          <cell r="K17">
            <v>1</v>
          </cell>
          <cell r="L17">
            <v>0</v>
          </cell>
        </row>
        <row r="18">
          <cell r="C18">
            <v>6</v>
          </cell>
          <cell r="D18">
            <v>0</v>
          </cell>
          <cell r="E18">
            <v>3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</row>
        <row r="19">
          <cell r="C19">
            <v>56</v>
          </cell>
          <cell r="D19">
            <v>0</v>
          </cell>
          <cell r="E19">
            <v>35</v>
          </cell>
          <cell r="F19">
            <v>3</v>
          </cell>
          <cell r="G19">
            <v>3</v>
          </cell>
          <cell r="H19">
            <v>5</v>
          </cell>
          <cell r="I19">
            <v>6</v>
          </cell>
          <cell r="J19">
            <v>3</v>
          </cell>
          <cell r="K19">
            <v>1</v>
          </cell>
          <cell r="L19">
            <v>0</v>
          </cell>
        </row>
        <row r="20">
          <cell r="C20">
            <v>57</v>
          </cell>
          <cell r="D20">
            <v>0</v>
          </cell>
          <cell r="E20">
            <v>21</v>
          </cell>
          <cell r="F20">
            <v>9</v>
          </cell>
          <cell r="G20">
            <v>2</v>
          </cell>
          <cell r="H20">
            <v>8</v>
          </cell>
          <cell r="I20">
            <v>8</v>
          </cell>
          <cell r="J20">
            <v>7</v>
          </cell>
          <cell r="K20">
            <v>2</v>
          </cell>
          <cell r="L20">
            <v>0</v>
          </cell>
        </row>
        <row r="21">
          <cell r="C21">
            <v>10</v>
          </cell>
          <cell r="D21">
            <v>0</v>
          </cell>
          <cell r="E21">
            <v>5</v>
          </cell>
          <cell r="F21">
            <v>0</v>
          </cell>
          <cell r="G21">
            <v>0</v>
          </cell>
          <cell r="H21">
            <v>2</v>
          </cell>
          <cell r="I21">
            <v>1</v>
          </cell>
          <cell r="J21">
            <v>1</v>
          </cell>
          <cell r="K21">
            <v>1</v>
          </cell>
          <cell r="L21">
            <v>0</v>
          </cell>
        </row>
        <row r="22">
          <cell r="C22">
            <v>67</v>
          </cell>
          <cell r="D22">
            <v>0</v>
          </cell>
          <cell r="E22">
            <v>26</v>
          </cell>
          <cell r="F22">
            <v>9</v>
          </cell>
          <cell r="G22">
            <v>2</v>
          </cell>
          <cell r="H22">
            <v>10</v>
          </cell>
          <cell r="I22">
            <v>9</v>
          </cell>
          <cell r="J22">
            <v>8</v>
          </cell>
          <cell r="K22">
            <v>3</v>
          </cell>
          <cell r="L22">
            <v>0</v>
          </cell>
        </row>
        <row r="23">
          <cell r="C23">
            <v>9</v>
          </cell>
          <cell r="D23">
            <v>0</v>
          </cell>
          <cell r="E23">
            <v>3</v>
          </cell>
          <cell r="F23">
            <v>1</v>
          </cell>
          <cell r="G23">
            <v>1</v>
          </cell>
          <cell r="H23">
            <v>0</v>
          </cell>
          <cell r="I23">
            <v>2</v>
          </cell>
          <cell r="J23">
            <v>2</v>
          </cell>
          <cell r="K23">
            <v>0</v>
          </cell>
          <cell r="L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>
            <v>9</v>
          </cell>
          <cell r="D25">
            <v>0</v>
          </cell>
          <cell r="E25">
            <v>3</v>
          </cell>
          <cell r="F25">
            <v>1</v>
          </cell>
          <cell r="G25">
            <v>1</v>
          </cell>
          <cell r="H25">
            <v>0</v>
          </cell>
          <cell r="I25">
            <v>2</v>
          </cell>
          <cell r="J25">
            <v>2</v>
          </cell>
          <cell r="K25">
            <v>0</v>
          </cell>
          <cell r="L25">
            <v>0</v>
          </cell>
        </row>
        <row r="26">
          <cell r="C26">
            <v>251</v>
          </cell>
          <cell r="D26">
            <v>0</v>
          </cell>
          <cell r="E26">
            <v>89</v>
          </cell>
          <cell r="F26">
            <v>34</v>
          </cell>
          <cell r="G26">
            <v>35</v>
          </cell>
          <cell r="H26">
            <v>41</v>
          </cell>
          <cell r="I26">
            <v>27</v>
          </cell>
          <cell r="J26">
            <v>19</v>
          </cell>
          <cell r="K26">
            <v>6</v>
          </cell>
          <cell r="L26">
            <v>0</v>
          </cell>
        </row>
        <row r="27">
          <cell r="C27">
            <v>4</v>
          </cell>
          <cell r="D27">
            <v>0</v>
          </cell>
          <cell r="E27">
            <v>3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</row>
        <row r="28">
          <cell r="C28">
            <v>255</v>
          </cell>
          <cell r="D28">
            <v>0</v>
          </cell>
          <cell r="E28">
            <v>92</v>
          </cell>
          <cell r="F28">
            <v>34</v>
          </cell>
          <cell r="G28">
            <v>35</v>
          </cell>
          <cell r="H28">
            <v>41</v>
          </cell>
          <cell r="I28">
            <v>27</v>
          </cell>
          <cell r="J28">
            <v>19</v>
          </cell>
          <cell r="K28">
            <v>7</v>
          </cell>
          <cell r="L28">
            <v>0</v>
          </cell>
        </row>
        <row r="29">
          <cell r="C29">
            <v>105</v>
          </cell>
          <cell r="D29">
            <v>0</v>
          </cell>
          <cell r="E29">
            <v>45</v>
          </cell>
          <cell r="F29">
            <v>13</v>
          </cell>
          <cell r="G29">
            <v>14</v>
          </cell>
          <cell r="H29">
            <v>11</v>
          </cell>
          <cell r="I29">
            <v>12</v>
          </cell>
          <cell r="J29">
            <v>8</v>
          </cell>
          <cell r="K29">
            <v>2</v>
          </cell>
          <cell r="L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>
            <v>105</v>
          </cell>
          <cell r="D31">
            <v>0</v>
          </cell>
          <cell r="E31">
            <v>45</v>
          </cell>
          <cell r="F31">
            <v>13</v>
          </cell>
          <cell r="G31">
            <v>14</v>
          </cell>
          <cell r="H31">
            <v>11</v>
          </cell>
          <cell r="I31">
            <v>12</v>
          </cell>
          <cell r="J31">
            <v>8</v>
          </cell>
          <cell r="K31">
            <v>2</v>
          </cell>
          <cell r="L31">
            <v>0</v>
          </cell>
        </row>
        <row r="32">
          <cell r="C32">
            <v>211</v>
          </cell>
          <cell r="D32">
            <v>0</v>
          </cell>
          <cell r="E32">
            <v>83</v>
          </cell>
          <cell r="F32">
            <v>21</v>
          </cell>
          <cell r="G32">
            <v>25</v>
          </cell>
          <cell r="H32">
            <v>26</v>
          </cell>
          <cell r="I32">
            <v>20</v>
          </cell>
          <cell r="J32">
            <v>27</v>
          </cell>
          <cell r="K32">
            <v>9</v>
          </cell>
          <cell r="L32">
            <v>0</v>
          </cell>
        </row>
        <row r="33">
          <cell r="C33">
            <v>31</v>
          </cell>
          <cell r="D33">
            <v>0</v>
          </cell>
          <cell r="E33">
            <v>15</v>
          </cell>
          <cell r="F33">
            <v>7</v>
          </cell>
          <cell r="G33">
            <v>2</v>
          </cell>
          <cell r="H33">
            <v>4</v>
          </cell>
          <cell r="I33">
            <v>2</v>
          </cell>
          <cell r="J33">
            <v>0</v>
          </cell>
          <cell r="K33">
            <v>1</v>
          </cell>
          <cell r="L33">
            <v>0</v>
          </cell>
        </row>
        <row r="34">
          <cell r="C34">
            <v>242</v>
          </cell>
          <cell r="D34">
            <v>0</v>
          </cell>
          <cell r="E34">
            <v>98</v>
          </cell>
          <cell r="F34">
            <v>28</v>
          </cell>
          <cell r="G34">
            <v>27</v>
          </cell>
          <cell r="H34">
            <v>30</v>
          </cell>
          <cell r="I34">
            <v>22</v>
          </cell>
          <cell r="J34">
            <v>27</v>
          </cell>
          <cell r="K34">
            <v>10</v>
          </cell>
          <cell r="L34">
            <v>0</v>
          </cell>
        </row>
        <row r="35">
          <cell r="C35">
            <v>381</v>
          </cell>
          <cell r="D35">
            <v>0</v>
          </cell>
          <cell r="E35">
            <v>178</v>
          </cell>
          <cell r="F35">
            <v>22</v>
          </cell>
          <cell r="G35">
            <v>34</v>
          </cell>
          <cell r="H35">
            <v>37</v>
          </cell>
          <cell r="I35">
            <v>41</v>
          </cell>
          <cell r="J35">
            <v>37</v>
          </cell>
          <cell r="K35">
            <v>32</v>
          </cell>
          <cell r="L35">
            <v>0</v>
          </cell>
        </row>
        <row r="36">
          <cell r="C36">
            <v>174</v>
          </cell>
          <cell r="D36">
            <v>0</v>
          </cell>
          <cell r="E36">
            <v>135</v>
          </cell>
          <cell r="F36">
            <v>4</v>
          </cell>
          <cell r="G36">
            <v>9</v>
          </cell>
          <cell r="H36">
            <v>8</v>
          </cell>
          <cell r="I36">
            <v>10</v>
          </cell>
          <cell r="J36">
            <v>8</v>
          </cell>
          <cell r="K36">
            <v>0</v>
          </cell>
          <cell r="L36">
            <v>0</v>
          </cell>
        </row>
        <row r="37">
          <cell r="C37">
            <v>555</v>
          </cell>
          <cell r="D37">
            <v>0</v>
          </cell>
          <cell r="E37">
            <v>313</v>
          </cell>
          <cell r="F37">
            <v>26</v>
          </cell>
          <cell r="G37">
            <v>43</v>
          </cell>
          <cell r="H37">
            <v>45</v>
          </cell>
          <cell r="I37">
            <v>51</v>
          </cell>
          <cell r="J37">
            <v>45</v>
          </cell>
          <cell r="K37">
            <v>32</v>
          </cell>
          <cell r="L37">
            <v>0</v>
          </cell>
        </row>
        <row r="38">
          <cell r="C38">
            <v>1279</v>
          </cell>
          <cell r="D38">
            <v>0</v>
          </cell>
          <cell r="E38">
            <v>595</v>
          </cell>
          <cell r="F38">
            <v>127</v>
          </cell>
          <cell r="G38">
            <v>133</v>
          </cell>
          <cell r="H38">
            <v>144</v>
          </cell>
          <cell r="I38">
            <v>123</v>
          </cell>
          <cell r="J38">
            <v>104</v>
          </cell>
          <cell r="K38">
            <v>53</v>
          </cell>
          <cell r="L38">
            <v>0</v>
          </cell>
        </row>
        <row r="39">
          <cell r="C39">
            <v>257</v>
          </cell>
          <cell r="D39">
            <v>0</v>
          </cell>
          <cell r="E39">
            <v>179</v>
          </cell>
          <cell r="F39">
            <v>20</v>
          </cell>
          <cell r="G39">
            <v>12</v>
          </cell>
          <cell r="H39">
            <v>18</v>
          </cell>
          <cell r="I39">
            <v>14</v>
          </cell>
          <cell r="J39">
            <v>11</v>
          </cell>
          <cell r="K39">
            <v>3</v>
          </cell>
          <cell r="L39">
            <v>0</v>
          </cell>
        </row>
        <row r="40">
          <cell r="C40">
            <v>1536</v>
          </cell>
          <cell r="D40">
            <v>0</v>
          </cell>
          <cell r="E40">
            <v>774</v>
          </cell>
          <cell r="F40">
            <v>147</v>
          </cell>
          <cell r="G40">
            <v>145</v>
          </cell>
          <cell r="H40">
            <v>162</v>
          </cell>
          <cell r="I40">
            <v>137</v>
          </cell>
          <cell r="J40">
            <v>115</v>
          </cell>
          <cell r="K40">
            <v>56</v>
          </cell>
          <cell r="L40">
            <v>0</v>
          </cell>
        </row>
        <row r="41">
          <cell r="C41">
            <v>48</v>
          </cell>
          <cell r="D41">
            <v>0</v>
          </cell>
          <cell r="E41">
            <v>26</v>
          </cell>
          <cell r="F41">
            <v>0</v>
          </cell>
          <cell r="G41">
            <v>0</v>
          </cell>
          <cell r="H41">
            <v>3</v>
          </cell>
          <cell r="I41">
            <v>2</v>
          </cell>
          <cell r="J41">
            <v>0</v>
          </cell>
          <cell r="K41">
            <v>1</v>
          </cell>
          <cell r="L41">
            <v>16</v>
          </cell>
        </row>
        <row r="42">
          <cell r="C42">
            <v>89</v>
          </cell>
          <cell r="D42">
            <v>0</v>
          </cell>
          <cell r="E42">
            <v>72</v>
          </cell>
          <cell r="F42">
            <v>3</v>
          </cell>
          <cell r="G42">
            <v>1</v>
          </cell>
          <cell r="H42">
            <v>5</v>
          </cell>
          <cell r="I42">
            <v>0</v>
          </cell>
          <cell r="J42">
            <v>0</v>
          </cell>
          <cell r="K42">
            <v>2</v>
          </cell>
          <cell r="L42">
            <v>6</v>
          </cell>
        </row>
        <row r="43">
          <cell r="C43">
            <v>137</v>
          </cell>
          <cell r="D43">
            <v>0</v>
          </cell>
          <cell r="E43">
            <v>98</v>
          </cell>
          <cell r="F43">
            <v>3</v>
          </cell>
          <cell r="G43">
            <v>1</v>
          </cell>
          <cell r="H43">
            <v>8</v>
          </cell>
          <cell r="I43">
            <v>2</v>
          </cell>
          <cell r="J43">
            <v>0</v>
          </cell>
          <cell r="K43">
            <v>3</v>
          </cell>
          <cell r="L43">
            <v>22</v>
          </cell>
        </row>
        <row r="44">
          <cell r="C44">
            <v>1327</v>
          </cell>
          <cell r="D44">
            <v>0</v>
          </cell>
          <cell r="E44">
            <v>621</v>
          </cell>
          <cell r="F44">
            <v>127</v>
          </cell>
          <cell r="G44">
            <v>133</v>
          </cell>
          <cell r="H44">
            <v>147</v>
          </cell>
          <cell r="I44">
            <v>125</v>
          </cell>
          <cell r="J44">
            <v>104</v>
          </cell>
          <cell r="K44">
            <v>54</v>
          </cell>
          <cell r="L44">
            <v>16</v>
          </cell>
        </row>
        <row r="45">
          <cell r="C45">
            <v>346</v>
          </cell>
          <cell r="D45">
            <v>0</v>
          </cell>
          <cell r="E45">
            <v>251</v>
          </cell>
          <cell r="F45">
            <v>23</v>
          </cell>
          <cell r="G45">
            <v>13</v>
          </cell>
          <cell r="H45">
            <v>23</v>
          </cell>
          <cell r="I45">
            <v>14</v>
          </cell>
          <cell r="J45">
            <v>11</v>
          </cell>
          <cell r="K45">
            <v>5</v>
          </cell>
          <cell r="L45">
            <v>6</v>
          </cell>
        </row>
        <row r="46">
          <cell r="C46">
            <v>1673</v>
          </cell>
          <cell r="D46">
            <v>0</v>
          </cell>
          <cell r="E46">
            <v>872</v>
          </cell>
          <cell r="F46">
            <v>150</v>
          </cell>
          <cell r="G46">
            <v>146</v>
          </cell>
          <cell r="H46">
            <v>170</v>
          </cell>
          <cell r="I46">
            <v>139</v>
          </cell>
          <cell r="J46">
            <v>115</v>
          </cell>
          <cell r="K46">
            <v>59</v>
          </cell>
          <cell r="L46">
            <v>22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0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6.bin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2"/>
  <sheetViews>
    <sheetView view="pageBreakPreview" zoomScaleNormal="100" zoomScaleSheetLayoutView="100" workbookViewId="0">
      <selection activeCell="A7" sqref="A7"/>
    </sheetView>
  </sheetViews>
  <sheetFormatPr defaultRowHeight="12.75" x14ac:dyDescent="0.2"/>
  <cols>
    <col min="1" max="1" width="52.7109375" style="27" customWidth="1"/>
    <col min="2" max="256" width="9.140625" style="27"/>
    <col min="257" max="257" width="52.7109375" style="27" customWidth="1"/>
    <col min="258" max="512" width="9.140625" style="27"/>
    <col min="513" max="513" width="52.7109375" style="27" customWidth="1"/>
    <col min="514" max="768" width="9.140625" style="27"/>
    <col min="769" max="769" width="52.7109375" style="27" customWidth="1"/>
    <col min="770" max="1024" width="9.140625" style="27"/>
    <col min="1025" max="1025" width="52.7109375" style="27" customWidth="1"/>
    <col min="1026" max="1280" width="9.140625" style="27"/>
    <col min="1281" max="1281" width="52.7109375" style="27" customWidth="1"/>
    <col min="1282" max="1536" width="9.140625" style="27"/>
    <col min="1537" max="1537" width="52.7109375" style="27" customWidth="1"/>
    <col min="1538" max="1792" width="9.140625" style="27"/>
    <col min="1793" max="1793" width="52.7109375" style="27" customWidth="1"/>
    <col min="1794" max="2048" width="9.140625" style="27"/>
    <col min="2049" max="2049" width="52.7109375" style="27" customWidth="1"/>
    <col min="2050" max="2304" width="9.140625" style="27"/>
    <col min="2305" max="2305" width="52.7109375" style="27" customWidth="1"/>
    <col min="2306" max="2560" width="9.140625" style="27"/>
    <col min="2561" max="2561" width="52.7109375" style="27" customWidth="1"/>
    <col min="2562" max="2816" width="9.140625" style="27"/>
    <col min="2817" max="2817" width="52.7109375" style="27" customWidth="1"/>
    <col min="2818" max="3072" width="9.140625" style="27"/>
    <col min="3073" max="3073" width="52.7109375" style="27" customWidth="1"/>
    <col min="3074" max="3328" width="9.140625" style="27"/>
    <col min="3329" max="3329" width="52.7109375" style="27" customWidth="1"/>
    <col min="3330" max="3584" width="9.140625" style="27"/>
    <col min="3585" max="3585" width="52.7109375" style="27" customWidth="1"/>
    <col min="3586" max="3840" width="9.140625" style="27"/>
    <col min="3841" max="3841" width="52.7109375" style="27" customWidth="1"/>
    <col min="3842" max="4096" width="9.140625" style="27"/>
    <col min="4097" max="4097" width="52.7109375" style="27" customWidth="1"/>
    <col min="4098" max="4352" width="9.140625" style="27"/>
    <col min="4353" max="4353" width="52.7109375" style="27" customWidth="1"/>
    <col min="4354" max="4608" width="9.140625" style="27"/>
    <col min="4609" max="4609" width="52.7109375" style="27" customWidth="1"/>
    <col min="4610" max="4864" width="9.140625" style="27"/>
    <col min="4865" max="4865" width="52.7109375" style="27" customWidth="1"/>
    <col min="4866" max="5120" width="9.140625" style="27"/>
    <col min="5121" max="5121" width="52.7109375" style="27" customWidth="1"/>
    <col min="5122" max="5376" width="9.140625" style="27"/>
    <col min="5377" max="5377" width="52.7109375" style="27" customWidth="1"/>
    <col min="5378" max="5632" width="9.140625" style="27"/>
    <col min="5633" max="5633" width="52.7109375" style="27" customWidth="1"/>
    <col min="5634" max="5888" width="9.140625" style="27"/>
    <col min="5889" max="5889" width="52.7109375" style="27" customWidth="1"/>
    <col min="5890" max="6144" width="9.140625" style="27"/>
    <col min="6145" max="6145" width="52.7109375" style="27" customWidth="1"/>
    <col min="6146" max="6400" width="9.140625" style="27"/>
    <col min="6401" max="6401" width="52.7109375" style="27" customWidth="1"/>
    <col min="6402" max="6656" width="9.140625" style="27"/>
    <col min="6657" max="6657" width="52.7109375" style="27" customWidth="1"/>
    <col min="6658" max="6912" width="9.140625" style="27"/>
    <col min="6913" max="6913" width="52.7109375" style="27" customWidth="1"/>
    <col min="6914" max="7168" width="9.140625" style="27"/>
    <col min="7169" max="7169" width="52.7109375" style="27" customWidth="1"/>
    <col min="7170" max="7424" width="9.140625" style="27"/>
    <col min="7425" max="7425" width="52.7109375" style="27" customWidth="1"/>
    <col min="7426" max="7680" width="9.140625" style="27"/>
    <col min="7681" max="7681" width="52.7109375" style="27" customWidth="1"/>
    <col min="7682" max="7936" width="9.140625" style="27"/>
    <col min="7937" max="7937" width="52.7109375" style="27" customWidth="1"/>
    <col min="7938" max="8192" width="9.140625" style="27"/>
    <col min="8193" max="8193" width="52.7109375" style="27" customWidth="1"/>
    <col min="8194" max="8448" width="9.140625" style="27"/>
    <col min="8449" max="8449" width="52.7109375" style="27" customWidth="1"/>
    <col min="8450" max="8704" width="9.140625" style="27"/>
    <col min="8705" max="8705" width="52.7109375" style="27" customWidth="1"/>
    <col min="8706" max="8960" width="9.140625" style="27"/>
    <col min="8961" max="8961" width="52.7109375" style="27" customWidth="1"/>
    <col min="8962" max="9216" width="9.140625" style="27"/>
    <col min="9217" max="9217" width="52.7109375" style="27" customWidth="1"/>
    <col min="9218" max="9472" width="9.140625" style="27"/>
    <col min="9473" max="9473" width="52.7109375" style="27" customWidth="1"/>
    <col min="9474" max="9728" width="9.140625" style="27"/>
    <col min="9729" max="9729" width="52.7109375" style="27" customWidth="1"/>
    <col min="9730" max="9984" width="9.140625" style="27"/>
    <col min="9985" max="9985" width="52.7109375" style="27" customWidth="1"/>
    <col min="9986" max="10240" width="9.140625" style="27"/>
    <col min="10241" max="10241" width="52.7109375" style="27" customWidth="1"/>
    <col min="10242" max="10496" width="9.140625" style="27"/>
    <col min="10497" max="10497" width="52.7109375" style="27" customWidth="1"/>
    <col min="10498" max="10752" width="9.140625" style="27"/>
    <col min="10753" max="10753" width="52.7109375" style="27" customWidth="1"/>
    <col min="10754" max="11008" width="9.140625" style="27"/>
    <col min="11009" max="11009" width="52.7109375" style="27" customWidth="1"/>
    <col min="11010" max="11264" width="9.140625" style="27"/>
    <col min="11265" max="11265" width="52.7109375" style="27" customWidth="1"/>
    <col min="11266" max="11520" width="9.140625" style="27"/>
    <col min="11521" max="11521" width="52.7109375" style="27" customWidth="1"/>
    <col min="11522" max="11776" width="9.140625" style="27"/>
    <col min="11777" max="11777" width="52.7109375" style="27" customWidth="1"/>
    <col min="11778" max="12032" width="9.140625" style="27"/>
    <col min="12033" max="12033" width="52.7109375" style="27" customWidth="1"/>
    <col min="12034" max="12288" width="9.140625" style="27"/>
    <col min="12289" max="12289" width="52.7109375" style="27" customWidth="1"/>
    <col min="12290" max="12544" width="9.140625" style="27"/>
    <col min="12545" max="12545" width="52.7109375" style="27" customWidth="1"/>
    <col min="12546" max="12800" width="9.140625" style="27"/>
    <col min="12801" max="12801" width="52.7109375" style="27" customWidth="1"/>
    <col min="12802" max="13056" width="9.140625" style="27"/>
    <col min="13057" max="13057" width="52.7109375" style="27" customWidth="1"/>
    <col min="13058" max="13312" width="9.140625" style="27"/>
    <col min="13313" max="13313" width="52.7109375" style="27" customWidth="1"/>
    <col min="13314" max="13568" width="9.140625" style="27"/>
    <col min="13569" max="13569" width="52.7109375" style="27" customWidth="1"/>
    <col min="13570" max="13824" width="9.140625" style="27"/>
    <col min="13825" max="13825" width="52.7109375" style="27" customWidth="1"/>
    <col min="13826" max="14080" width="9.140625" style="27"/>
    <col min="14081" max="14081" width="52.7109375" style="27" customWidth="1"/>
    <col min="14082" max="14336" width="9.140625" style="27"/>
    <col min="14337" max="14337" width="52.7109375" style="27" customWidth="1"/>
    <col min="14338" max="14592" width="9.140625" style="27"/>
    <col min="14593" max="14593" width="52.7109375" style="27" customWidth="1"/>
    <col min="14594" max="14848" width="9.140625" style="27"/>
    <col min="14849" max="14849" width="52.7109375" style="27" customWidth="1"/>
    <col min="14850" max="15104" width="9.140625" style="27"/>
    <col min="15105" max="15105" width="52.7109375" style="27" customWidth="1"/>
    <col min="15106" max="15360" width="9.140625" style="27"/>
    <col min="15361" max="15361" width="52.7109375" style="27" customWidth="1"/>
    <col min="15362" max="15616" width="9.140625" style="27"/>
    <col min="15617" max="15617" width="52.7109375" style="27" customWidth="1"/>
    <col min="15618" max="15872" width="9.140625" style="27"/>
    <col min="15873" max="15873" width="52.7109375" style="27" customWidth="1"/>
    <col min="15874" max="16128" width="9.140625" style="27"/>
    <col min="16129" max="16129" width="52.7109375" style="27" customWidth="1"/>
    <col min="16130" max="16384" width="9.140625" style="27"/>
  </cols>
  <sheetData>
    <row r="1" spans="1:1" ht="75.75" customHeight="1" thickTop="1" thickBot="1" x14ac:dyDescent="0.25">
      <c r="A1" s="1103" t="s">
        <v>1359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59"/>
  <sheetViews>
    <sheetView view="pageBreakPreview" topLeftCell="A88" zoomScale="130" zoomScaleNormal="100" zoomScaleSheetLayoutView="130" workbookViewId="0">
      <selection activeCell="D94" sqref="D94"/>
    </sheetView>
  </sheetViews>
  <sheetFormatPr defaultRowHeight="12.75" x14ac:dyDescent="0.2"/>
  <cols>
    <col min="1" max="1" width="40.7109375" style="1035" customWidth="1"/>
    <col min="2" max="3" width="8.7109375" style="1086" customWidth="1"/>
    <col min="4" max="4" width="40.7109375" style="1035" customWidth="1"/>
    <col min="5" max="254" width="9.140625" style="1035"/>
    <col min="255" max="255" width="42.7109375" style="1035" customWidth="1"/>
    <col min="256" max="257" width="8.7109375" style="1035" customWidth="1"/>
    <col min="258" max="258" width="40.7109375" style="1035" customWidth="1"/>
    <col min="259" max="510" width="9.140625" style="1035"/>
    <col min="511" max="511" width="42.7109375" style="1035" customWidth="1"/>
    <col min="512" max="513" width="8.7109375" style="1035" customWidth="1"/>
    <col min="514" max="514" width="40.7109375" style="1035" customWidth="1"/>
    <col min="515" max="766" width="9.140625" style="1035"/>
    <col min="767" max="767" width="42.7109375" style="1035" customWidth="1"/>
    <col min="768" max="769" width="8.7109375" style="1035" customWidth="1"/>
    <col min="770" max="770" width="40.7109375" style="1035" customWidth="1"/>
    <col min="771" max="1022" width="9.140625" style="1035"/>
    <col min="1023" max="1023" width="42.7109375" style="1035" customWidth="1"/>
    <col min="1024" max="1025" width="8.7109375" style="1035" customWidth="1"/>
    <col min="1026" max="1026" width="40.7109375" style="1035" customWidth="1"/>
    <col min="1027" max="1278" width="9.140625" style="1035"/>
    <col min="1279" max="1279" width="42.7109375" style="1035" customWidth="1"/>
    <col min="1280" max="1281" width="8.7109375" style="1035" customWidth="1"/>
    <col min="1282" max="1282" width="40.7109375" style="1035" customWidth="1"/>
    <col min="1283" max="1534" width="9.140625" style="1035"/>
    <col min="1535" max="1535" width="42.7109375" style="1035" customWidth="1"/>
    <col min="1536" max="1537" width="8.7109375" style="1035" customWidth="1"/>
    <col min="1538" max="1538" width="40.7109375" style="1035" customWidth="1"/>
    <col min="1539" max="1790" width="9.140625" style="1035"/>
    <col min="1791" max="1791" width="42.7109375" style="1035" customWidth="1"/>
    <col min="1792" max="1793" width="8.7109375" style="1035" customWidth="1"/>
    <col min="1794" max="1794" width="40.7109375" style="1035" customWidth="1"/>
    <col min="1795" max="2046" width="9.140625" style="1035"/>
    <col min="2047" max="2047" width="42.7109375" style="1035" customWidth="1"/>
    <col min="2048" max="2049" width="8.7109375" style="1035" customWidth="1"/>
    <col min="2050" max="2050" width="40.7109375" style="1035" customWidth="1"/>
    <col min="2051" max="2302" width="9.140625" style="1035"/>
    <col min="2303" max="2303" width="42.7109375" style="1035" customWidth="1"/>
    <col min="2304" max="2305" width="8.7109375" style="1035" customWidth="1"/>
    <col min="2306" max="2306" width="40.7109375" style="1035" customWidth="1"/>
    <col min="2307" max="2558" width="9.140625" style="1035"/>
    <col min="2559" max="2559" width="42.7109375" style="1035" customWidth="1"/>
    <col min="2560" max="2561" width="8.7109375" style="1035" customWidth="1"/>
    <col min="2562" max="2562" width="40.7109375" style="1035" customWidth="1"/>
    <col min="2563" max="2814" width="9.140625" style="1035"/>
    <col min="2815" max="2815" width="42.7109375" style="1035" customWidth="1"/>
    <col min="2816" max="2817" width="8.7109375" style="1035" customWidth="1"/>
    <col min="2818" max="2818" width="40.7109375" style="1035" customWidth="1"/>
    <col min="2819" max="3070" width="9.140625" style="1035"/>
    <col min="3071" max="3071" width="42.7109375" style="1035" customWidth="1"/>
    <col min="3072" max="3073" width="8.7109375" style="1035" customWidth="1"/>
    <col min="3074" max="3074" width="40.7109375" style="1035" customWidth="1"/>
    <col min="3075" max="3326" width="9.140625" style="1035"/>
    <col min="3327" max="3327" width="42.7109375" style="1035" customWidth="1"/>
    <col min="3328" max="3329" width="8.7109375" style="1035" customWidth="1"/>
    <col min="3330" max="3330" width="40.7109375" style="1035" customWidth="1"/>
    <col min="3331" max="3582" width="9.140625" style="1035"/>
    <col min="3583" max="3583" width="42.7109375" style="1035" customWidth="1"/>
    <col min="3584" max="3585" width="8.7109375" style="1035" customWidth="1"/>
    <col min="3586" max="3586" width="40.7109375" style="1035" customWidth="1"/>
    <col min="3587" max="3838" width="9.140625" style="1035"/>
    <col min="3839" max="3839" width="42.7109375" style="1035" customWidth="1"/>
    <col min="3840" max="3841" width="8.7109375" style="1035" customWidth="1"/>
    <col min="3842" max="3842" width="40.7109375" style="1035" customWidth="1"/>
    <col min="3843" max="4094" width="9.140625" style="1035"/>
    <col min="4095" max="4095" width="42.7109375" style="1035" customWidth="1"/>
    <col min="4096" max="4097" width="8.7109375" style="1035" customWidth="1"/>
    <col min="4098" max="4098" width="40.7109375" style="1035" customWidth="1"/>
    <col min="4099" max="4350" width="9.140625" style="1035"/>
    <col min="4351" max="4351" width="42.7109375" style="1035" customWidth="1"/>
    <col min="4352" max="4353" width="8.7109375" style="1035" customWidth="1"/>
    <col min="4354" max="4354" width="40.7109375" style="1035" customWidth="1"/>
    <col min="4355" max="4606" width="9.140625" style="1035"/>
    <col min="4607" max="4607" width="42.7109375" style="1035" customWidth="1"/>
    <col min="4608" max="4609" width="8.7109375" style="1035" customWidth="1"/>
    <col min="4610" max="4610" width="40.7109375" style="1035" customWidth="1"/>
    <col min="4611" max="4862" width="9.140625" style="1035"/>
    <col min="4863" max="4863" width="42.7109375" style="1035" customWidth="1"/>
    <col min="4864" max="4865" width="8.7109375" style="1035" customWidth="1"/>
    <col min="4866" max="4866" width="40.7109375" style="1035" customWidth="1"/>
    <col min="4867" max="5118" width="9.140625" style="1035"/>
    <col min="5119" max="5119" width="42.7109375" style="1035" customWidth="1"/>
    <col min="5120" max="5121" width="8.7109375" style="1035" customWidth="1"/>
    <col min="5122" max="5122" width="40.7109375" style="1035" customWidth="1"/>
    <col min="5123" max="5374" width="9.140625" style="1035"/>
    <col min="5375" max="5375" width="42.7109375" style="1035" customWidth="1"/>
    <col min="5376" max="5377" width="8.7109375" style="1035" customWidth="1"/>
    <col min="5378" max="5378" width="40.7109375" style="1035" customWidth="1"/>
    <col min="5379" max="5630" width="9.140625" style="1035"/>
    <col min="5631" max="5631" width="42.7109375" style="1035" customWidth="1"/>
    <col min="5632" max="5633" width="8.7109375" style="1035" customWidth="1"/>
    <col min="5634" max="5634" width="40.7109375" style="1035" customWidth="1"/>
    <col min="5635" max="5886" width="9.140625" style="1035"/>
    <col min="5887" max="5887" width="42.7109375" style="1035" customWidth="1"/>
    <col min="5888" max="5889" width="8.7109375" style="1035" customWidth="1"/>
    <col min="5890" max="5890" width="40.7109375" style="1035" customWidth="1"/>
    <col min="5891" max="6142" width="9.140625" style="1035"/>
    <col min="6143" max="6143" width="42.7109375" style="1035" customWidth="1"/>
    <col min="6144" max="6145" width="8.7109375" style="1035" customWidth="1"/>
    <col min="6146" max="6146" width="40.7109375" style="1035" customWidth="1"/>
    <col min="6147" max="6398" width="9.140625" style="1035"/>
    <col min="6399" max="6399" width="42.7109375" style="1035" customWidth="1"/>
    <col min="6400" max="6401" width="8.7109375" style="1035" customWidth="1"/>
    <col min="6402" max="6402" width="40.7109375" style="1035" customWidth="1"/>
    <col min="6403" max="6654" width="9.140625" style="1035"/>
    <col min="6655" max="6655" width="42.7109375" style="1035" customWidth="1"/>
    <col min="6656" max="6657" width="8.7109375" style="1035" customWidth="1"/>
    <col min="6658" max="6658" width="40.7109375" style="1035" customWidth="1"/>
    <col min="6659" max="6910" width="9.140625" style="1035"/>
    <col min="6911" max="6911" width="42.7109375" style="1035" customWidth="1"/>
    <col min="6912" max="6913" width="8.7109375" style="1035" customWidth="1"/>
    <col min="6914" max="6914" width="40.7109375" style="1035" customWidth="1"/>
    <col min="6915" max="7166" width="9.140625" style="1035"/>
    <col min="7167" max="7167" width="42.7109375" style="1035" customWidth="1"/>
    <col min="7168" max="7169" width="8.7109375" style="1035" customWidth="1"/>
    <col min="7170" max="7170" width="40.7109375" style="1035" customWidth="1"/>
    <col min="7171" max="7422" width="9.140625" style="1035"/>
    <col min="7423" max="7423" width="42.7109375" style="1035" customWidth="1"/>
    <col min="7424" max="7425" width="8.7109375" style="1035" customWidth="1"/>
    <col min="7426" max="7426" width="40.7109375" style="1035" customWidth="1"/>
    <col min="7427" max="7678" width="9.140625" style="1035"/>
    <col min="7679" max="7679" width="42.7109375" style="1035" customWidth="1"/>
    <col min="7680" max="7681" width="8.7109375" style="1035" customWidth="1"/>
    <col min="7682" max="7682" width="40.7109375" style="1035" customWidth="1"/>
    <col min="7683" max="7934" width="9.140625" style="1035"/>
    <col min="7935" max="7935" width="42.7109375" style="1035" customWidth="1"/>
    <col min="7936" max="7937" width="8.7109375" style="1035" customWidth="1"/>
    <col min="7938" max="7938" width="40.7109375" style="1035" customWidth="1"/>
    <col min="7939" max="8190" width="9.140625" style="1035"/>
    <col min="8191" max="8191" width="42.7109375" style="1035" customWidth="1"/>
    <col min="8192" max="8193" width="8.7109375" style="1035" customWidth="1"/>
    <col min="8194" max="8194" width="40.7109375" style="1035" customWidth="1"/>
    <col min="8195" max="8446" width="9.140625" style="1035"/>
    <col min="8447" max="8447" width="42.7109375" style="1035" customWidth="1"/>
    <col min="8448" max="8449" width="8.7109375" style="1035" customWidth="1"/>
    <col min="8450" max="8450" width="40.7109375" style="1035" customWidth="1"/>
    <col min="8451" max="8702" width="9.140625" style="1035"/>
    <col min="8703" max="8703" width="42.7109375" style="1035" customWidth="1"/>
    <col min="8704" max="8705" width="8.7109375" style="1035" customWidth="1"/>
    <col min="8706" max="8706" width="40.7109375" style="1035" customWidth="1"/>
    <col min="8707" max="8958" width="9.140625" style="1035"/>
    <col min="8959" max="8959" width="42.7109375" style="1035" customWidth="1"/>
    <col min="8960" max="8961" width="8.7109375" style="1035" customWidth="1"/>
    <col min="8962" max="8962" width="40.7109375" style="1035" customWidth="1"/>
    <col min="8963" max="9214" width="9.140625" style="1035"/>
    <col min="9215" max="9215" width="42.7109375" style="1035" customWidth="1"/>
    <col min="9216" max="9217" width="8.7109375" style="1035" customWidth="1"/>
    <col min="9218" max="9218" width="40.7109375" style="1035" customWidth="1"/>
    <col min="9219" max="9470" width="9.140625" style="1035"/>
    <col min="9471" max="9471" width="42.7109375" style="1035" customWidth="1"/>
    <col min="9472" max="9473" width="8.7109375" style="1035" customWidth="1"/>
    <col min="9474" max="9474" width="40.7109375" style="1035" customWidth="1"/>
    <col min="9475" max="9726" width="9.140625" style="1035"/>
    <col min="9727" max="9727" width="42.7109375" style="1035" customWidth="1"/>
    <col min="9728" max="9729" width="8.7109375" style="1035" customWidth="1"/>
    <col min="9730" max="9730" width="40.7109375" style="1035" customWidth="1"/>
    <col min="9731" max="9982" width="9.140625" style="1035"/>
    <col min="9983" max="9983" width="42.7109375" style="1035" customWidth="1"/>
    <col min="9984" max="9985" width="8.7109375" style="1035" customWidth="1"/>
    <col min="9986" max="9986" width="40.7109375" style="1035" customWidth="1"/>
    <col min="9987" max="10238" width="9.140625" style="1035"/>
    <col min="10239" max="10239" width="42.7109375" style="1035" customWidth="1"/>
    <col min="10240" max="10241" width="8.7109375" style="1035" customWidth="1"/>
    <col min="10242" max="10242" width="40.7109375" style="1035" customWidth="1"/>
    <col min="10243" max="10494" width="9.140625" style="1035"/>
    <col min="10495" max="10495" width="42.7109375" style="1035" customWidth="1"/>
    <col min="10496" max="10497" width="8.7109375" style="1035" customWidth="1"/>
    <col min="10498" max="10498" width="40.7109375" style="1035" customWidth="1"/>
    <col min="10499" max="10750" width="9.140625" style="1035"/>
    <col min="10751" max="10751" width="42.7109375" style="1035" customWidth="1"/>
    <col min="10752" max="10753" width="8.7109375" style="1035" customWidth="1"/>
    <col min="10754" max="10754" width="40.7109375" style="1035" customWidth="1"/>
    <col min="10755" max="11006" width="9.140625" style="1035"/>
    <col min="11007" max="11007" width="42.7109375" style="1035" customWidth="1"/>
    <col min="11008" max="11009" width="8.7109375" style="1035" customWidth="1"/>
    <col min="11010" max="11010" width="40.7109375" style="1035" customWidth="1"/>
    <col min="11011" max="11262" width="9.140625" style="1035"/>
    <col min="11263" max="11263" width="42.7109375" style="1035" customWidth="1"/>
    <col min="11264" max="11265" width="8.7109375" style="1035" customWidth="1"/>
    <col min="11266" max="11266" width="40.7109375" style="1035" customWidth="1"/>
    <col min="11267" max="11518" width="9.140625" style="1035"/>
    <col min="11519" max="11519" width="42.7109375" style="1035" customWidth="1"/>
    <col min="11520" max="11521" width="8.7109375" style="1035" customWidth="1"/>
    <col min="11522" max="11522" width="40.7109375" style="1035" customWidth="1"/>
    <col min="11523" max="11774" width="9.140625" style="1035"/>
    <col min="11775" max="11775" width="42.7109375" style="1035" customWidth="1"/>
    <col min="11776" max="11777" width="8.7109375" style="1035" customWidth="1"/>
    <col min="11778" max="11778" width="40.7109375" style="1035" customWidth="1"/>
    <col min="11779" max="12030" width="9.140625" style="1035"/>
    <col min="12031" max="12031" width="42.7109375" style="1035" customWidth="1"/>
    <col min="12032" max="12033" width="8.7109375" style="1035" customWidth="1"/>
    <col min="12034" max="12034" width="40.7109375" style="1035" customWidth="1"/>
    <col min="12035" max="12286" width="9.140625" style="1035"/>
    <col min="12287" max="12287" width="42.7109375" style="1035" customWidth="1"/>
    <col min="12288" max="12289" width="8.7109375" style="1035" customWidth="1"/>
    <col min="12290" max="12290" width="40.7109375" style="1035" customWidth="1"/>
    <col min="12291" max="12542" width="9.140625" style="1035"/>
    <col min="12543" max="12543" width="42.7109375" style="1035" customWidth="1"/>
    <col min="12544" max="12545" width="8.7109375" style="1035" customWidth="1"/>
    <col min="12546" max="12546" width="40.7109375" style="1035" customWidth="1"/>
    <col min="12547" max="12798" width="9.140625" style="1035"/>
    <col min="12799" max="12799" width="42.7109375" style="1035" customWidth="1"/>
    <col min="12800" max="12801" width="8.7109375" style="1035" customWidth="1"/>
    <col min="12802" max="12802" width="40.7109375" style="1035" customWidth="1"/>
    <col min="12803" max="13054" width="9.140625" style="1035"/>
    <col min="13055" max="13055" width="42.7109375" style="1035" customWidth="1"/>
    <col min="13056" max="13057" width="8.7109375" style="1035" customWidth="1"/>
    <col min="13058" max="13058" width="40.7109375" style="1035" customWidth="1"/>
    <col min="13059" max="13310" width="9.140625" style="1035"/>
    <col min="13311" max="13311" width="42.7109375" style="1035" customWidth="1"/>
    <col min="13312" max="13313" width="8.7109375" style="1035" customWidth="1"/>
    <col min="13314" max="13314" width="40.7109375" style="1035" customWidth="1"/>
    <col min="13315" max="13566" width="9.140625" style="1035"/>
    <col min="13567" max="13567" width="42.7109375" style="1035" customWidth="1"/>
    <col min="13568" max="13569" width="8.7109375" style="1035" customWidth="1"/>
    <col min="13570" max="13570" width="40.7109375" style="1035" customWidth="1"/>
    <col min="13571" max="13822" width="9.140625" style="1035"/>
    <col min="13823" max="13823" width="42.7109375" style="1035" customWidth="1"/>
    <col min="13824" max="13825" width="8.7109375" style="1035" customWidth="1"/>
    <col min="13826" max="13826" width="40.7109375" style="1035" customWidth="1"/>
    <col min="13827" max="14078" width="9.140625" style="1035"/>
    <col min="14079" max="14079" width="42.7109375" style="1035" customWidth="1"/>
    <col min="14080" max="14081" width="8.7109375" style="1035" customWidth="1"/>
    <col min="14082" max="14082" width="40.7109375" style="1035" customWidth="1"/>
    <col min="14083" max="14334" width="9.140625" style="1035"/>
    <col min="14335" max="14335" width="42.7109375" style="1035" customWidth="1"/>
    <col min="14336" max="14337" width="8.7109375" style="1035" customWidth="1"/>
    <col min="14338" max="14338" width="40.7109375" style="1035" customWidth="1"/>
    <col min="14339" max="14590" width="9.140625" style="1035"/>
    <col min="14591" max="14591" width="42.7109375" style="1035" customWidth="1"/>
    <col min="14592" max="14593" width="8.7109375" style="1035" customWidth="1"/>
    <col min="14594" max="14594" width="40.7109375" style="1035" customWidth="1"/>
    <col min="14595" max="14846" width="9.140625" style="1035"/>
    <col min="14847" max="14847" width="42.7109375" style="1035" customWidth="1"/>
    <col min="14848" max="14849" width="8.7109375" style="1035" customWidth="1"/>
    <col min="14850" max="14850" width="40.7109375" style="1035" customWidth="1"/>
    <col min="14851" max="15102" width="9.140625" style="1035"/>
    <col min="15103" max="15103" width="42.7109375" style="1035" customWidth="1"/>
    <col min="15104" max="15105" width="8.7109375" style="1035" customWidth="1"/>
    <col min="15106" max="15106" width="40.7109375" style="1035" customWidth="1"/>
    <col min="15107" max="15358" width="9.140625" style="1035"/>
    <col min="15359" max="15359" width="42.7109375" style="1035" customWidth="1"/>
    <col min="15360" max="15361" width="8.7109375" style="1035" customWidth="1"/>
    <col min="15362" max="15362" width="40.7109375" style="1035" customWidth="1"/>
    <col min="15363" max="15614" width="9.140625" style="1035"/>
    <col min="15615" max="15615" width="42.7109375" style="1035" customWidth="1"/>
    <col min="15616" max="15617" width="8.7109375" style="1035" customWidth="1"/>
    <col min="15618" max="15618" width="40.7109375" style="1035" customWidth="1"/>
    <col min="15619" max="15870" width="9.140625" style="1035"/>
    <col min="15871" max="15871" width="42.7109375" style="1035" customWidth="1"/>
    <col min="15872" max="15873" width="8.7109375" style="1035" customWidth="1"/>
    <col min="15874" max="15874" width="40.7109375" style="1035" customWidth="1"/>
    <col min="15875" max="16126" width="9.140625" style="1035"/>
    <col min="16127" max="16127" width="42.7109375" style="1035" customWidth="1"/>
    <col min="16128" max="16129" width="8.7109375" style="1035" customWidth="1"/>
    <col min="16130" max="16130" width="40.7109375" style="1035" customWidth="1"/>
    <col min="16131" max="16384" width="9.140625" style="1035"/>
  </cols>
  <sheetData>
    <row r="1" spans="1:4" ht="46.5" customHeight="1" x14ac:dyDescent="0.2">
      <c r="A1" s="1032" t="s">
        <v>530</v>
      </c>
      <c r="B1" s="1033"/>
      <c r="C1" s="1033"/>
      <c r="D1" s="1034" t="s">
        <v>529</v>
      </c>
    </row>
    <row r="2" spans="1:4" ht="42.75" customHeight="1" x14ac:dyDescent="0.2">
      <c r="A2" s="1036" t="s">
        <v>515</v>
      </c>
      <c r="B2" s="1037" t="s">
        <v>1352</v>
      </c>
      <c r="C2" s="1037" t="s">
        <v>1353</v>
      </c>
      <c r="D2" s="1038" t="s">
        <v>0</v>
      </c>
    </row>
    <row r="3" spans="1:4" ht="21" customHeight="1" thickBot="1" x14ac:dyDescent="0.25">
      <c r="A3" s="1039" t="s">
        <v>1</v>
      </c>
      <c r="B3" s="1040"/>
      <c r="C3" s="1041"/>
      <c r="D3" s="1042" t="s">
        <v>525</v>
      </c>
    </row>
    <row r="4" spans="1:4" ht="21" customHeight="1" thickTop="1" thickBot="1" x14ac:dyDescent="0.25">
      <c r="A4" s="1039" t="s">
        <v>526</v>
      </c>
      <c r="B4" s="1040"/>
      <c r="C4" s="1041"/>
      <c r="D4" s="1042" t="s">
        <v>2</v>
      </c>
    </row>
    <row r="5" spans="1:4" ht="21" customHeight="1" thickTop="1" thickBot="1" x14ac:dyDescent="0.25">
      <c r="A5" s="1039" t="s">
        <v>528</v>
      </c>
      <c r="B5" s="1040"/>
      <c r="C5" s="1041"/>
      <c r="D5" s="1042" t="s">
        <v>527</v>
      </c>
    </row>
    <row r="6" spans="1:4" ht="29.25" customHeight="1" thickTop="1" thickBot="1" x14ac:dyDescent="0.25">
      <c r="A6" s="1106" t="s">
        <v>807</v>
      </c>
      <c r="B6" s="1107"/>
      <c r="C6" s="1108"/>
      <c r="D6" s="1109" t="s">
        <v>474</v>
      </c>
    </row>
    <row r="7" spans="1:4" ht="39.75" thickTop="1" thickBot="1" x14ac:dyDescent="0.25">
      <c r="A7" s="1046" t="s">
        <v>1663</v>
      </c>
      <c r="B7" s="1047"/>
      <c r="C7" s="1048" t="s">
        <v>3</v>
      </c>
      <c r="D7" s="1049" t="s">
        <v>1391</v>
      </c>
    </row>
    <row r="8" spans="1:4" ht="39.75" thickTop="1" thickBot="1" x14ac:dyDescent="0.25">
      <c r="A8" s="1050" t="s">
        <v>1396</v>
      </c>
      <c r="B8" s="1051"/>
      <c r="C8" s="1052" t="s">
        <v>4</v>
      </c>
      <c r="D8" s="1053" t="s">
        <v>1397</v>
      </c>
    </row>
    <row r="9" spans="1:4" ht="14.25" thickTop="1" thickBot="1" x14ac:dyDescent="0.25">
      <c r="A9" s="1046" t="s">
        <v>1398</v>
      </c>
      <c r="B9" s="1047"/>
      <c r="C9" s="1048" t="s">
        <v>5</v>
      </c>
      <c r="D9" s="1049" t="s">
        <v>1399</v>
      </c>
    </row>
    <row r="10" spans="1:4" ht="27" thickTop="1" thickBot="1" x14ac:dyDescent="0.25">
      <c r="A10" s="1050" t="s">
        <v>1400</v>
      </c>
      <c r="B10" s="1051"/>
      <c r="C10" s="1052" t="s">
        <v>6</v>
      </c>
      <c r="D10" s="1053" t="s">
        <v>1401</v>
      </c>
    </row>
    <row r="11" spans="1:4" ht="27" thickTop="1" thickBot="1" x14ac:dyDescent="0.25">
      <c r="A11" s="1046" t="s">
        <v>1402</v>
      </c>
      <c r="B11" s="1047"/>
      <c r="C11" s="1048" t="s">
        <v>7</v>
      </c>
      <c r="D11" s="1049" t="s">
        <v>1403</v>
      </c>
    </row>
    <row r="12" spans="1:4" ht="27" thickTop="1" thickBot="1" x14ac:dyDescent="0.25">
      <c r="A12" s="1050" t="s">
        <v>1509</v>
      </c>
      <c r="B12" s="1051"/>
      <c r="C12" s="1052" t="s">
        <v>8</v>
      </c>
      <c r="D12" s="1053" t="s">
        <v>1404</v>
      </c>
    </row>
    <row r="13" spans="1:4" ht="14.25" thickTop="1" thickBot="1" x14ac:dyDescent="0.25">
      <c r="A13" s="1054"/>
      <c r="B13" s="1047"/>
      <c r="C13" s="1048"/>
      <c r="D13" s="1055"/>
    </row>
    <row r="14" spans="1:4" ht="29.25" customHeight="1" thickTop="1" thickBot="1" x14ac:dyDescent="0.25">
      <c r="A14" s="1106" t="s">
        <v>808</v>
      </c>
      <c r="B14" s="1107"/>
      <c r="C14" s="1108"/>
      <c r="D14" s="1109" t="s">
        <v>473</v>
      </c>
    </row>
    <row r="15" spans="1:4" ht="14.25" thickTop="1" thickBot="1" x14ac:dyDescent="0.25">
      <c r="A15" s="1046" t="s">
        <v>1405</v>
      </c>
      <c r="B15" s="1048"/>
      <c r="C15" s="1048" t="s">
        <v>3</v>
      </c>
      <c r="D15" s="1049" t="s">
        <v>1406</v>
      </c>
    </row>
    <row r="16" spans="1:4" ht="27" thickTop="1" thickBot="1" x14ac:dyDescent="0.25">
      <c r="A16" s="1050" t="s">
        <v>1415</v>
      </c>
      <c r="B16" s="1052"/>
      <c r="C16" s="1052" t="s">
        <v>4</v>
      </c>
      <c r="D16" s="1053" t="s">
        <v>1416</v>
      </c>
    </row>
    <row r="17" spans="1:4" ht="27" thickTop="1" thickBot="1" x14ac:dyDescent="0.25">
      <c r="A17" s="1046" t="s">
        <v>1407</v>
      </c>
      <c r="B17" s="1048"/>
      <c r="C17" s="1048" t="s">
        <v>5</v>
      </c>
      <c r="D17" s="1049" t="s">
        <v>1408</v>
      </c>
    </row>
    <row r="18" spans="1:4" ht="27" thickTop="1" thickBot="1" x14ac:dyDescent="0.25">
      <c r="A18" s="1050" t="s">
        <v>1409</v>
      </c>
      <c r="B18" s="1052"/>
      <c r="C18" s="1052" t="s">
        <v>6</v>
      </c>
      <c r="D18" s="1053" t="s">
        <v>1410</v>
      </c>
    </row>
    <row r="19" spans="1:4" ht="27" thickTop="1" thickBot="1" x14ac:dyDescent="0.25">
      <c r="A19" s="1046" t="s">
        <v>1417</v>
      </c>
      <c r="B19" s="1048"/>
      <c r="C19" s="1048" t="s">
        <v>7</v>
      </c>
      <c r="D19" s="1049" t="s">
        <v>1418</v>
      </c>
    </row>
    <row r="20" spans="1:4" ht="27" thickTop="1" thickBot="1" x14ac:dyDescent="0.25">
      <c r="A20" s="1050" t="s">
        <v>1419</v>
      </c>
      <c r="B20" s="1052"/>
      <c r="C20" s="1052" t="s">
        <v>324</v>
      </c>
      <c r="D20" s="1053" t="s">
        <v>1420</v>
      </c>
    </row>
    <row r="21" spans="1:4" ht="27" thickTop="1" thickBot="1" x14ac:dyDescent="0.25">
      <c r="A21" s="1046" t="s">
        <v>1421</v>
      </c>
      <c r="B21" s="1048"/>
      <c r="C21" s="1048" t="s">
        <v>325</v>
      </c>
      <c r="D21" s="1049" t="s">
        <v>1422</v>
      </c>
    </row>
    <row r="22" spans="1:4" ht="27" thickTop="1" thickBot="1" x14ac:dyDescent="0.25">
      <c r="A22" s="1050" t="s">
        <v>1423</v>
      </c>
      <c r="B22" s="1052"/>
      <c r="C22" s="1052" t="s">
        <v>326</v>
      </c>
      <c r="D22" s="1053" t="s">
        <v>1424</v>
      </c>
    </row>
    <row r="23" spans="1:4" ht="27" thickTop="1" thickBot="1" x14ac:dyDescent="0.25">
      <c r="A23" s="1046" t="s">
        <v>1425</v>
      </c>
      <c r="B23" s="1048"/>
      <c r="C23" s="1048" t="s">
        <v>9</v>
      </c>
      <c r="D23" s="1049" t="s">
        <v>1426</v>
      </c>
    </row>
    <row r="24" spans="1:4" ht="27" thickTop="1" thickBot="1" x14ac:dyDescent="0.25">
      <c r="A24" s="1050" t="s">
        <v>1427</v>
      </c>
      <c r="B24" s="1052"/>
      <c r="C24" s="1052" t="s">
        <v>10</v>
      </c>
      <c r="D24" s="1053" t="s">
        <v>1428</v>
      </c>
    </row>
    <row r="25" spans="1:4" ht="27" thickTop="1" thickBot="1" x14ac:dyDescent="0.25">
      <c r="A25" s="1046" t="s">
        <v>1392</v>
      </c>
      <c r="B25" s="1048"/>
      <c r="C25" s="1048" t="s">
        <v>11</v>
      </c>
      <c r="D25" s="1049" t="s">
        <v>1393</v>
      </c>
    </row>
    <row r="26" spans="1:4" ht="27" thickTop="1" thickBot="1" x14ac:dyDescent="0.25">
      <c r="A26" s="1056" t="s">
        <v>1429</v>
      </c>
      <c r="B26" s="1057"/>
      <c r="C26" s="1057" t="s">
        <v>12</v>
      </c>
      <c r="D26" s="1053" t="s">
        <v>1430</v>
      </c>
    </row>
    <row r="27" spans="1:4" ht="27" thickTop="1" thickBot="1" x14ac:dyDescent="0.25">
      <c r="A27" s="1046" t="s">
        <v>1431</v>
      </c>
      <c r="B27" s="1048"/>
      <c r="C27" s="1048" t="s">
        <v>114</v>
      </c>
      <c r="D27" s="1049" t="s">
        <v>1432</v>
      </c>
    </row>
    <row r="28" spans="1:4" ht="26.25" thickTop="1" x14ac:dyDescent="0.2">
      <c r="A28" s="1059" t="s">
        <v>1433</v>
      </c>
      <c r="B28" s="1060"/>
      <c r="C28" s="1060" t="s">
        <v>13</v>
      </c>
      <c r="D28" s="1061" t="s">
        <v>1434</v>
      </c>
    </row>
    <row r="29" spans="1:4" ht="26.25" thickBot="1" x14ac:dyDescent="0.25">
      <c r="A29" s="1062" t="s">
        <v>1435</v>
      </c>
      <c r="B29" s="1063"/>
      <c r="C29" s="1063" t="s">
        <v>14</v>
      </c>
      <c r="D29" s="1064" t="s">
        <v>1436</v>
      </c>
    </row>
    <row r="30" spans="1:4" ht="27" thickTop="1" thickBot="1" x14ac:dyDescent="0.25">
      <c r="A30" s="1050" t="s">
        <v>1437</v>
      </c>
      <c r="B30" s="1052"/>
      <c r="C30" s="1052" t="s">
        <v>15</v>
      </c>
      <c r="D30" s="1053" t="s">
        <v>1438</v>
      </c>
    </row>
    <row r="31" spans="1:4" ht="27" thickTop="1" thickBot="1" x14ac:dyDescent="0.25">
      <c r="A31" s="1046" t="s">
        <v>1439</v>
      </c>
      <c r="B31" s="1048"/>
      <c r="C31" s="1048" t="s">
        <v>16</v>
      </c>
      <c r="D31" s="1049" t="s">
        <v>1440</v>
      </c>
    </row>
    <row r="32" spans="1:4" ht="27" thickTop="1" thickBot="1" x14ac:dyDescent="0.25">
      <c r="A32" s="1050" t="s">
        <v>1441</v>
      </c>
      <c r="B32" s="1052"/>
      <c r="C32" s="1052" t="s">
        <v>17</v>
      </c>
      <c r="D32" s="1053" t="s">
        <v>1442</v>
      </c>
    </row>
    <row r="33" spans="1:4" ht="27" thickTop="1" thickBot="1" x14ac:dyDescent="0.25">
      <c r="A33" s="1046" t="s">
        <v>1443</v>
      </c>
      <c r="B33" s="1048"/>
      <c r="C33" s="1048" t="s">
        <v>18</v>
      </c>
      <c r="D33" s="1049" t="s">
        <v>1444</v>
      </c>
    </row>
    <row r="34" spans="1:4" ht="27" thickTop="1" thickBot="1" x14ac:dyDescent="0.25">
      <c r="A34" s="1050" t="s">
        <v>1445</v>
      </c>
      <c r="B34" s="1052"/>
      <c r="C34" s="1052" t="s">
        <v>327</v>
      </c>
      <c r="D34" s="1053" t="s">
        <v>1446</v>
      </c>
    </row>
    <row r="35" spans="1:4" ht="27" thickTop="1" thickBot="1" x14ac:dyDescent="0.25">
      <c r="A35" s="1046" t="s">
        <v>1447</v>
      </c>
      <c r="B35" s="1048"/>
      <c r="C35" s="1048" t="s">
        <v>328</v>
      </c>
      <c r="D35" s="1049" t="s">
        <v>1647</v>
      </c>
    </row>
    <row r="36" spans="1:4" ht="27" thickTop="1" thickBot="1" x14ac:dyDescent="0.25">
      <c r="A36" s="1050" t="s">
        <v>1448</v>
      </c>
      <c r="B36" s="1052"/>
      <c r="C36" s="1052" t="s">
        <v>19</v>
      </c>
      <c r="D36" s="1053" t="s">
        <v>1449</v>
      </c>
    </row>
    <row r="37" spans="1:4" ht="27" thickTop="1" thickBot="1" x14ac:dyDescent="0.25">
      <c r="A37" s="1046" t="s">
        <v>1450</v>
      </c>
      <c r="B37" s="1048"/>
      <c r="C37" s="1048" t="s">
        <v>20</v>
      </c>
      <c r="D37" s="1049" t="s">
        <v>1451</v>
      </c>
    </row>
    <row r="38" spans="1:4" ht="27" thickTop="1" thickBot="1" x14ac:dyDescent="0.25">
      <c r="A38" s="1050" t="s">
        <v>1452</v>
      </c>
      <c r="B38" s="1052"/>
      <c r="C38" s="1052" t="s">
        <v>21</v>
      </c>
      <c r="D38" s="1053" t="s">
        <v>1453</v>
      </c>
    </row>
    <row r="39" spans="1:4" ht="27" thickTop="1" thickBot="1" x14ac:dyDescent="0.25">
      <c r="A39" s="1046" t="s">
        <v>1454</v>
      </c>
      <c r="B39" s="1048"/>
      <c r="C39" s="1048" t="s">
        <v>22</v>
      </c>
      <c r="D39" s="1049" t="s">
        <v>1455</v>
      </c>
    </row>
    <row r="40" spans="1:4" ht="27" thickTop="1" thickBot="1" x14ac:dyDescent="0.25">
      <c r="A40" s="1050" t="s">
        <v>1456</v>
      </c>
      <c r="B40" s="1052"/>
      <c r="C40" s="1052" t="s">
        <v>23</v>
      </c>
      <c r="D40" s="1053" t="s">
        <v>1457</v>
      </c>
    </row>
    <row r="41" spans="1:4" ht="27" thickTop="1" thickBot="1" x14ac:dyDescent="0.25">
      <c r="A41" s="1065" t="s">
        <v>1458</v>
      </c>
      <c r="B41" s="1066"/>
      <c r="C41" s="1066" t="s">
        <v>24</v>
      </c>
      <c r="D41" s="1067" t="s">
        <v>1459</v>
      </c>
    </row>
    <row r="42" spans="1:4" ht="27" thickTop="1" thickBot="1" x14ac:dyDescent="0.25">
      <c r="A42" s="1050" t="s">
        <v>1460</v>
      </c>
      <c r="B42" s="1052"/>
      <c r="C42" s="1052" t="s">
        <v>29</v>
      </c>
      <c r="D42" s="1053" t="s">
        <v>1461</v>
      </c>
    </row>
    <row r="43" spans="1:4" ht="27" thickTop="1" thickBot="1" x14ac:dyDescent="0.25">
      <c r="A43" s="1065" t="s">
        <v>1462</v>
      </c>
      <c r="B43" s="1066"/>
      <c r="C43" s="1066" t="s">
        <v>30</v>
      </c>
      <c r="D43" s="1067" t="s">
        <v>1463</v>
      </c>
    </row>
    <row r="44" spans="1:4" ht="27" thickTop="1" thickBot="1" x14ac:dyDescent="0.25">
      <c r="A44" s="1050" t="s">
        <v>1464</v>
      </c>
      <c r="B44" s="1052"/>
      <c r="C44" s="1052" t="s">
        <v>31</v>
      </c>
      <c r="D44" s="1053" t="s">
        <v>1465</v>
      </c>
    </row>
    <row r="45" spans="1:4" ht="27" thickTop="1" thickBot="1" x14ac:dyDescent="0.25">
      <c r="A45" s="1065" t="s">
        <v>1466</v>
      </c>
      <c r="B45" s="1066"/>
      <c r="C45" s="1066" t="s">
        <v>25</v>
      </c>
      <c r="D45" s="1067" t="s">
        <v>1467</v>
      </c>
    </row>
    <row r="46" spans="1:4" ht="27" thickTop="1" thickBot="1" x14ac:dyDescent="0.25">
      <c r="A46" s="1050" t="s">
        <v>1468</v>
      </c>
      <c r="B46" s="1052"/>
      <c r="C46" s="1052" t="s">
        <v>26</v>
      </c>
      <c r="D46" s="1053" t="s">
        <v>1469</v>
      </c>
    </row>
    <row r="47" spans="1:4" ht="27" thickTop="1" thickBot="1" x14ac:dyDescent="0.25">
      <c r="A47" s="1065" t="s">
        <v>1470</v>
      </c>
      <c r="B47" s="1066"/>
      <c r="C47" s="1066" t="s">
        <v>32</v>
      </c>
      <c r="D47" s="1067" t="s">
        <v>1471</v>
      </c>
    </row>
    <row r="48" spans="1:4" ht="29.25" hidden="1" customHeight="1" thickTop="1" thickBot="1" x14ac:dyDescent="0.25">
      <c r="A48" s="1106" t="s">
        <v>1362</v>
      </c>
      <c r="B48" s="1107"/>
      <c r="C48" s="1108"/>
      <c r="D48" s="1109" t="s">
        <v>1351</v>
      </c>
    </row>
    <row r="49" spans="1:4" ht="27" hidden="1" thickTop="1" thickBot="1" x14ac:dyDescent="0.25">
      <c r="A49" s="1046" t="s">
        <v>1510</v>
      </c>
      <c r="B49" s="1048"/>
      <c r="C49" s="1048" t="s">
        <v>3</v>
      </c>
      <c r="D49" s="1049" t="s">
        <v>1511</v>
      </c>
    </row>
    <row r="50" spans="1:4" ht="27" hidden="1" thickTop="1" thickBot="1" x14ac:dyDescent="0.25">
      <c r="A50" s="1050" t="s">
        <v>1522</v>
      </c>
      <c r="B50" s="1052"/>
      <c r="C50" s="1052" t="s">
        <v>4</v>
      </c>
      <c r="D50" s="1053" t="s">
        <v>1512</v>
      </c>
    </row>
    <row r="51" spans="1:4" ht="27" hidden="1" thickTop="1" thickBot="1" x14ac:dyDescent="0.25">
      <c r="A51" s="1046" t="s">
        <v>1523</v>
      </c>
      <c r="B51" s="1048"/>
      <c r="C51" s="1048" t="s">
        <v>5</v>
      </c>
      <c r="D51" s="1049" t="s">
        <v>1513</v>
      </c>
    </row>
    <row r="52" spans="1:4" ht="27" hidden="1" thickTop="1" thickBot="1" x14ac:dyDescent="0.25">
      <c r="A52" s="1059" t="s">
        <v>1524</v>
      </c>
      <c r="B52" s="1060"/>
      <c r="C52" s="1060" t="s">
        <v>6</v>
      </c>
      <c r="D52" s="1061" t="s">
        <v>1514</v>
      </c>
    </row>
    <row r="53" spans="1:4" ht="27" hidden="1" thickTop="1" thickBot="1" x14ac:dyDescent="0.25">
      <c r="A53" s="1062" t="s">
        <v>1525</v>
      </c>
      <c r="B53" s="1063"/>
      <c r="C53" s="1063" t="s">
        <v>7</v>
      </c>
      <c r="D53" s="1064" t="s">
        <v>1515</v>
      </c>
    </row>
    <row r="54" spans="1:4" ht="27" hidden="1" thickTop="1" thickBot="1" x14ac:dyDescent="0.25">
      <c r="A54" s="1050" t="s">
        <v>1526</v>
      </c>
      <c r="B54" s="1052"/>
      <c r="C54" s="1052" t="s">
        <v>8</v>
      </c>
      <c r="D54" s="1053" t="s">
        <v>1516</v>
      </c>
    </row>
    <row r="55" spans="1:4" ht="27" hidden="1" thickTop="1" thickBot="1" x14ac:dyDescent="0.25">
      <c r="A55" s="1046" t="s">
        <v>1527</v>
      </c>
      <c r="B55" s="1048"/>
      <c r="C55" s="1048" t="s">
        <v>9</v>
      </c>
      <c r="D55" s="1049" t="s">
        <v>1517</v>
      </c>
    </row>
    <row r="56" spans="1:4" ht="27" hidden="1" thickTop="1" thickBot="1" x14ac:dyDescent="0.25">
      <c r="A56" s="1050" t="s">
        <v>1528</v>
      </c>
      <c r="B56" s="1052"/>
      <c r="C56" s="1052" t="s">
        <v>935</v>
      </c>
      <c r="D56" s="1053" t="s">
        <v>1518</v>
      </c>
    </row>
    <row r="57" spans="1:4" ht="27" hidden="1" thickTop="1" thickBot="1" x14ac:dyDescent="0.25">
      <c r="A57" s="1065" t="s">
        <v>1529</v>
      </c>
      <c r="B57" s="1048"/>
      <c r="C57" s="1048" t="s">
        <v>936</v>
      </c>
      <c r="D57" s="1067" t="s">
        <v>1519</v>
      </c>
    </row>
    <row r="58" spans="1:4" ht="27" hidden="1" thickTop="1" thickBot="1" x14ac:dyDescent="0.25">
      <c r="A58" s="1050" t="s">
        <v>1521</v>
      </c>
      <c r="B58" s="1052"/>
      <c r="C58" s="1052" t="s">
        <v>937</v>
      </c>
      <c r="D58" s="1053" t="s">
        <v>1520</v>
      </c>
    </row>
    <row r="59" spans="1:4" ht="4.5" customHeight="1" thickTop="1" x14ac:dyDescent="0.2">
      <c r="A59" s="1270"/>
      <c r="B59" s="1271"/>
      <c r="C59" s="1272"/>
      <c r="D59" s="1273"/>
    </row>
    <row r="60" spans="1:4" ht="29.25" customHeight="1" x14ac:dyDescent="0.2">
      <c r="A60" s="1278" t="s">
        <v>1638</v>
      </c>
      <c r="B60" s="1279"/>
      <c r="C60" s="1280"/>
      <c r="D60" s="1281" t="s">
        <v>1639</v>
      </c>
    </row>
    <row r="61" spans="1:4" ht="23.25" thickBot="1" x14ac:dyDescent="0.25">
      <c r="A61" s="1274" t="s">
        <v>1411</v>
      </c>
      <c r="B61" s="1275"/>
      <c r="C61" s="1276" t="s">
        <v>3</v>
      </c>
      <c r="D61" s="1277" t="s">
        <v>1412</v>
      </c>
    </row>
    <row r="62" spans="1:4" ht="24" thickTop="1" thickBot="1" x14ac:dyDescent="0.25">
      <c r="A62" s="1050" t="s">
        <v>1472</v>
      </c>
      <c r="B62" s="1051"/>
      <c r="C62" s="1052" t="s">
        <v>4</v>
      </c>
      <c r="D62" s="1053" t="s">
        <v>1473</v>
      </c>
    </row>
    <row r="63" spans="1:4" ht="24" thickTop="1" thickBot="1" x14ac:dyDescent="0.25">
      <c r="A63" s="1065" t="s">
        <v>1474</v>
      </c>
      <c r="B63" s="1068"/>
      <c r="C63" s="1066" t="s">
        <v>5</v>
      </c>
      <c r="D63" s="1067" t="s">
        <v>1475</v>
      </c>
    </row>
    <row r="64" spans="1:4" ht="24" thickTop="1" thickBot="1" x14ac:dyDescent="0.25">
      <c r="A64" s="1050" t="s">
        <v>1476</v>
      </c>
      <c r="B64" s="1051"/>
      <c r="C64" s="1052" t="s">
        <v>6</v>
      </c>
      <c r="D64" s="1053" t="s">
        <v>1477</v>
      </c>
    </row>
    <row r="65" spans="1:4" ht="27" thickTop="1" thickBot="1" x14ac:dyDescent="0.25">
      <c r="A65" s="1070" t="s">
        <v>1478</v>
      </c>
      <c r="B65" s="1071"/>
      <c r="C65" s="1072" t="s">
        <v>7</v>
      </c>
      <c r="D65" s="1073" t="s">
        <v>1479</v>
      </c>
    </row>
    <row r="66" spans="1:4" ht="27" thickTop="1" thickBot="1" x14ac:dyDescent="0.25">
      <c r="A66" s="1050" t="s">
        <v>1480</v>
      </c>
      <c r="B66" s="1051"/>
      <c r="C66" s="1052" t="s">
        <v>8</v>
      </c>
      <c r="D66" s="1053" t="s">
        <v>1481</v>
      </c>
    </row>
    <row r="67" spans="1:4" ht="27" thickTop="1" thickBot="1" x14ac:dyDescent="0.25">
      <c r="A67" s="1065" t="s">
        <v>1482</v>
      </c>
      <c r="B67" s="1068"/>
      <c r="C67" s="1066" t="s">
        <v>9</v>
      </c>
      <c r="D67" s="1067" t="s">
        <v>1483</v>
      </c>
    </row>
    <row r="68" spans="1:4" ht="27" thickTop="1" thickBot="1" x14ac:dyDescent="0.25">
      <c r="A68" s="1050" t="s">
        <v>1484</v>
      </c>
      <c r="B68" s="1051"/>
      <c r="C68" s="1052" t="s">
        <v>935</v>
      </c>
      <c r="D68" s="1053" t="s">
        <v>1648</v>
      </c>
    </row>
    <row r="69" spans="1:4" ht="27" thickTop="1" thickBot="1" x14ac:dyDescent="0.25">
      <c r="A69" s="1065" t="s">
        <v>1485</v>
      </c>
      <c r="B69" s="1068"/>
      <c r="C69" s="1066" t="s">
        <v>936</v>
      </c>
      <c r="D69" s="1067" t="s">
        <v>1649</v>
      </c>
    </row>
    <row r="70" spans="1:4" ht="27" thickTop="1" thickBot="1" x14ac:dyDescent="0.25">
      <c r="A70" s="1050" t="s">
        <v>1486</v>
      </c>
      <c r="B70" s="1051"/>
      <c r="C70" s="1052" t="s">
        <v>937</v>
      </c>
      <c r="D70" s="1053" t="s">
        <v>1650</v>
      </c>
    </row>
    <row r="71" spans="1:4" ht="24" thickTop="1" thickBot="1" x14ac:dyDescent="0.25">
      <c r="A71" s="1065" t="s">
        <v>1394</v>
      </c>
      <c r="B71" s="1068"/>
      <c r="C71" s="1066" t="s">
        <v>11</v>
      </c>
      <c r="D71" s="1067" t="s">
        <v>1395</v>
      </c>
    </row>
    <row r="72" spans="1:4" ht="27" thickTop="1" thickBot="1" x14ac:dyDescent="0.25">
      <c r="A72" s="1050" t="s">
        <v>1487</v>
      </c>
      <c r="B72" s="1051"/>
      <c r="C72" s="1052" t="s">
        <v>938</v>
      </c>
      <c r="D72" s="1074" t="s">
        <v>1651</v>
      </c>
    </row>
    <row r="73" spans="1:4" ht="27" thickTop="1" thickBot="1" x14ac:dyDescent="0.25">
      <c r="A73" s="1065" t="s">
        <v>1488</v>
      </c>
      <c r="B73" s="1068"/>
      <c r="C73" s="1066" t="s">
        <v>939</v>
      </c>
      <c r="D73" s="1067" t="s">
        <v>1652</v>
      </c>
    </row>
    <row r="74" spans="1:4" ht="27" thickTop="1" thickBot="1" x14ac:dyDescent="0.25">
      <c r="A74" s="1050" t="s">
        <v>1489</v>
      </c>
      <c r="B74" s="1051"/>
      <c r="C74" s="1052" t="s">
        <v>970</v>
      </c>
      <c r="D74" s="1053" t="s">
        <v>1653</v>
      </c>
    </row>
    <row r="75" spans="1:4" ht="27" thickTop="1" thickBot="1" x14ac:dyDescent="0.25">
      <c r="A75" s="1065" t="s">
        <v>1490</v>
      </c>
      <c r="B75" s="1068"/>
      <c r="C75" s="1066" t="s">
        <v>114</v>
      </c>
      <c r="D75" s="1067" t="s">
        <v>1491</v>
      </c>
    </row>
    <row r="76" spans="1:4" ht="27" thickTop="1" thickBot="1" x14ac:dyDescent="0.25">
      <c r="A76" s="1050" t="s">
        <v>1662</v>
      </c>
      <c r="B76" s="1051"/>
      <c r="C76" s="1052" t="s">
        <v>13</v>
      </c>
      <c r="D76" s="1053" t="s">
        <v>1654</v>
      </c>
    </row>
    <row r="77" spans="1:4" ht="39.75" thickTop="1" thickBot="1" x14ac:dyDescent="0.25">
      <c r="A77" s="1065" t="s">
        <v>1661</v>
      </c>
      <c r="B77" s="1068"/>
      <c r="C77" s="1066" t="s">
        <v>14</v>
      </c>
      <c r="D77" s="1067" t="s">
        <v>1655</v>
      </c>
    </row>
    <row r="78" spans="1:4" ht="26.25" thickTop="1" x14ac:dyDescent="0.2">
      <c r="A78" s="1059" t="s">
        <v>1492</v>
      </c>
      <c r="B78" s="1069"/>
      <c r="C78" s="1060" t="s">
        <v>15</v>
      </c>
      <c r="D78" s="1061" t="s">
        <v>1656</v>
      </c>
    </row>
    <row r="79" spans="1:4" ht="13.5" thickBot="1" x14ac:dyDescent="0.25">
      <c r="A79" s="1113"/>
      <c r="B79" s="1114"/>
      <c r="C79" s="1063"/>
      <c r="D79" s="1115"/>
    </row>
    <row r="80" spans="1:4" ht="29.25" customHeight="1" thickTop="1" thickBot="1" x14ac:dyDescent="0.25">
      <c r="A80" s="1106" t="s">
        <v>1641</v>
      </c>
      <c r="B80" s="1107"/>
      <c r="C80" s="1108"/>
      <c r="D80" s="1109" t="s">
        <v>1640</v>
      </c>
    </row>
    <row r="81" spans="1:4" ht="27" thickTop="1" thickBot="1" x14ac:dyDescent="0.25">
      <c r="A81" s="1050" t="s">
        <v>1413</v>
      </c>
      <c r="B81" s="1051"/>
      <c r="C81" s="1052" t="s">
        <v>3</v>
      </c>
      <c r="D81" s="1053" t="s">
        <v>1414</v>
      </c>
    </row>
    <row r="82" spans="1:4" ht="27" thickTop="1" thickBot="1" x14ac:dyDescent="0.25">
      <c r="A82" s="1065" t="s">
        <v>1493</v>
      </c>
      <c r="B82" s="1068"/>
      <c r="C82" s="1066" t="s">
        <v>4</v>
      </c>
      <c r="D82" s="1067" t="s">
        <v>1494</v>
      </c>
    </row>
    <row r="83" spans="1:4" ht="27" thickTop="1" thickBot="1" x14ac:dyDescent="0.25">
      <c r="A83" s="1050" t="s">
        <v>1495</v>
      </c>
      <c r="B83" s="1051"/>
      <c r="C83" s="1052" t="s">
        <v>5</v>
      </c>
      <c r="D83" s="1053" t="s">
        <v>1496</v>
      </c>
    </row>
    <row r="84" spans="1:4" ht="27" thickTop="1" thickBot="1" x14ac:dyDescent="0.25">
      <c r="A84" s="1065" t="s">
        <v>1497</v>
      </c>
      <c r="B84" s="1068"/>
      <c r="C84" s="1066" t="s">
        <v>6</v>
      </c>
      <c r="D84" s="1067" t="s">
        <v>1498</v>
      </c>
    </row>
    <row r="85" spans="1:4" ht="27" thickTop="1" thickBot="1" x14ac:dyDescent="0.25">
      <c r="A85" s="1050" t="s">
        <v>1499</v>
      </c>
      <c r="B85" s="1051"/>
      <c r="C85" s="1052" t="s">
        <v>521</v>
      </c>
      <c r="D85" s="1053" t="s">
        <v>1500</v>
      </c>
    </row>
    <row r="86" spans="1:4" ht="27" thickTop="1" thickBot="1" x14ac:dyDescent="0.25">
      <c r="A86" s="1065" t="s">
        <v>1501</v>
      </c>
      <c r="B86" s="1068"/>
      <c r="C86" s="1066" t="s">
        <v>522</v>
      </c>
      <c r="D86" s="1067" t="s">
        <v>1502</v>
      </c>
    </row>
    <row r="87" spans="1:4" ht="27" thickTop="1" thickBot="1" x14ac:dyDescent="0.25">
      <c r="A87" s="1056" t="s">
        <v>1503</v>
      </c>
      <c r="B87" s="1075"/>
      <c r="C87" s="1057" t="s">
        <v>523</v>
      </c>
      <c r="D87" s="1058" t="s">
        <v>1504</v>
      </c>
    </row>
    <row r="88" spans="1:4" ht="27" thickTop="1" thickBot="1" x14ac:dyDescent="0.25">
      <c r="A88" s="1065" t="s">
        <v>1505</v>
      </c>
      <c r="B88" s="1068"/>
      <c r="C88" s="1066" t="s">
        <v>8</v>
      </c>
      <c r="D88" s="1067" t="s">
        <v>1506</v>
      </c>
    </row>
    <row r="89" spans="1:4" ht="27" thickTop="1" thickBot="1" x14ac:dyDescent="0.25">
      <c r="A89" s="1059" t="s">
        <v>1507</v>
      </c>
      <c r="B89" s="1069"/>
      <c r="C89" s="1060" t="s">
        <v>9</v>
      </c>
      <c r="D89" s="1061" t="s">
        <v>1657</v>
      </c>
    </row>
    <row r="90" spans="1:4" ht="14.25" thickTop="1" thickBot="1" x14ac:dyDescent="0.25">
      <c r="A90" s="1054"/>
      <c r="B90" s="1047"/>
      <c r="C90" s="1048"/>
      <c r="D90" s="1055"/>
    </row>
    <row r="91" spans="1:4" ht="40.5" customHeight="1" thickTop="1" thickBot="1" x14ac:dyDescent="0.25">
      <c r="A91" s="1106" t="s">
        <v>1642</v>
      </c>
      <c r="B91" s="1107"/>
      <c r="C91" s="1108"/>
      <c r="D91" s="1109" t="s">
        <v>1643</v>
      </c>
    </row>
    <row r="92" spans="1:4" ht="35.25" thickTop="1" thickBot="1" x14ac:dyDescent="0.25">
      <c r="A92" s="1076" t="s">
        <v>1508</v>
      </c>
      <c r="B92" s="1077"/>
      <c r="C92" s="1078" t="s">
        <v>3</v>
      </c>
      <c r="D92" s="1079" t="s">
        <v>1658</v>
      </c>
    </row>
    <row r="93" spans="1:4" ht="35.25" thickTop="1" thickBot="1" x14ac:dyDescent="0.25">
      <c r="A93" s="1080" t="s">
        <v>1530</v>
      </c>
      <c r="B93" s="1081"/>
      <c r="C93" s="1082" t="s">
        <v>4</v>
      </c>
      <c r="D93" s="1083" t="s">
        <v>1659</v>
      </c>
    </row>
    <row r="94" spans="1:4" ht="35.25" thickTop="1" thickBot="1" x14ac:dyDescent="0.25">
      <c r="A94" s="1084" t="s">
        <v>1360</v>
      </c>
      <c r="B94" s="1077"/>
      <c r="C94" s="1078" t="s">
        <v>5</v>
      </c>
      <c r="D94" s="1079" t="s">
        <v>1660</v>
      </c>
    </row>
    <row r="95" spans="1:4" ht="14.25" thickTop="1" thickBot="1" x14ac:dyDescent="0.25">
      <c r="A95" s="1054"/>
      <c r="B95" s="1047"/>
      <c r="C95" s="1048"/>
      <c r="D95" s="1055"/>
    </row>
    <row r="96" spans="1:4" ht="29.25" customHeight="1" thickTop="1" thickBot="1" x14ac:dyDescent="0.25">
      <c r="A96" s="1043" t="s">
        <v>444</v>
      </c>
      <c r="B96" s="1044"/>
      <c r="C96" s="1045"/>
      <c r="D96" s="1087" t="s">
        <v>33</v>
      </c>
    </row>
    <row r="97" spans="1:4" ht="3.75" customHeight="1" thickTop="1" thickBot="1" x14ac:dyDescent="0.25">
      <c r="A97" s="1054"/>
      <c r="B97" s="1047"/>
      <c r="C97" s="1048"/>
      <c r="D97" s="1055"/>
    </row>
    <row r="98" spans="1:4" ht="16.5" customHeight="1" thickTop="1" thickBot="1" x14ac:dyDescent="0.25">
      <c r="A98" s="1084" t="s">
        <v>475</v>
      </c>
      <c r="B98" s="1077"/>
      <c r="C98" s="1078"/>
      <c r="D98" s="1085" t="s">
        <v>34</v>
      </c>
    </row>
    <row r="99" spans="1:4" ht="16.5" customHeight="1" thickTop="1" x14ac:dyDescent="0.2">
      <c r="A99" s="1059" t="s">
        <v>1669</v>
      </c>
      <c r="B99" s="1069"/>
      <c r="C99" s="1060"/>
      <c r="D99" s="1116" t="s">
        <v>1668</v>
      </c>
    </row>
    <row r="100" spans="1:4" x14ac:dyDescent="0.2">
      <c r="B100" s="1035"/>
      <c r="C100" s="1035"/>
    </row>
    <row r="101" spans="1:4" x14ac:dyDescent="0.2">
      <c r="B101" s="1035"/>
      <c r="C101" s="1035"/>
    </row>
    <row r="102" spans="1:4" x14ac:dyDescent="0.2">
      <c r="B102" s="1035"/>
      <c r="C102" s="1035"/>
    </row>
    <row r="103" spans="1:4" x14ac:dyDescent="0.2">
      <c r="B103" s="1035"/>
      <c r="C103" s="1035"/>
    </row>
    <row r="114" spans="2:4" x14ac:dyDescent="0.2">
      <c r="B114" s="1035"/>
      <c r="D114" s="1086"/>
    </row>
    <row r="115" spans="2:4" x14ac:dyDescent="0.2">
      <c r="B115" s="1035"/>
      <c r="D115" s="1086"/>
    </row>
    <row r="116" spans="2:4" x14ac:dyDescent="0.2">
      <c r="B116" s="1035"/>
      <c r="D116" s="1086"/>
    </row>
    <row r="117" spans="2:4" x14ac:dyDescent="0.2">
      <c r="B117" s="1035"/>
      <c r="D117" s="1086"/>
    </row>
    <row r="118" spans="2:4" x14ac:dyDescent="0.2">
      <c r="B118" s="1035"/>
      <c r="D118" s="1086"/>
    </row>
    <row r="119" spans="2:4" x14ac:dyDescent="0.2">
      <c r="B119" s="1035"/>
      <c r="D119" s="1086"/>
    </row>
    <row r="120" spans="2:4" x14ac:dyDescent="0.2">
      <c r="B120" s="1035"/>
      <c r="D120" s="1086"/>
    </row>
    <row r="121" spans="2:4" x14ac:dyDescent="0.2">
      <c r="B121" s="1035"/>
      <c r="D121" s="1086"/>
    </row>
    <row r="122" spans="2:4" x14ac:dyDescent="0.2">
      <c r="B122" s="1035"/>
      <c r="D122" s="1086"/>
    </row>
    <row r="123" spans="2:4" x14ac:dyDescent="0.2">
      <c r="B123" s="1035"/>
      <c r="D123" s="1086"/>
    </row>
    <row r="124" spans="2:4" x14ac:dyDescent="0.2">
      <c r="B124" s="1035"/>
      <c r="D124" s="1086"/>
    </row>
    <row r="125" spans="2:4" x14ac:dyDescent="0.2">
      <c r="B125" s="1035"/>
      <c r="D125" s="1086"/>
    </row>
    <row r="126" spans="2:4" x14ac:dyDescent="0.2">
      <c r="B126" s="1035"/>
      <c r="D126" s="1086"/>
    </row>
    <row r="127" spans="2:4" x14ac:dyDescent="0.2">
      <c r="B127" s="1035"/>
      <c r="D127" s="1086"/>
    </row>
    <row r="128" spans="2:4" x14ac:dyDescent="0.2">
      <c r="B128" s="1035"/>
      <c r="D128" s="1086"/>
    </row>
    <row r="129" spans="2:4" x14ac:dyDescent="0.2">
      <c r="B129" s="1035"/>
      <c r="D129" s="1086"/>
    </row>
    <row r="130" spans="2:4" x14ac:dyDescent="0.2">
      <c r="B130" s="1035"/>
      <c r="D130" s="1086"/>
    </row>
    <row r="131" spans="2:4" x14ac:dyDescent="0.2">
      <c r="B131" s="1035"/>
      <c r="D131" s="1086"/>
    </row>
    <row r="132" spans="2:4" x14ac:dyDescent="0.2">
      <c r="B132" s="1035"/>
      <c r="D132" s="1086"/>
    </row>
    <row r="133" spans="2:4" x14ac:dyDescent="0.2">
      <c r="B133" s="1035"/>
      <c r="D133" s="1086"/>
    </row>
    <row r="134" spans="2:4" x14ac:dyDescent="0.2">
      <c r="B134" s="1035"/>
      <c r="D134" s="1086"/>
    </row>
    <row r="135" spans="2:4" x14ac:dyDescent="0.2">
      <c r="B135" s="1035"/>
      <c r="D135" s="1086"/>
    </row>
    <row r="136" spans="2:4" x14ac:dyDescent="0.2">
      <c r="B136" s="1035"/>
      <c r="D136" s="1086"/>
    </row>
    <row r="137" spans="2:4" x14ac:dyDescent="0.2">
      <c r="B137" s="1035"/>
      <c r="D137" s="1086"/>
    </row>
    <row r="138" spans="2:4" x14ac:dyDescent="0.2">
      <c r="B138" s="1035"/>
      <c r="D138" s="1086"/>
    </row>
    <row r="139" spans="2:4" x14ac:dyDescent="0.2">
      <c r="B139" s="1035"/>
      <c r="D139" s="1086"/>
    </row>
    <row r="140" spans="2:4" x14ac:dyDescent="0.2">
      <c r="B140" s="1035"/>
      <c r="D140" s="1086"/>
    </row>
    <row r="141" spans="2:4" x14ac:dyDescent="0.2">
      <c r="B141" s="1035"/>
      <c r="D141" s="1086"/>
    </row>
    <row r="142" spans="2:4" x14ac:dyDescent="0.2">
      <c r="B142" s="1035"/>
      <c r="D142" s="1086"/>
    </row>
    <row r="143" spans="2:4" x14ac:dyDescent="0.2">
      <c r="B143" s="1035"/>
      <c r="D143" s="1086"/>
    </row>
    <row r="144" spans="2:4" x14ac:dyDescent="0.2">
      <c r="B144" s="1035"/>
      <c r="D144" s="1086"/>
    </row>
    <row r="145" spans="2:4" x14ac:dyDescent="0.2">
      <c r="B145" s="1035"/>
      <c r="D145" s="1086"/>
    </row>
    <row r="146" spans="2:4" x14ac:dyDescent="0.2">
      <c r="B146" s="1035"/>
      <c r="D146" s="1086"/>
    </row>
    <row r="147" spans="2:4" x14ac:dyDescent="0.2">
      <c r="B147" s="1035"/>
      <c r="D147" s="1086"/>
    </row>
    <row r="148" spans="2:4" x14ac:dyDescent="0.2">
      <c r="B148" s="1035"/>
      <c r="D148" s="1086"/>
    </row>
    <row r="149" spans="2:4" x14ac:dyDescent="0.2">
      <c r="B149" s="1035"/>
      <c r="D149" s="1086"/>
    </row>
    <row r="150" spans="2:4" x14ac:dyDescent="0.2">
      <c r="B150" s="1035"/>
      <c r="D150" s="1086"/>
    </row>
    <row r="151" spans="2:4" x14ac:dyDescent="0.2">
      <c r="B151" s="1035"/>
      <c r="D151" s="1086"/>
    </row>
    <row r="152" spans="2:4" x14ac:dyDescent="0.2">
      <c r="B152" s="1035"/>
      <c r="D152" s="1086"/>
    </row>
    <row r="153" spans="2:4" x14ac:dyDescent="0.2">
      <c r="B153" s="1035"/>
      <c r="D153" s="1086"/>
    </row>
    <row r="154" spans="2:4" x14ac:dyDescent="0.2">
      <c r="B154" s="1035"/>
      <c r="D154" s="1086"/>
    </row>
    <row r="155" spans="2:4" x14ac:dyDescent="0.2">
      <c r="B155" s="1035"/>
      <c r="D155" s="1086"/>
    </row>
    <row r="156" spans="2:4" x14ac:dyDescent="0.2">
      <c r="B156" s="1035"/>
      <c r="D156" s="1086"/>
    </row>
    <row r="157" spans="2:4" x14ac:dyDescent="0.2">
      <c r="B157" s="1035"/>
      <c r="D157" s="1086"/>
    </row>
    <row r="158" spans="2:4" x14ac:dyDescent="0.2">
      <c r="B158" s="1035"/>
      <c r="D158" s="1086"/>
    </row>
    <row r="159" spans="2:4" x14ac:dyDescent="0.2">
      <c r="B159" s="1035"/>
      <c r="D159" s="1086"/>
    </row>
  </sheetData>
  <printOptions horizontalCentered="1"/>
  <pageMargins left="0.43" right="0" top="0.59055118110236227" bottom="0.39370078740157483" header="0.51181102362204722" footer="0.51181102362204722"/>
  <pageSetup scale="95" orientation="portrait" r:id="rId1"/>
  <headerFooter alignWithMargins="0"/>
  <rowBreaks count="2" manualBreakCount="2">
    <brk id="59" max="3" man="1"/>
    <brk id="78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0"/>
  <sheetViews>
    <sheetView tabSelected="1" view="pageBreakPreview" zoomScale="115" zoomScaleNormal="100" zoomScaleSheetLayoutView="115" workbookViewId="0">
      <selection activeCell="D10" sqref="D10"/>
    </sheetView>
  </sheetViews>
  <sheetFormatPr defaultRowHeight="12.75" x14ac:dyDescent="0.2"/>
  <cols>
    <col min="1" max="1" width="40.7109375" style="1035" customWidth="1"/>
    <col min="2" max="3" width="8.7109375" style="1086" customWidth="1"/>
    <col min="4" max="4" width="40.7109375" style="1035" customWidth="1"/>
    <col min="5" max="256" width="9.140625" style="1035"/>
    <col min="257" max="257" width="42.7109375" style="1035" customWidth="1"/>
    <col min="258" max="259" width="8.7109375" style="1035" customWidth="1"/>
    <col min="260" max="260" width="40.7109375" style="1035" customWidth="1"/>
    <col min="261" max="512" width="9.140625" style="1035"/>
    <col min="513" max="513" width="42.7109375" style="1035" customWidth="1"/>
    <col min="514" max="515" width="8.7109375" style="1035" customWidth="1"/>
    <col min="516" max="516" width="40.7109375" style="1035" customWidth="1"/>
    <col min="517" max="768" width="9.140625" style="1035"/>
    <col min="769" max="769" width="42.7109375" style="1035" customWidth="1"/>
    <col min="770" max="771" width="8.7109375" style="1035" customWidth="1"/>
    <col min="772" max="772" width="40.7109375" style="1035" customWidth="1"/>
    <col min="773" max="1024" width="9.140625" style="1035"/>
    <col min="1025" max="1025" width="42.7109375" style="1035" customWidth="1"/>
    <col min="1026" max="1027" width="8.7109375" style="1035" customWidth="1"/>
    <col min="1028" max="1028" width="40.7109375" style="1035" customWidth="1"/>
    <col min="1029" max="1280" width="9.140625" style="1035"/>
    <col min="1281" max="1281" width="42.7109375" style="1035" customWidth="1"/>
    <col min="1282" max="1283" width="8.7109375" style="1035" customWidth="1"/>
    <col min="1284" max="1284" width="40.7109375" style="1035" customWidth="1"/>
    <col min="1285" max="1536" width="9.140625" style="1035"/>
    <col min="1537" max="1537" width="42.7109375" style="1035" customWidth="1"/>
    <col min="1538" max="1539" width="8.7109375" style="1035" customWidth="1"/>
    <col min="1540" max="1540" width="40.7109375" style="1035" customWidth="1"/>
    <col min="1541" max="1792" width="9.140625" style="1035"/>
    <col min="1793" max="1793" width="42.7109375" style="1035" customWidth="1"/>
    <col min="1794" max="1795" width="8.7109375" style="1035" customWidth="1"/>
    <col min="1796" max="1796" width="40.7109375" style="1035" customWidth="1"/>
    <col min="1797" max="2048" width="9.140625" style="1035"/>
    <col min="2049" max="2049" width="42.7109375" style="1035" customWidth="1"/>
    <col min="2050" max="2051" width="8.7109375" style="1035" customWidth="1"/>
    <col min="2052" max="2052" width="40.7109375" style="1035" customWidth="1"/>
    <col min="2053" max="2304" width="9.140625" style="1035"/>
    <col min="2305" max="2305" width="42.7109375" style="1035" customWidth="1"/>
    <col min="2306" max="2307" width="8.7109375" style="1035" customWidth="1"/>
    <col min="2308" max="2308" width="40.7109375" style="1035" customWidth="1"/>
    <col min="2309" max="2560" width="9.140625" style="1035"/>
    <col min="2561" max="2561" width="42.7109375" style="1035" customWidth="1"/>
    <col min="2562" max="2563" width="8.7109375" style="1035" customWidth="1"/>
    <col min="2564" max="2564" width="40.7109375" style="1035" customWidth="1"/>
    <col min="2565" max="2816" width="9.140625" style="1035"/>
    <col min="2817" max="2817" width="42.7109375" style="1035" customWidth="1"/>
    <col min="2818" max="2819" width="8.7109375" style="1035" customWidth="1"/>
    <col min="2820" max="2820" width="40.7109375" style="1035" customWidth="1"/>
    <col min="2821" max="3072" width="9.140625" style="1035"/>
    <col min="3073" max="3073" width="42.7109375" style="1035" customWidth="1"/>
    <col min="3074" max="3075" width="8.7109375" style="1035" customWidth="1"/>
    <col min="3076" max="3076" width="40.7109375" style="1035" customWidth="1"/>
    <col min="3077" max="3328" width="9.140625" style="1035"/>
    <col min="3329" max="3329" width="42.7109375" style="1035" customWidth="1"/>
    <col min="3330" max="3331" width="8.7109375" style="1035" customWidth="1"/>
    <col min="3332" max="3332" width="40.7109375" style="1035" customWidth="1"/>
    <col min="3333" max="3584" width="9.140625" style="1035"/>
    <col min="3585" max="3585" width="42.7109375" style="1035" customWidth="1"/>
    <col min="3586" max="3587" width="8.7109375" style="1035" customWidth="1"/>
    <col min="3588" max="3588" width="40.7109375" style="1035" customWidth="1"/>
    <col min="3589" max="3840" width="9.140625" style="1035"/>
    <col min="3841" max="3841" width="42.7109375" style="1035" customWidth="1"/>
    <col min="3842" max="3843" width="8.7109375" style="1035" customWidth="1"/>
    <col min="3844" max="3844" width="40.7109375" style="1035" customWidth="1"/>
    <col min="3845" max="4096" width="9.140625" style="1035"/>
    <col min="4097" max="4097" width="42.7109375" style="1035" customWidth="1"/>
    <col min="4098" max="4099" width="8.7109375" style="1035" customWidth="1"/>
    <col min="4100" max="4100" width="40.7109375" style="1035" customWidth="1"/>
    <col min="4101" max="4352" width="9.140625" style="1035"/>
    <col min="4353" max="4353" width="42.7109375" style="1035" customWidth="1"/>
    <col min="4354" max="4355" width="8.7109375" style="1035" customWidth="1"/>
    <col min="4356" max="4356" width="40.7109375" style="1035" customWidth="1"/>
    <col min="4357" max="4608" width="9.140625" style="1035"/>
    <col min="4609" max="4609" width="42.7109375" style="1035" customWidth="1"/>
    <col min="4610" max="4611" width="8.7109375" style="1035" customWidth="1"/>
    <col min="4612" max="4612" width="40.7109375" style="1035" customWidth="1"/>
    <col min="4613" max="4864" width="9.140625" style="1035"/>
    <col min="4865" max="4865" width="42.7109375" style="1035" customWidth="1"/>
    <col min="4866" max="4867" width="8.7109375" style="1035" customWidth="1"/>
    <col min="4868" max="4868" width="40.7109375" style="1035" customWidth="1"/>
    <col min="4869" max="5120" width="9.140625" style="1035"/>
    <col min="5121" max="5121" width="42.7109375" style="1035" customWidth="1"/>
    <col min="5122" max="5123" width="8.7109375" style="1035" customWidth="1"/>
    <col min="5124" max="5124" width="40.7109375" style="1035" customWidth="1"/>
    <col min="5125" max="5376" width="9.140625" style="1035"/>
    <col min="5377" max="5377" width="42.7109375" style="1035" customWidth="1"/>
    <col min="5378" max="5379" width="8.7109375" style="1035" customWidth="1"/>
    <col min="5380" max="5380" width="40.7109375" style="1035" customWidth="1"/>
    <col min="5381" max="5632" width="9.140625" style="1035"/>
    <col min="5633" max="5633" width="42.7109375" style="1035" customWidth="1"/>
    <col min="5634" max="5635" width="8.7109375" style="1035" customWidth="1"/>
    <col min="5636" max="5636" width="40.7109375" style="1035" customWidth="1"/>
    <col min="5637" max="5888" width="9.140625" style="1035"/>
    <col min="5889" max="5889" width="42.7109375" style="1035" customWidth="1"/>
    <col min="5890" max="5891" width="8.7109375" style="1035" customWidth="1"/>
    <col min="5892" max="5892" width="40.7109375" style="1035" customWidth="1"/>
    <col min="5893" max="6144" width="9.140625" style="1035"/>
    <col min="6145" max="6145" width="42.7109375" style="1035" customWidth="1"/>
    <col min="6146" max="6147" width="8.7109375" style="1035" customWidth="1"/>
    <col min="6148" max="6148" width="40.7109375" style="1035" customWidth="1"/>
    <col min="6149" max="6400" width="9.140625" style="1035"/>
    <col min="6401" max="6401" width="42.7109375" style="1035" customWidth="1"/>
    <col min="6402" max="6403" width="8.7109375" style="1035" customWidth="1"/>
    <col min="6404" max="6404" width="40.7109375" style="1035" customWidth="1"/>
    <col min="6405" max="6656" width="9.140625" style="1035"/>
    <col min="6657" max="6657" width="42.7109375" style="1035" customWidth="1"/>
    <col min="6658" max="6659" width="8.7109375" style="1035" customWidth="1"/>
    <col min="6660" max="6660" width="40.7109375" style="1035" customWidth="1"/>
    <col min="6661" max="6912" width="9.140625" style="1035"/>
    <col min="6913" max="6913" width="42.7109375" style="1035" customWidth="1"/>
    <col min="6914" max="6915" width="8.7109375" style="1035" customWidth="1"/>
    <col min="6916" max="6916" width="40.7109375" style="1035" customWidth="1"/>
    <col min="6917" max="7168" width="9.140625" style="1035"/>
    <col min="7169" max="7169" width="42.7109375" style="1035" customWidth="1"/>
    <col min="7170" max="7171" width="8.7109375" style="1035" customWidth="1"/>
    <col min="7172" max="7172" width="40.7109375" style="1035" customWidth="1"/>
    <col min="7173" max="7424" width="9.140625" style="1035"/>
    <col min="7425" max="7425" width="42.7109375" style="1035" customWidth="1"/>
    <col min="7426" max="7427" width="8.7109375" style="1035" customWidth="1"/>
    <col min="7428" max="7428" width="40.7109375" style="1035" customWidth="1"/>
    <col min="7429" max="7680" width="9.140625" style="1035"/>
    <col min="7681" max="7681" width="42.7109375" style="1035" customWidth="1"/>
    <col min="7682" max="7683" width="8.7109375" style="1035" customWidth="1"/>
    <col min="7684" max="7684" width="40.7109375" style="1035" customWidth="1"/>
    <col min="7685" max="7936" width="9.140625" style="1035"/>
    <col min="7937" max="7937" width="42.7109375" style="1035" customWidth="1"/>
    <col min="7938" max="7939" width="8.7109375" style="1035" customWidth="1"/>
    <col min="7940" max="7940" width="40.7109375" style="1035" customWidth="1"/>
    <col min="7941" max="8192" width="9.140625" style="1035"/>
    <col min="8193" max="8193" width="42.7109375" style="1035" customWidth="1"/>
    <col min="8194" max="8195" width="8.7109375" style="1035" customWidth="1"/>
    <col min="8196" max="8196" width="40.7109375" style="1035" customWidth="1"/>
    <col min="8197" max="8448" width="9.140625" style="1035"/>
    <col min="8449" max="8449" width="42.7109375" style="1035" customWidth="1"/>
    <col min="8450" max="8451" width="8.7109375" style="1035" customWidth="1"/>
    <col min="8452" max="8452" width="40.7109375" style="1035" customWidth="1"/>
    <col min="8453" max="8704" width="9.140625" style="1035"/>
    <col min="8705" max="8705" width="42.7109375" style="1035" customWidth="1"/>
    <col min="8706" max="8707" width="8.7109375" style="1035" customWidth="1"/>
    <col min="8708" max="8708" width="40.7109375" style="1035" customWidth="1"/>
    <col min="8709" max="8960" width="9.140625" style="1035"/>
    <col min="8961" max="8961" width="42.7109375" style="1035" customWidth="1"/>
    <col min="8962" max="8963" width="8.7109375" style="1035" customWidth="1"/>
    <col min="8964" max="8964" width="40.7109375" style="1035" customWidth="1"/>
    <col min="8965" max="9216" width="9.140625" style="1035"/>
    <col min="9217" max="9217" width="42.7109375" style="1035" customWidth="1"/>
    <col min="9218" max="9219" width="8.7109375" style="1035" customWidth="1"/>
    <col min="9220" max="9220" width="40.7109375" style="1035" customWidth="1"/>
    <col min="9221" max="9472" width="9.140625" style="1035"/>
    <col min="9473" max="9473" width="42.7109375" style="1035" customWidth="1"/>
    <col min="9474" max="9475" width="8.7109375" style="1035" customWidth="1"/>
    <col min="9476" max="9476" width="40.7109375" style="1035" customWidth="1"/>
    <col min="9477" max="9728" width="9.140625" style="1035"/>
    <col min="9729" max="9729" width="42.7109375" style="1035" customWidth="1"/>
    <col min="9730" max="9731" width="8.7109375" style="1035" customWidth="1"/>
    <col min="9732" max="9732" width="40.7109375" style="1035" customWidth="1"/>
    <col min="9733" max="9984" width="9.140625" style="1035"/>
    <col min="9985" max="9985" width="42.7109375" style="1035" customWidth="1"/>
    <col min="9986" max="9987" width="8.7109375" style="1035" customWidth="1"/>
    <col min="9988" max="9988" width="40.7109375" style="1035" customWidth="1"/>
    <col min="9989" max="10240" width="9.140625" style="1035"/>
    <col min="10241" max="10241" width="42.7109375" style="1035" customWidth="1"/>
    <col min="10242" max="10243" width="8.7109375" style="1035" customWidth="1"/>
    <col min="10244" max="10244" width="40.7109375" style="1035" customWidth="1"/>
    <col min="10245" max="10496" width="9.140625" style="1035"/>
    <col min="10497" max="10497" width="42.7109375" style="1035" customWidth="1"/>
    <col min="10498" max="10499" width="8.7109375" style="1035" customWidth="1"/>
    <col min="10500" max="10500" width="40.7109375" style="1035" customWidth="1"/>
    <col min="10501" max="10752" width="9.140625" style="1035"/>
    <col min="10753" max="10753" width="42.7109375" style="1035" customWidth="1"/>
    <col min="10754" max="10755" width="8.7109375" style="1035" customWidth="1"/>
    <col min="10756" max="10756" width="40.7109375" style="1035" customWidth="1"/>
    <col min="10757" max="11008" width="9.140625" style="1035"/>
    <col min="11009" max="11009" width="42.7109375" style="1035" customWidth="1"/>
    <col min="11010" max="11011" width="8.7109375" style="1035" customWidth="1"/>
    <col min="11012" max="11012" width="40.7109375" style="1035" customWidth="1"/>
    <col min="11013" max="11264" width="9.140625" style="1035"/>
    <col min="11265" max="11265" width="42.7109375" style="1035" customWidth="1"/>
    <col min="11266" max="11267" width="8.7109375" style="1035" customWidth="1"/>
    <col min="11268" max="11268" width="40.7109375" style="1035" customWidth="1"/>
    <col min="11269" max="11520" width="9.140625" style="1035"/>
    <col min="11521" max="11521" width="42.7109375" style="1035" customWidth="1"/>
    <col min="11522" max="11523" width="8.7109375" style="1035" customWidth="1"/>
    <col min="11524" max="11524" width="40.7109375" style="1035" customWidth="1"/>
    <col min="11525" max="11776" width="9.140625" style="1035"/>
    <col min="11777" max="11777" width="42.7109375" style="1035" customWidth="1"/>
    <col min="11778" max="11779" width="8.7109375" style="1035" customWidth="1"/>
    <col min="11780" max="11780" width="40.7109375" style="1035" customWidth="1"/>
    <col min="11781" max="12032" width="9.140625" style="1035"/>
    <col min="12033" max="12033" width="42.7109375" style="1035" customWidth="1"/>
    <col min="12034" max="12035" width="8.7109375" style="1035" customWidth="1"/>
    <col min="12036" max="12036" width="40.7109375" style="1035" customWidth="1"/>
    <col min="12037" max="12288" width="9.140625" style="1035"/>
    <col min="12289" max="12289" width="42.7109375" style="1035" customWidth="1"/>
    <col min="12290" max="12291" width="8.7109375" style="1035" customWidth="1"/>
    <col min="12292" max="12292" width="40.7109375" style="1035" customWidth="1"/>
    <col min="12293" max="12544" width="9.140625" style="1035"/>
    <col min="12545" max="12545" width="42.7109375" style="1035" customWidth="1"/>
    <col min="12546" max="12547" width="8.7109375" style="1035" customWidth="1"/>
    <col min="12548" max="12548" width="40.7109375" style="1035" customWidth="1"/>
    <col min="12549" max="12800" width="9.140625" style="1035"/>
    <col min="12801" max="12801" width="42.7109375" style="1035" customWidth="1"/>
    <col min="12802" max="12803" width="8.7109375" style="1035" customWidth="1"/>
    <col min="12804" max="12804" width="40.7109375" style="1035" customWidth="1"/>
    <col min="12805" max="13056" width="9.140625" style="1035"/>
    <col min="13057" max="13057" width="42.7109375" style="1035" customWidth="1"/>
    <col min="13058" max="13059" width="8.7109375" style="1035" customWidth="1"/>
    <col min="13060" max="13060" width="40.7109375" style="1035" customWidth="1"/>
    <col min="13061" max="13312" width="9.140625" style="1035"/>
    <col min="13313" max="13313" width="42.7109375" style="1035" customWidth="1"/>
    <col min="13314" max="13315" width="8.7109375" style="1035" customWidth="1"/>
    <col min="13316" max="13316" width="40.7109375" style="1035" customWidth="1"/>
    <col min="13317" max="13568" width="9.140625" style="1035"/>
    <col min="13569" max="13569" width="42.7109375" style="1035" customWidth="1"/>
    <col min="13570" max="13571" width="8.7109375" style="1035" customWidth="1"/>
    <col min="13572" max="13572" width="40.7109375" style="1035" customWidth="1"/>
    <col min="13573" max="13824" width="9.140625" style="1035"/>
    <col min="13825" max="13825" width="42.7109375" style="1035" customWidth="1"/>
    <col min="13826" max="13827" width="8.7109375" style="1035" customWidth="1"/>
    <col min="13828" max="13828" width="40.7109375" style="1035" customWidth="1"/>
    <col min="13829" max="14080" width="9.140625" style="1035"/>
    <col min="14081" max="14081" width="42.7109375" style="1035" customWidth="1"/>
    <col min="14082" max="14083" width="8.7109375" style="1035" customWidth="1"/>
    <col min="14084" max="14084" width="40.7109375" style="1035" customWidth="1"/>
    <col min="14085" max="14336" width="9.140625" style="1035"/>
    <col min="14337" max="14337" width="42.7109375" style="1035" customWidth="1"/>
    <col min="14338" max="14339" width="8.7109375" style="1035" customWidth="1"/>
    <col min="14340" max="14340" width="40.7109375" style="1035" customWidth="1"/>
    <col min="14341" max="14592" width="9.140625" style="1035"/>
    <col min="14593" max="14593" width="42.7109375" style="1035" customWidth="1"/>
    <col min="14594" max="14595" width="8.7109375" style="1035" customWidth="1"/>
    <col min="14596" max="14596" width="40.7109375" style="1035" customWidth="1"/>
    <col min="14597" max="14848" width="9.140625" style="1035"/>
    <col min="14849" max="14849" width="42.7109375" style="1035" customWidth="1"/>
    <col min="14850" max="14851" width="8.7109375" style="1035" customWidth="1"/>
    <col min="14852" max="14852" width="40.7109375" style="1035" customWidth="1"/>
    <col min="14853" max="15104" width="9.140625" style="1035"/>
    <col min="15105" max="15105" width="42.7109375" style="1035" customWidth="1"/>
    <col min="15106" max="15107" width="8.7109375" style="1035" customWidth="1"/>
    <col min="15108" max="15108" width="40.7109375" style="1035" customWidth="1"/>
    <col min="15109" max="15360" width="9.140625" style="1035"/>
    <col min="15361" max="15361" width="42.7109375" style="1035" customWidth="1"/>
    <col min="15362" max="15363" width="8.7109375" style="1035" customWidth="1"/>
    <col min="15364" max="15364" width="40.7109375" style="1035" customWidth="1"/>
    <col min="15365" max="15616" width="9.140625" style="1035"/>
    <col min="15617" max="15617" width="42.7109375" style="1035" customWidth="1"/>
    <col min="15618" max="15619" width="8.7109375" style="1035" customWidth="1"/>
    <col min="15620" max="15620" width="40.7109375" style="1035" customWidth="1"/>
    <col min="15621" max="15872" width="9.140625" style="1035"/>
    <col min="15873" max="15873" width="42.7109375" style="1035" customWidth="1"/>
    <col min="15874" max="15875" width="8.7109375" style="1035" customWidth="1"/>
    <col min="15876" max="15876" width="40.7109375" style="1035" customWidth="1"/>
    <col min="15877" max="16128" width="9.140625" style="1035"/>
    <col min="16129" max="16129" width="42.7109375" style="1035" customWidth="1"/>
    <col min="16130" max="16131" width="8.7109375" style="1035" customWidth="1"/>
    <col min="16132" max="16132" width="40.7109375" style="1035" customWidth="1"/>
    <col min="16133" max="16384" width="9.140625" style="1035"/>
  </cols>
  <sheetData>
    <row r="1" spans="1:4" ht="46.5" customHeight="1" x14ac:dyDescent="0.2">
      <c r="A1" s="1032" t="s">
        <v>761</v>
      </c>
      <c r="B1" s="1033"/>
      <c r="C1" s="1033"/>
      <c r="D1" s="1034" t="s">
        <v>762</v>
      </c>
    </row>
    <row r="2" spans="1:4" ht="42.75" customHeight="1" x14ac:dyDescent="0.2">
      <c r="A2" s="1036" t="s">
        <v>476</v>
      </c>
      <c r="B2" s="1037" t="s">
        <v>1352</v>
      </c>
      <c r="C2" s="1037" t="s">
        <v>1354</v>
      </c>
      <c r="D2" s="1038" t="s">
        <v>113</v>
      </c>
    </row>
    <row r="3" spans="1:4" ht="3.75" customHeight="1" thickBot="1" x14ac:dyDescent="0.25">
      <c r="A3" s="1088"/>
      <c r="B3" s="1089"/>
      <c r="C3" s="1089"/>
      <c r="D3" s="1090"/>
    </row>
    <row r="4" spans="1:4" ht="29.25" customHeight="1" thickTop="1" thickBot="1" x14ac:dyDescent="0.25">
      <c r="A4" s="1106" t="s">
        <v>807</v>
      </c>
      <c r="B4" s="1107"/>
      <c r="C4" s="1108"/>
      <c r="D4" s="1109" t="s">
        <v>474</v>
      </c>
    </row>
    <row r="5" spans="1:4" ht="28.5" customHeight="1" thickTop="1" thickBot="1" x14ac:dyDescent="0.25">
      <c r="A5" s="1091" t="s">
        <v>1531</v>
      </c>
      <c r="B5" s="1092"/>
      <c r="C5" s="1093" t="s">
        <v>3</v>
      </c>
      <c r="D5" s="1094" t="s">
        <v>1532</v>
      </c>
    </row>
    <row r="6" spans="1:4" ht="3.75" customHeight="1" thickTop="1" thickBot="1" x14ac:dyDescent="0.25">
      <c r="A6" s="1088"/>
      <c r="B6" s="1089"/>
      <c r="C6" s="1089"/>
      <c r="D6" s="1090"/>
    </row>
    <row r="7" spans="1:4" ht="29.25" customHeight="1" thickTop="1" thickBot="1" x14ac:dyDescent="0.25">
      <c r="A7" s="1106" t="s">
        <v>808</v>
      </c>
      <c r="B7" s="1107"/>
      <c r="C7" s="1108"/>
      <c r="D7" s="1109" t="s">
        <v>473</v>
      </c>
    </row>
    <row r="8" spans="1:4" ht="26.25" customHeight="1" thickTop="1" thickBot="1" x14ac:dyDescent="0.25">
      <c r="A8" s="1065" t="s">
        <v>1533</v>
      </c>
      <c r="B8" s="1068"/>
      <c r="C8" s="1066" t="s">
        <v>4</v>
      </c>
      <c r="D8" s="1067" t="s">
        <v>1534</v>
      </c>
    </row>
    <row r="9" spans="1:4" ht="28.5" customHeight="1" thickTop="1" thickBot="1" x14ac:dyDescent="0.25">
      <c r="A9" s="1050" t="s">
        <v>1535</v>
      </c>
      <c r="B9" s="1051"/>
      <c r="C9" s="1052" t="s">
        <v>5</v>
      </c>
      <c r="D9" s="1053" t="s">
        <v>1536</v>
      </c>
    </row>
    <row r="10" spans="1:4" ht="26.25" customHeight="1" thickTop="1" thickBot="1" x14ac:dyDescent="0.25">
      <c r="A10" s="1065" t="s">
        <v>1537</v>
      </c>
      <c r="B10" s="1068"/>
      <c r="C10" s="1066" t="s">
        <v>6</v>
      </c>
      <c r="D10" s="1067" t="s">
        <v>1538</v>
      </c>
    </row>
    <row r="11" spans="1:4" ht="26.25" customHeight="1" thickTop="1" thickBot="1" x14ac:dyDescent="0.25">
      <c r="A11" s="1050" t="s">
        <v>1539</v>
      </c>
      <c r="B11" s="1051"/>
      <c r="C11" s="1052" t="s">
        <v>7</v>
      </c>
      <c r="D11" s="1053" t="s">
        <v>1540</v>
      </c>
    </row>
    <row r="12" spans="1:4" ht="28.5" customHeight="1" thickTop="1" thickBot="1" x14ac:dyDescent="0.25">
      <c r="A12" s="1065" t="s">
        <v>1541</v>
      </c>
      <c r="B12" s="1068"/>
      <c r="C12" s="1066" t="s">
        <v>8</v>
      </c>
      <c r="D12" s="1067" t="s">
        <v>1542</v>
      </c>
    </row>
    <row r="13" spans="1:4" ht="28.5" customHeight="1" thickTop="1" thickBot="1" x14ac:dyDescent="0.25">
      <c r="A13" s="1050" t="s">
        <v>1543</v>
      </c>
      <c r="B13" s="1051"/>
      <c r="C13" s="1052" t="s">
        <v>9</v>
      </c>
      <c r="D13" s="1053" t="s">
        <v>1544</v>
      </c>
    </row>
    <row r="14" spans="1:4" ht="28.5" customHeight="1" thickTop="1" thickBot="1" x14ac:dyDescent="0.25">
      <c r="A14" s="1065" t="s">
        <v>1545</v>
      </c>
      <c r="B14" s="1068"/>
      <c r="C14" s="1066" t="s">
        <v>10</v>
      </c>
      <c r="D14" s="1067" t="s">
        <v>1546</v>
      </c>
    </row>
    <row r="15" spans="1:4" ht="3.75" customHeight="1" thickTop="1" thickBot="1" x14ac:dyDescent="0.25">
      <c r="A15" s="1110"/>
      <c r="B15" s="1111"/>
      <c r="C15" s="1111"/>
      <c r="D15" s="1112"/>
    </row>
    <row r="16" spans="1:4" ht="29.25" customHeight="1" thickTop="1" thickBot="1" x14ac:dyDescent="0.25">
      <c r="A16" s="1106" t="s">
        <v>1638</v>
      </c>
      <c r="B16" s="1107"/>
      <c r="C16" s="1108"/>
      <c r="D16" s="1109" t="s">
        <v>1639</v>
      </c>
    </row>
    <row r="17" spans="1:4" ht="28.5" customHeight="1" thickTop="1" thickBot="1" x14ac:dyDescent="0.25">
      <c r="A17" s="1046" t="s">
        <v>1547</v>
      </c>
      <c r="B17" s="1047"/>
      <c r="C17" s="1048" t="s">
        <v>11</v>
      </c>
      <c r="D17" s="1049" t="s">
        <v>1548</v>
      </c>
    </row>
    <row r="18" spans="1:4" ht="28.5" customHeight="1" thickTop="1" thickBot="1" x14ac:dyDescent="0.25">
      <c r="A18" s="1050" t="s">
        <v>1549</v>
      </c>
      <c r="B18" s="1051"/>
      <c r="C18" s="1052" t="s">
        <v>12</v>
      </c>
      <c r="D18" s="1053" t="s">
        <v>1550</v>
      </c>
    </row>
    <row r="19" spans="1:4" ht="28.5" customHeight="1" thickTop="1" thickBot="1" x14ac:dyDescent="0.25">
      <c r="A19" s="1046" t="s">
        <v>1551</v>
      </c>
      <c r="B19" s="1047"/>
      <c r="C19" s="1048" t="s">
        <v>114</v>
      </c>
      <c r="D19" s="1049" t="s">
        <v>1552</v>
      </c>
    </row>
    <row r="20" spans="1:4" ht="28.5" customHeight="1" thickTop="1" x14ac:dyDescent="0.2">
      <c r="A20" s="1095" t="s">
        <v>1553</v>
      </c>
      <c r="B20" s="1096"/>
      <c r="C20" s="1097" t="s">
        <v>27</v>
      </c>
      <c r="D20" s="1098" t="s">
        <v>1554</v>
      </c>
    </row>
    <row r="21" spans="1:4" ht="3.75" customHeight="1" thickBot="1" x14ac:dyDescent="0.25">
      <c r="A21" s="1088"/>
      <c r="B21" s="1089"/>
      <c r="C21" s="1089"/>
      <c r="D21" s="1090"/>
    </row>
    <row r="22" spans="1:4" ht="29.25" customHeight="1" thickTop="1" thickBot="1" x14ac:dyDescent="0.25">
      <c r="A22" s="1106" t="s">
        <v>1641</v>
      </c>
      <c r="B22" s="1107"/>
      <c r="C22" s="1108"/>
      <c r="D22" s="1109" t="s">
        <v>1640</v>
      </c>
    </row>
    <row r="23" spans="1:4" ht="28.5" customHeight="1" thickTop="1" thickBot="1" x14ac:dyDescent="0.25">
      <c r="A23" s="1046" t="s">
        <v>1556</v>
      </c>
      <c r="B23" s="1047"/>
      <c r="C23" s="1048" t="s">
        <v>28</v>
      </c>
      <c r="D23" s="1049" t="s">
        <v>1557</v>
      </c>
    </row>
    <row r="24" spans="1:4" ht="28.5" customHeight="1" thickTop="1" x14ac:dyDescent="0.2">
      <c r="A24" s="1099" t="s">
        <v>1505</v>
      </c>
      <c r="B24" s="1100"/>
      <c r="C24" s="1101" t="s">
        <v>115</v>
      </c>
      <c r="D24" s="1102" t="s">
        <v>1555</v>
      </c>
    </row>
    <row r="25" spans="1:4" x14ac:dyDescent="0.2">
      <c r="B25" s="1035"/>
      <c r="D25" s="1086"/>
    </row>
    <row r="26" spans="1:4" x14ac:dyDescent="0.2">
      <c r="B26" s="1035"/>
      <c r="D26" s="1086"/>
    </row>
    <row r="27" spans="1:4" x14ac:dyDescent="0.2">
      <c r="B27" s="1035"/>
      <c r="D27" s="1086"/>
    </row>
    <row r="28" spans="1:4" x14ac:dyDescent="0.2">
      <c r="B28" s="1035"/>
      <c r="D28" s="1086"/>
    </row>
    <row r="29" spans="1:4" x14ac:dyDescent="0.2">
      <c r="A29" s="1035" t="s">
        <v>304</v>
      </c>
      <c r="B29" s="1035"/>
      <c r="D29" s="1086"/>
    </row>
    <row r="30" spans="1:4" x14ac:dyDescent="0.2">
      <c r="B30" s="1035"/>
      <c r="D30" s="1086"/>
    </row>
    <row r="31" spans="1:4" x14ac:dyDescent="0.2">
      <c r="B31" s="1035"/>
      <c r="D31" s="1086"/>
    </row>
    <row r="32" spans="1:4" x14ac:dyDescent="0.2">
      <c r="B32" s="1035"/>
      <c r="D32" s="1086"/>
    </row>
    <row r="33" spans="2:4" x14ac:dyDescent="0.2">
      <c r="B33" s="1035"/>
      <c r="D33" s="1086"/>
    </row>
    <row r="34" spans="2:4" x14ac:dyDescent="0.2">
      <c r="B34" s="1035"/>
      <c r="D34" s="1086"/>
    </row>
    <row r="35" spans="2:4" x14ac:dyDescent="0.2">
      <c r="B35" s="1035"/>
      <c r="D35" s="1086"/>
    </row>
    <row r="36" spans="2:4" x14ac:dyDescent="0.2">
      <c r="B36" s="1035"/>
      <c r="D36" s="1086"/>
    </row>
    <row r="37" spans="2:4" x14ac:dyDescent="0.2">
      <c r="B37" s="1035"/>
      <c r="D37" s="1086"/>
    </row>
    <row r="38" spans="2:4" x14ac:dyDescent="0.2">
      <c r="B38" s="1035"/>
      <c r="D38" s="1086"/>
    </row>
    <row r="39" spans="2:4" x14ac:dyDescent="0.2">
      <c r="B39" s="1035"/>
      <c r="D39" s="1086"/>
    </row>
    <row r="40" spans="2:4" x14ac:dyDescent="0.2">
      <c r="B40" s="1035"/>
      <c r="D40" s="1086"/>
    </row>
    <row r="41" spans="2:4" x14ac:dyDescent="0.2">
      <c r="B41" s="1035"/>
      <c r="D41" s="1086"/>
    </row>
    <row r="42" spans="2:4" x14ac:dyDescent="0.2">
      <c r="B42" s="1035"/>
      <c r="D42" s="1086"/>
    </row>
    <row r="43" spans="2:4" x14ac:dyDescent="0.2">
      <c r="B43" s="1035"/>
    </row>
    <row r="44" spans="2:4" x14ac:dyDescent="0.2">
      <c r="B44" s="1035"/>
    </row>
    <row r="45" spans="2:4" x14ac:dyDescent="0.2">
      <c r="B45" s="1035"/>
    </row>
    <row r="46" spans="2:4" x14ac:dyDescent="0.2">
      <c r="B46" s="1035"/>
    </row>
    <row r="47" spans="2:4" x14ac:dyDescent="0.2">
      <c r="B47" s="1035"/>
    </row>
    <row r="48" spans="2:4" x14ac:dyDescent="0.2">
      <c r="B48" s="1035"/>
    </row>
    <row r="49" spans="2:2" x14ac:dyDescent="0.2">
      <c r="B49" s="1035"/>
    </row>
    <row r="50" spans="2:2" x14ac:dyDescent="0.2">
      <c r="B50" s="1035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2"/>
  <sheetViews>
    <sheetView view="pageBreakPreview" zoomScaleNormal="100" zoomScaleSheetLayoutView="100" workbookViewId="0">
      <selection activeCell="K10" sqref="K10"/>
    </sheetView>
  </sheetViews>
  <sheetFormatPr defaultRowHeight="12.75" x14ac:dyDescent="0.2"/>
  <cols>
    <col min="1" max="1" width="52.7109375" style="27" customWidth="1"/>
    <col min="2" max="256" width="9.140625" style="27"/>
    <col min="257" max="257" width="52.7109375" style="27" customWidth="1"/>
    <col min="258" max="512" width="9.140625" style="27"/>
    <col min="513" max="513" width="52.7109375" style="27" customWidth="1"/>
    <col min="514" max="768" width="9.140625" style="27"/>
    <col min="769" max="769" width="52.7109375" style="27" customWidth="1"/>
    <col min="770" max="1024" width="9.140625" style="27"/>
    <col min="1025" max="1025" width="52.7109375" style="27" customWidth="1"/>
    <col min="1026" max="1280" width="9.140625" style="27"/>
    <col min="1281" max="1281" width="52.7109375" style="27" customWidth="1"/>
    <col min="1282" max="1536" width="9.140625" style="27"/>
    <col min="1537" max="1537" width="52.7109375" style="27" customWidth="1"/>
    <col min="1538" max="1792" width="9.140625" style="27"/>
    <col min="1793" max="1793" width="52.7109375" style="27" customWidth="1"/>
    <col min="1794" max="2048" width="9.140625" style="27"/>
    <col min="2049" max="2049" width="52.7109375" style="27" customWidth="1"/>
    <col min="2050" max="2304" width="9.140625" style="27"/>
    <col min="2305" max="2305" width="52.7109375" style="27" customWidth="1"/>
    <col min="2306" max="2560" width="9.140625" style="27"/>
    <col min="2561" max="2561" width="52.7109375" style="27" customWidth="1"/>
    <col min="2562" max="2816" width="9.140625" style="27"/>
    <col min="2817" max="2817" width="52.7109375" style="27" customWidth="1"/>
    <col min="2818" max="3072" width="9.140625" style="27"/>
    <col min="3073" max="3073" width="52.7109375" style="27" customWidth="1"/>
    <col min="3074" max="3328" width="9.140625" style="27"/>
    <col min="3329" max="3329" width="52.7109375" style="27" customWidth="1"/>
    <col min="3330" max="3584" width="9.140625" style="27"/>
    <col min="3585" max="3585" width="52.7109375" style="27" customWidth="1"/>
    <col min="3586" max="3840" width="9.140625" style="27"/>
    <col min="3841" max="3841" width="52.7109375" style="27" customWidth="1"/>
    <col min="3842" max="4096" width="9.140625" style="27"/>
    <col min="4097" max="4097" width="52.7109375" style="27" customWidth="1"/>
    <col min="4098" max="4352" width="9.140625" style="27"/>
    <col min="4353" max="4353" width="52.7109375" style="27" customWidth="1"/>
    <col min="4354" max="4608" width="9.140625" style="27"/>
    <col min="4609" max="4609" width="52.7109375" style="27" customWidth="1"/>
    <col min="4610" max="4864" width="9.140625" style="27"/>
    <col min="4865" max="4865" width="52.7109375" style="27" customWidth="1"/>
    <col min="4866" max="5120" width="9.140625" style="27"/>
    <col min="5121" max="5121" width="52.7109375" style="27" customWidth="1"/>
    <col min="5122" max="5376" width="9.140625" style="27"/>
    <col min="5377" max="5377" width="52.7109375" style="27" customWidth="1"/>
    <col min="5378" max="5632" width="9.140625" style="27"/>
    <col min="5633" max="5633" width="52.7109375" style="27" customWidth="1"/>
    <col min="5634" max="5888" width="9.140625" style="27"/>
    <col min="5889" max="5889" width="52.7109375" style="27" customWidth="1"/>
    <col min="5890" max="6144" width="9.140625" style="27"/>
    <col min="6145" max="6145" width="52.7109375" style="27" customWidth="1"/>
    <col min="6146" max="6400" width="9.140625" style="27"/>
    <col min="6401" max="6401" width="52.7109375" style="27" customWidth="1"/>
    <col min="6402" max="6656" width="9.140625" style="27"/>
    <col min="6657" max="6657" width="52.7109375" style="27" customWidth="1"/>
    <col min="6658" max="6912" width="9.140625" style="27"/>
    <col min="6913" max="6913" width="52.7109375" style="27" customWidth="1"/>
    <col min="6914" max="7168" width="9.140625" style="27"/>
    <col min="7169" max="7169" width="52.7109375" style="27" customWidth="1"/>
    <col min="7170" max="7424" width="9.140625" style="27"/>
    <col min="7425" max="7425" width="52.7109375" style="27" customWidth="1"/>
    <col min="7426" max="7680" width="9.140625" style="27"/>
    <col min="7681" max="7681" width="52.7109375" style="27" customWidth="1"/>
    <col min="7682" max="7936" width="9.140625" style="27"/>
    <col min="7937" max="7937" width="52.7109375" style="27" customWidth="1"/>
    <col min="7938" max="8192" width="9.140625" style="27"/>
    <col min="8193" max="8193" width="52.7109375" style="27" customWidth="1"/>
    <col min="8194" max="8448" width="9.140625" style="27"/>
    <col min="8449" max="8449" width="52.7109375" style="27" customWidth="1"/>
    <col min="8450" max="8704" width="9.140625" style="27"/>
    <col min="8705" max="8705" width="52.7109375" style="27" customWidth="1"/>
    <col min="8706" max="8960" width="9.140625" style="27"/>
    <col min="8961" max="8961" width="52.7109375" style="27" customWidth="1"/>
    <col min="8962" max="9216" width="9.140625" style="27"/>
    <col min="9217" max="9217" width="52.7109375" style="27" customWidth="1"/>
    <col min="9218" max="9472" width="9.140625" style="27"/>
    <col min="9473" max="9473" width="52.7109375" style="27" customWidth="1"/>
    <col min="9474" max="9728" width="9.140625" style="27"/>
    <col min="9729" max="9729" width="52.7109375" style="27" customWidth="1"/>
    <col min="9730" max="9984" width="9.140625" style="27"/>
    <col min="9985" max="9985" width="52.7109375" style="27" customWidth="1"/>
    <col min="9986" max="10240" width="9.140625" style="27"/>
    <col min="10241" max="10241" width="52.7109375" style="27" customWidth="1"/>
    <col min="10242" max="10496" width="9.140625" style="27"/>
    <col min="10497" max="10497" width="52.7109375" style="27" customWidth="1"/>
    <col min="10498" max="10752" width="9.140625" style="27"/>
    <col min="10753" max="10753" width="52.7109375" style="27" customWidth="1"/>
    <col min="10754" max="11008" width="9.140625" style="27"/>
    <col min="11009" max="11009" width="52.7109375" style="27" customWidth="1"/>
    <col min="11010" max="11264" width="9.140625" style="27"/>
    <col min="11265" max="11265" width="52.7109375" style="27" customWidth="1"/>
    <col min="11266" max="11520" width="9.140625" style="27"/>
    <col min="11521" max="11521" width="52.7109375" style="27" customWidth="1"/>
    <col min="11522" max="11776" width="9.140625" style="27"/>
    <col min="11777" max="11777" width="52.7109375" style="27" customWidth="1"/>
    <col min="11778" max="12032" width="9.140625" style="27"/>
    <col min="12033" max="12033" width="52.7109375" style="27" customWidth="1"/>
    <col min="12034" max="12288" width="9.140625" style="27"/>
    <col min="12289" max="12289" width="52.7109375" style="27" customWidth="1"/>
    <col min="12290" max="12544" width="9.140625" style="27"/>
    <col min="12545" max="12545" width="52.7109375" style="27" customWidth="1"/>
    <col min="12546" max="12800" width="9.140625" style="27"/>
    <col min="12801" max="12801" width="52.7109375" style="27" customWidth="1"/>
    <col min="12802" max="13056" width="9.140625" style="27"/>
    <col min="13057" max="13057" width="52.7109375" style="27" customWidth="1"/>
    <col min="13058" max="13312" width="9.140625" style="27"/>
    <col min="13313" max="13313" width="52.7109375" style="27" customWidth="1"/>
    <col min="13314" max="13568" width="9.140625" style="27"/>
    <col min="13569" max="13569" width="52.7109375" style="27" customWidth="1"/>
    <col min="13570" max="13824" width="9.140625" style="27"/>
    <col min="13825" max="13825" width="52.7109375" style="27" customWidth="1"/>
    <col min="13826" max="14080" width="9.140625" style="27"/>
    <col min="14081" max="14081" width="52.7109375" style="27" customWidth="1"/>
    <col min="14082" max="14336" width="9.140625" style="27"/>
    <col min="14337" max="14337" width="52.7109375" style="27" customWidth="1"/>
    <col min="14338" max="14592" width="9.140625" style="27"/>
    <col min="14593" max="14593" width="52.7109375" style="27" customWidth="1"/>
    <col min="14594" max="14848" width="9.140625" style="27"/>
    <col min="14849" max="14849" width="52.7109375" style="27" customWidth="1"/>
    <col min="14850" max="15104" width="9.140625" style="27"/>
    <col min="15105" max="15105" width="52.7109375" style="27" customWidth="1"/>
    <col min="15106" max="15360" width="9.140625" style="27"/>
    <col min="15361" max="15361" width="52.7109375" style="27" customWidth="1"/>
    <col min="15362" max="15616" width="9.140625" style="27"/>
    <col min="15617" max="15617" width="52.7109375" style="27" customWidth="1"/>
    <col min="15618" max="15872" width="9.140625" style="27"/>
    <col min="15873" max="15873" width="52.7109375" style="27" customWidth="1"/>
    <col min="15874" max="16128" width="9.140625" style="27"/>
    <col min="16129" max="16129" width="52.7109375" style="27" customWidth="1"/>
    <col min="16130" max="16384" width="9.140625" style="27"/>
  </cols>
  <sheetData>
    <row r="1" spans="1:1" ht="99" customHeight="1" thickTop="1" thickBot="1" x14ac:dyDescent="0.25">
      <c r="A1" s="1103" t="s">
        <v>1355</v>
      </c>
    </row>
    <row r="2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17"/>
  <sheetViews>
    <sheetView view="pageBreakPreview" zoomScaleNormal="100" zoomScaleSheetLayoutView="100" workbookViewId="0">
      <selection activeCell="R15" sqref="R15"/>
    </sheetView>
  </sheetViews>
  <sheetFormatPr defaultRowHeight="15" x14ac:dyDescent="0.2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1"/>
    <col min="257" max="257" width="30.7109375" style="41" customWidth="1"/>
    <col min="258" max="259" width="12.7109375" style="41" customWidth="1"/>
    <col min="260" max="263" width="10.7109375" style="41" customWidth="1"/>
    <col min="264" max="264" width="12.7109375" style="41" customWidth="1"/>
    <col min="265" max="265" width="30.7109375" style="41" customWidth="1"/>
    <col min="266" max="512" width="9.140625" style="41"/>
    <col min="513" max="513" width="30.7109375" style="41" customWidth="1"/>
    <col min="514" max="515" width="12.7109375" style="41" customWidth="1"/>
    <col min="516" max="519" width="10.7109375" style="41" customWidth="1"/>
    <col min="520" max="520" width="12.7109375" style="41" customWidth="1"/>
    <col min="521" max="521" width="30.7109375" style="41" customWidth="1"/>
    <col min="522" max="768" width="9.140625" style="41"/>
    <col min="769" max="769" width="30.7109375" style="41" customWidth="1"/>
    <col min="770" max="771" width="12.7109375" style="41" customWidth="1"/>
    <col min="772" max="775" width="10.7109375" style="41" customWidth="1"/>
    <col min="776" max="776" width="12.7109375" style="41" customWidth="1"/>
    <col min="777" max="777" width="30.7109375" style="41" customWidth="1"/>
    <col min="778" max="1024" width="9.140625" style="41"/>
    <col min="1025" max="1025" width="30.7109375" style="41" customWidth="1"/>
    <col min="1026" max="1027" width="12.7109375" style="41" customWidth="1"/>
    <col min="1028" max="1031" width="10.7109375" style="41" customWidth="1"/>
    <col min="1032" max="1032" width="12.7109375" style="41" customWidth="1"/>
    <col min="1033" max="1033" width="30.7109375" style="41" customWidth="1"/>
    <col min="1034" max="1280" width="9.140625" style="41"/>
    <col min="1281" max="1281" width="30.7109375" style="41" customWidth="1"/>
    <col min="1282" max="1283" width="12.7109375" style="41" customWidth="1"/>
    <col min="1284" max="1287" width="10.7109375" style="41" customWidth="1"/>
    <col min="1288" max="1288" width="12.7109375" style="41" customWidth="1"/>
    <col min="1289" max="1289" width="30.7109375" style="41" customWidth="1"/>
    <col min="1290" max="1536" width="9.140625" style="41"/>
    <col min="1537" max="1537" width="30.7109375" style="41" customWidth="1"/>
    <col min="1538" max="1539" width="12.7109375" style="41" customWidth="1"/>
    <col min="1540" max="1543" width="10.7109375" style="41" customWidth="1"/>
    <col min="1544" max="1544" width="12.7109375" style="41" customWidth="1"/>
    <col min="1545" max="1545" width="30.7109375" style="41" customWidth="1"/>
    <col min="1546" max="1792" width="9.140625" style="41"/>
    <col min="1793" max="1793" width="30.7109375" style="41" customWidth="1"/>
    <col min="1794" max="1795" width="12.7109375" style="41" customWidth="1"/>
    <col min="1796" max="1799" width="10.7109375" style="41" customWidth="1"/>
    <col min="1800" max="1800" width="12.7109375" style="41" customWidth="1"/>
    <col min="1801" max="1801" width="30.7109375" style="41" customWidth="1"/>
    <col min="1802" max="2048" width="9.140625" style="41"/>
    <col min="2049" max="2049" width="30.7109375" style="41" customWidth="1"/>
    <col min="2050" max="2051" width="12.7109375" style="41" customWidth="1"/>
    <col min="2052" max="2055" width="10.7109375" style="41" customWidth="1"/>
    <col min="2056" max="2056" width="12.7109375" style="41" customWidth="1"/>
    <col min="2057" max="2057" width="30.7109375" style="41" customWidth="1"/>
    <col min="2058" max="2304" width="9.140625" style="41"/>
    <col min="2305" max="2305" width="30.7109375" style="41" customWidth="1"/>
    <col min="2306" max="2307" width="12.7109375" style="41" customWidth="1"/>
    <col min="2308" max="2311" width="10.7109375" style="41" customWidth="1"/>
    <col min="2312" max="2312" width="12.7109375" style="41" customWidth="1"/>
    <col min="2313" max="2313" width="30.7109375" style="41" customWidth="1"/>
    <col min="2314" max="2560" width="9.140625" style="41"/>
    <col min="2561" max="2561" width="30.7109375" style="41" customWidth="1"/>
    <col min="2562" max="2563" width="12.7109375" style="41" customWidth="1"/>
    <col min="2564" max="2567" width="10.7109375" style="41" customWidth="1"/>
    <col min="2568" max="2568" width="12.7109375" style="41" customWidth="1"/>
    <col min="2569" max="2569" width="30.7109375" style="41" customWidth="1"/>
    <col min="2570" max="2816" width="9.140625" style="41"/>
    <col min="2817" max="2817" width="30.7109375" style="41" customWidth="1"/>
    <col min="2818" max="2819" width="12.7109375" style="41" customWidth="1"/>
    <col min="2820" max="2823" width="10.7109375" style="41" customWidth="1"/>
    <col min="2824" max="2824" width="12.7109375" style="41" customWidth="1"/>
    <col min="2825" max="2825" width="30.7109375" style="41" customWidth="1"/>
    <col min="2826" max="3072" width="9.140625" style="41"/>
    <col min="3073" max="3073" width="30.7109375" style="41" customWidth="1"/>
    <col min="3074" max="3075" width="12.7109375" style="41" customWidth="1"/>
    <col min="3076" max="3079" width="10.7109375" style="41" customWidth="1"/>
    <col min="3080" max="3080" width="12.7109375" style="41" customWidth="1"/>
    <col min="3081" max="3081" width="30.7109375" style="41" customWidth="1"/>
    <col min="3082" max="3328" width="9.140625" style="41"/>
    <col min="3329" max="3329" width="30.7109375" style="41" customWidth="1"/>
    <col min="3330" max="3331" width="12.7109375" style="41" customWidth="1"/>
    <col min="3332" max="3335" width="10.7109375" style="41" customWidth="1"/>
    <col min="3336" max="3336" width="12.7109375" style="41" customWidth="1"/>
    <col min="3337" max="3337" width="30.7109375" style="41" customWidth="1"/>
    <col min="3338" max="3584" width="9.140625" style="41"/>
    <col min="3585" max="3585" width="30.7109375" style="41" customWidth="1"/>
    <col min="3586" max="3587" width="12.7109375" style="41" customWidth="1"/>
    <col min="3588" max="3591" width="10.7109375" style="41" customWidth="1"/>
    <col min="3592" max="3592" width="12.7109375" style="41" customWidth="1"/>
    <col min="3593" max="3593" width="30.7109375" style="41" customWidth="1"/>
    <col min="3594" max="3840" width="9.140625" style="41"/>
    <col min="3841" max="3841" width="30.7109375" style="41" customWidth="1"/>
    <col min="3842" max="3843" width="12.7109375" style="41" customWidth="1"/>
    <col min="3844" max="3847" width="10.7109375" style="41" customWidth="1"/>
    <col min="3848" max="3848" width="12.7109375" style="41" customWidth="1"/>
    <col min="3849" max="3849" width="30.7109375" style="41" customWidth="1"/>
    <col min="3850" max="4096" width="9.140625" style="41"/>
    <col min="4097" max="4097" width="30.7109375" style="41" customWidth="1"/>
    <col min="4098" max="4099" width="12.7109375" style="41" customWidth="1"/>
    <col min="4100" max="4103" width="10.7109375" style="41" customWidth="1"/>
    <col min="4104" max="4104" width="12.7109375" style="41" customWidth="1"/>
    <col min="4105" max="4105" width="30.7109375" style="41" customWidth="1"/>
    <col min="4106" max="4352" width="9.140625" style="41"/>
    <col min="4353" max="4353" width="30.7109375" style="41" customWidth="1"/>
    <col min="4354" max="4355" width="12.7109375" style="41" customWidth="1"/>
    <col min="4356" max="4359" width="10.7109375" style="41" customWidth="1"/>
    <col min="4360" max="4360" width="12.7109375" style="41" customWidth="1"/>
    <col min="4361" max="4361" width="30.7109375" style="41" customWidth="1"/>
    <col min="4362" max="4608" width="9.140625" style="41"/>
    <col min="4609" max="4609" width="30.7109375" style="41" customWidth="1"/>
    <col min="4610" max="4611" width="12.7109375" style="41" customWidth="1"/>
    <col min="4612" max="4615" width="10.7109375" style="41" customWidth="1"/>
    <col min="4616" max="4616" width="12.7109375" style="41" customWidth="1"/>
    <col min="4617" max="4617" width="30.7109375" style="41" customWidth="1"/>
    <col min="4618" max="4864" width="9.140625" style="41"/>
    <col min="4865" max="4865" width="30.7109375" style="41" customWidth="1"/>
    <col min="4866" max="4867" width="12.7109375" style="41" customWidth="1"/>
    <col min="4868" max="4871" width="10.7109375" style="41" customWidth="1"/>
    <col min="4872" max="4872" width="12.7109375" style="41" customWidth="1"/>
    <col min="4873" max="4873" width="30.7109375" style="41" customWidth="1"/>
    <col min="4874" max="5120" width="9.140625" style="41"/>
    <col min="5121" max="5121" width="30.7109375" style="41" customWidth="1"/>
    <col min="5122" max="5123" width="12.7109375" style="41" customWidth="1"/>
    <col min="5124" max="5127" width="10.7109375" style="41" customWidth="1"/>
    <col min="5128" max="5128" width="12.7109375" style="41" customWidth="1"/>
    <col min="5129" max="5129" width="30.7109375" style="41" customWidth="1"/>
    <col min="5130" max="5376" width="9.140625" style="41"/>
    <col min="5377" max="5377" width="30.7109375" style="41" customWidth="1"/>
    <col min="5378" max="5379" width="12.7109375" style="41" customWidth="1"/>
    <col min="5380" max="5383" width="10.7109375" style="41" customWidth="1"/>
    <col min="5384" max="5384" width="12.7109375" style="41" customWidth="1"/>
    <col min="5385" max="5385" width="30.7109375" style="41" customWidth="1"/>
    <col min="5386" max="5632" width="9.140625" style="41"/>
    <col min="5633" max="5633" width="30.7109375" style="41" customWidth="1"/>
    <col min="5634" max="5635" width="12.7109375" style="41" customWidth="1"/>
    <col min="5636" max="5639" width="10.7109375" style="41" customWidth="1"/>
    <col min="5640" max="5640" width="12.7109375" style="41" customWidth="1"/>
    <col min="5641" max="5641" width="30.7109375" style="41" customWidth="1"/>
    <col min="5642" max="5888" width="9.140625" style="41"/>
    <col min="5889" max="5889" width="30.7109375" style="41" customWidth="1"/>
    <col min="5890" max="5891" width="12.7109375" style="41" customWidth="1"/>
    <col min="5892" max="5895" width="10.7109375" style="41" customWidth="1"/>
    <col min="5896" max="5896" width="12.7109375" style="41" customWidth="1"/>
    <col min="5897" max="5897" width="30.7109375" style="41" customWidth="1"/>
    <col min="5898" max="6144" width="9.140625" style="41"/>
    <col min="6145" max="6145" width="30.7109375" style="41" customWidth="1"/>
    <col min="6146" max="6147" width="12.7109375" style="41" customWidth="1"/>
    <col min="6148" max="6151" width="10.7109375" style="41" customWidth="1"/>
    <col min="6152" max="6152" width="12.7109375" style="41" customWidth="1"/>
    <col min="6153" max="6153" width="30.7109375" style="41" customWidth="1"/>
    <col min="6154" max="6400" width="9.140625" style="41"/>
    <col min="6401" max="6401" width="30.7109375" style="41" customWidth="1"/>
    <col min="6402" max="6403" width="12.7109375" style="41" customWidth="1"/>
    <col min="6404" max="6407" width="10.7109375" style="41" customWidth="1"/>
    <col min="6408" max="6408" width="12.7109375" style="41" customWidth="1"/>
    <col min="6409" max="6409" width="30.7109375" style="41" customWidth="1"/>
    <col min="6410" max="6656" width="9.140625" style="41"/>
    <col min="6657" max="6657" width="30.7109375" style="41" customWidth="1"/>
    <col min="6658" max="6659" width="12.7109375" style="41" customWidth="1"/>
    <col min="6660" max="6663" width="10.7109375" style="41" customWidth="1"/>
    <col min="6664" max="6664" width="12.7109375" style="41" customWidth="1"/>
    <col min="6665" max="6665" width="30.7109375" style="41" customWidth="1"/>
    <col min="6666" max="6912" width="9.140625" style="41"/>
    <col min="6913" max="6913" width="30.7109375" style="41" customWidth="1"/>
    <col min="6914" max="6915" width="12.7109375" style="41" customWidth="1"/>
    <col min="6916" max="6919" width="10.7109375" style="41" customWidth="1"/>
    <col min="6920" max="6920" width="12.7109375" style="41" customWidth="1"/>
    <col min="6921" max="6921" width="30.7109375" style="41" customWidth="1"/>
    <col min="6922" max="7168" width="9.140625" style="41"/>
    <col min="7169" max="7169" width="30.7109375" style="41" customWidth="1"/>
    <col min="7170" max="7171" width="12.7109375" style="41" customWidth="1"/>
    <col min="7172" max="7175" width="10.7109375" style="41" customWidth="1"/>
    <col min="7176" max="7176" width="12.7109375" style="41" customWidth="1"/>
    <col min="7177" max="7177" width="30.7109375" style="41" customWidth="1"/>
    <col min="7178" max="7424" width="9.140625" style="41"/>
    <col min="7425" max="7425" width="30.7109375" style="41" customWidth="1"/>
    <col min="7426" max="7427" width="12.7109375" style="41" customWidth="1"/>
    <col min="7428" max="7431" width="10.7109375" style="41" customWidth="1"/>
    <col min="7432" max="7432" width="12.7109375" style="41" customWidth="1"/>
    <col min="7433" max="7433" width="30.7109375" style="41" customWidth="1"/>
    <col min="7434" max="7680" width="9.140625" style="41"/>
    <col min="7681" max="7681" width="30.7109375" style="41" customWidth="1"/>
    <col min="7682" max="7683" width="12.7109375" style="41" customWidth="1"/>
    <col min="7684" max="7687" width="10.7109375" style="41" customWidth="1"/>
    <col min="7688" max="7688" width="12.7109375" style="41" customWidth="1"/>
    <col min="7689" max="7689" width="30.7109375" style="41" customWidth="1"/>
    <col min="7690" max="7936" width="9.140625" style="41"/>
    <col min="7937" max="7937" width="30.7109375" style="41" customWidth="1"/>
    <col min="7938" max="7939" width="12.7109375" style="41" customWidth="1"/>
    <col min="7940" max="7943" width="10.7109375" style="41" customWidth="1"/>
    <col min="7944" max="7944" width="12.7109375" style="41" customWidth="1"/>
    <col min="7945" max="7945" width="30.7109375" style="41" customWidth="1"/>
    <col min="7946" max="8192" width="9.140625" style="41"/>
    <col min="8193" max="8193" width="30.7109375" style="41" customWidth="1"/>
    <col min="8194" max="8195" width="12.7109375" style="41" customWidth="1"/>
    <col min="8196" max="8199" width="10.7109375" style="41" customWidth="1"/>
    <col min="8200" max="8200" width="12.7109375" style="41" customWidth="1"/>
    <col min="8201" max="8201" width="30.7109375" style="41" customWidth="1"/>
    <col min="8202" max="8448" width="9.140625" style="41"/>
    <col min="8449" max="8449" width="30.7109375" style="41" customWidth="1"/>
    <col min="8450" max="8451" width="12.7109375" style="41" customWidth="1"/>
    <col min="8452" max="8455" width="10.7109375" style="41" customWidth="1"/>
    <col min="8456" max="8456" width="12.7109375" style="41" customWidth="1"/>
    <col min="8457" max="8457" width="30.7109375" style="41" customWidth="1"/>
    <col min="8458" max="8704" width="9.140625" style="41"/>
    <col min="8705" max="8705" width="30.7109375" style="41" customWidth="1"/>
    <col min="8706" max="8707" width="12.7109375" style="41" customWidth="1"/>
    <col min="8708" max="8711" width="10.7109375" style="41" customWidth="1"/>
    <col min="8712" max="8712" width="12.7109375" style="41" customWidth="1"/>
    <col min="8713" max="8713" width="30.7109375" style="41" customWidth="1"/>
    <col min="8714" max="8960" width="9.140625" style="41"/>
    <col min="8961" max="8961" width="30.7109375" style="41" customWidth="1"/>
    <col min="8962" max="8963" width="12.7109375" style="41" customWidth="1"/>
    <col min="8964" max="8967" width="10.7109375" style="41" customWidth="1"/>
    <col min="8968" max="8968" width="12.7109375" style="41" customWidth="1"/>
    <col min="8969" max="8969" width="30.7109375" style="41" customWidth="1"/>
    <col min="8970" max="9216" width="9.140625" style="41"/>
    <col min="9217" max="9217" width="30.7109375" style="41" customWidth="1"/>
    <col min="9218" max="9219" width="12.7109375" style="41" customWidth="1"/>
    <col min="9220" max="9223" width="10.7109375" style="41" customWidth="1"/>
    <col min="9224" max="9224" width="12.7109375" style="41" customWidth="1"/>
    <col min="9225" max="9225" width="30.7109375" style="41" customWidth="1"/>
    <col min="9226" max="9472" width="9.140625" style="41"/>
    <col min="9473" max="9473" width="30.7109375" style="41" customWidth="1"/>
    <col min="9474" max="9475" width="12.7109375" style="41" customWidth="1"/>
    <col min="9476" max="9479" width="10.7109375" style="41" customWidth="1"/>
    <col min="9480" max="9480" width="12.7109375" style="41" customWidth="1"/>
    <col min="9481" max="9481" width="30.7109375" style="41" customWidth="1"/>
    <col min="9482" max="9728" width="9.140625" style="41"/>
    <col min="9729" max="9729" width="30.7109375" style="41" customWidth="1"/>
    <col min="9730" max="9731" width="12.7109375" style="41" customWidth="1"/>
    <col min="9732" max="9735" width="10.7109375" style="41" customWidth="1"/>
    <col min="9736" max="9736" width="12.7109375" style="41" customWidth="1"/>
    <col min="9737" max="9737" width="30.7109375" style="41" customWidth="1"/>
    <col min="9738" max="9984" width="9.140625" style="41"/>
    <col min="9985" max="9985" width="30.7109375" style="41" customWidth="1"/>
    <col min="9986" max="9987" width="12.7109375" style="41" customWidth="1"/>
    <col min="9988" max="9991" width="10.7109375" style="41" customWidth="1"/>
    <col min="9992" max="9992" width="12.7109375" style="41" customWidth="1"/>
    <col min="9993" max="9993" width="30.7109375" style="41" customWidth="1"/>
    <col min="9994" max="10240" width="9.140625" style="41"/>
    <col min="10241" max="10241" width="30.7109375" style="41" customWidth="1"/>
    <col min="10242" max="10243" width="12.7109375" style="41" customWidth="1"/>
    <col min="10244" max="10247" width="10.7109375" style="41" customWidth="1"/>
    <col min="10248" max="10248" width="12.7109375" style="41" customWidth="1"/>
    <col min="10249" max="10249" width="30.7109375" style="41" customWidth="1"/>
    <col min="10250" max="10496" width="9.140625" style="41"/>
    <col min="10497" max="10497" width="30.7109375" style="41" customWidth="1"/>
    <col min="10498" max="10499" width="12.7109375" style="41" customWidth="1"/>
    <col min="10500" max="10503" width="10.7109375" style="41" customWidth="1"/>
    <col min="10504" max="10504" width="12.7109375" style="41" customWidth="1"/>
    <col min="10505" max="10505" width="30.7109375" style="41" customWidth="1"/>
    <col min="10506" max="10752" width="9.140625" style="41"/>
    <col min="10753" max="10753" width="30.7109375" style="41" customWidth="1"/>
    <col min="10754" max="10755" width="12.7109375" style="41" customWidth="1"/>
    <col min="10756" max="10759" width="10.7109375" style="41" customWidth="1"/>
    <col min="10760" max="10760" width="12.7109375" style="41" customWidth="1"/>
    <col min="10761" max="10761" width="30.7109375" style="41" customWidth="1"/>
    <col min="10762" max="11008" width="9.140625" style="41"/>
    <col min="11009" max="11009" width="30.7109375" style="41" customWidth="1"/>
    <col min="11010" max="11011" width="12.7109375" style="41" customWidth="1"/>
    <col min="11012" max="11015" width="10.7109375" style="41" customWidth="1"/>
    <col min="11016" max="11016" width="12.7109375" style="41" customWidth="1"/>
    <col min="11017" max="11017" width="30.7109375" style="41" customWidth="1"/>
    <col min="11018" max="11264" width="9.140625" style="41"/>
    <col min="11265" max="11265" width="30.7109375" style="41" customWidth="1"/>
    <col min="11266" max="11267" width="12.7109375" style="41" customWidth="1"/>
    <col min="11268" max="11271" width="10.7109375" style="41" customWidth="1"/>
    <col min="11272" max="11272" width="12.7109375" style="41" customWidth="1"/>
    <col min="11273" max="11273" width="30.7109375" style="41" customWidth="1"/>
    <col min="11274" max="11520" width="9.140625" style="41"/>
    <col min="11521" max="11521" width="30.7109375" style="41" customWidth="1"/>
    <col min="11522" max="11523" width="12.7109375" style="41" customWidth="1"/>
    <col min="11524" max="11527" width="10.7109375" style="41" customWidth="1"/>
    <col min="11528" max="11528" width="12.7109375" style="41" customWidth="1"/>
    <col min="11529" max="11529" width="30.7109375" style="41" customWidth="1"/>
    <col min="11530" max="11776" width="9.140625" style="41"/>
    <col min="11777" max="11777" width="30.7109375" style="41" customWidth="1"/>
    <col min="11778" max="11779" width="12.7109375" style="41" customWidth="1"/>
    <col min="11780" max="11783" width="10.7109375" style="41" customWidth="1"/>
    <col min="11784" max="11784" width="12.7109375" style="41" customWidth="1"/>
    <col min="11785" max="11785" width="30.7109375" style="41" customWidth="1"/>
    <col min="11786" max="12032" width="9.140625" style="41"/>
    <col min="12033" max="12033" width="30.7109375" style="41" customWidth="1"/>
    <col min="12034" max="12035" width="12.7109375" style="41" customWidth="1"/>
    <col min="12036" max="12039" width="10.7109375" style="41" customWidth="1"/>
    <col min="12040" max="12040" width="12.7109375" style="41" customWidth="1"/>
    <col min="12041" max="12041" width="30.7109375" style="41" customWidth="1"/>
    <col min="12042" max="12288" width="9.140625" style="41"/>
    <col min="12289" max="12289" width="30.7109375" style="41" customWidth="1"/>
    <col min="12290" max="12291" width="12.7109375" style="41" customWidth="1"/>
    <col min="12292" max="12295" width="10.7109375" style="41" customWidth="1"/>
    <col min="12296" max="12296" width="12.7109375" style="41" customWidth="1"/>
    <col min="12297" max="12297" width="30.7109375" style="41" customWidth="1"/>
    <col min="12298" max="12544" width="9.140625" style="41"/>
    <col min="12545" max="12545" width="30.7109375" style="41" customWidth="1"/>
    <col min="12546" max="12547" width="12.7109375" style="41" customWidth="1"/>
    <col min="12548" max="12551" width="10.7109375" style="41" customWidth="1"/>
    <col min="12552" max="12552" width="12.7109375" style="41" customWidth="1"/>
    <col min="12553" max="12553" width="30.7109375" style="41" customWidth="1"/>
    <col min="12554" max="12800" width="9.140625" style="41"/>
    <col min="12801" max="12801" width="30.7109375" style="41" customWidth="1"/>
    <col min="12802" max="12803" width="12.7109375" style="41" customWidth="1"/>
    <col min="12804" max="12807" width="10.7109375" style="41" customWidth="1"/>
    <col min="12808" max="12808" width="12.7109375" style="41" customWidth="1"/>
    <col min="12809" max="12809" width="30.7109375" style="41" customWidth="1"/>
    <col min="12810" max="13056" width="9.140625" style="41"/>
    <col min="13057" max="13057" width="30.7109375" style="41" customWidth="1"/>
    <col min="13058" max="13059" width="12.7109375" style="41" customWidth="1"/>
    <col min="13060" max="13063" width="10.7109375" style="41" customWidth="1"/>
    <col min="13064" max="13064" width="12.7109375" style="41" customWidth="1"/>
    <col min="13065" max="13065" width="30.7109375" style="41" customWidth="1"/>
    <col min="13066" max="13312" width="9.140625" style="41"/>
    <col min="13313" max="13313" width="30.7109375" style="41" customWidth="1"/>
    <col min="13314" max="13315" width="12.7109375" style="41" customWidth="1"/>
    <col min="13316" max="13319" width="10.7109375" style="41" customWidth="1"/>
    <col min="13320" max="13320" width="12.7109375" style="41" customWidth="1"/>
    <col min="13321" max="13321" width="30.7109375" style="41" customWidth="1"/>
    <col min="13322" max="13568" width="9.140625" style="41"/>
    <col min="13569" max="13569" width="30.7109375" style="41" customWidth="1"/>
    <col min="13570" max="13571" width="12.7109375" style="41" customWidth="1"/>
    <col min="13572" max="13575" width="10.7109375" style="41" customWidth="1"/>
    <col min="13576" max="13576" width="12.7109375" style="41" customWidth="1"/>
    <col min="13577" max="13577" width="30.7109375" style="41" customWidth="1"/>
    <col min="13578" max="13824" width="9.140625" style="41"/>
    <col min="13825" max="13825" width="30.7109375" style="41" customWidth="1"/>
    <col min="13826" max="13827" width="12.7109375" style="41" customWidth="1"/>
    <col min="13828" max="13831" width="10.7109375" style="41" customWidth="1"/>
    <col min="13832" max="13832" width="12.7109375" style="41" customWidth="1"/>
    <col min="13833" max="13833" width="30.7109375" style="41" customWidth="1"/>
    <col min="13834" max="14080" width="9.140625" style="41"/>
    <col min="14081" max="14081" width="30.7109375" style="41" customWidth="1"/>
    <col min="14082" max="14083" width="12.7109375" style="41" customWidth="1"/>
    <col min="14084" max="14087" width="10.7109375" style="41" customWidth="1"/>
    <col min="14088" max="14088" width="12.7109375" style="41" customWidth="1"/>
    <col min="14089" max="14089" width="30.7109375" style="41" customWidth="1"/>
    <col min="14090" max="14336" width="9.140625" style="41"/>
    <col min="14337" max="14337" width="30.7109375" style="41" customWidth="1"/>
    <col min="14338" max="14339" width="12.7109375" style="41" customWidth="1"/>
    <col min="14340" max="14343" width="10.7109375" style="41" customWidth="1"/>
    <col min="14344" max="14344" width="12.7109375" style="41" customWidth="1"/>
    <col min="14345" max="14345" width="30.7109375" style="41" customWidth="1"/>
    <col min="14346" max="14592" width="9.140625" style="41"/>
    <col min="14593" max="14593" width="30.7109375" style="41" customWidth="1"/>
    <col min="14594" max="14595" width="12.7109375" style="41" customWidth="1"/>
    <col min="14596" max="14599" width="10.7109375" style="41" customWidth="1"/>
    <col min="14600" max="14600" width="12.7109375" style="41" customWidth="1"/>
    <col min="14601" max="14601" width="30.7109375" style="41" customWidth="1"/>
    <col min="14602" max="14848" width="9.140625" style="41"/>
    <col min="14849" max="14849" width="30.7109375" style="41" customWidth="1"/>
    <col min="14850" max="14851" width="12.7109375" style="41" customWidth="1"/>
    <col min="14852" max="14855" width="10.7109375" style="41" customWidth="1"/>
    <col min="14856" max="14856" width="12.7109375" style="41" customWidth="1"/>
    <col min="14857" max="14857" width="30.7109375" style="41" customWidth="1"/>
    <col min="14858" max="15104" width="9.140625" style="41"/>
    <col min="15105" max="15105" width="30.7109375" style="41" customWidth="1"/>
    <col min="15106" max="15107" width="12.7109375" style="41" customWidth="1"/>
    <col min="15108" max="15111" width="10.7109375" style="41" customWidth="1"/>
    <col min="15112" max="15112" width="12.7109375" style="41" customWidth="1"/>
    <col min="15113" max="15113" width="30.7109375" style="41" customWidth="1"/>
    <col min="15114" max="15360" width="9.140625" style="41"/>
    <col min="15361" max="15361" width="30.7109375" style="41" customWidth="1"/>
    <col min="15362" max="15363" width="12.7109375" style="41" customWidth="1"/>
    <col min="15364" max="15367" width="10.7109375" style="41" customWidth="1"/>
    <col min="15368" max="15368" width="12.7109375" style="41" customWidth="1"/>
    <col min="15369" max="15369" width="30.7109375" style="41" customWidth="1"/>
    <col min="15370" max="15616" width="9.140625" style="41"/>
    <col min="15617" max="15617" width="30.7109375" style="41" customWidth="1"/>
    <col min="15618" max="15619" width="12.7109375" style="41" customWidth="1"/>
    <col min="15620" max="15623" width="10.7109375" style="41" customWidth="1"/>
    <col min="15624" max="15624" width="12.7109375" style="41" customWidth="1"/>
    <col min="15625" max="15625" width="30.7109375" style="41" customWidth="1"/>
    <col min="15626" max="15872" width="9.140625" style="41"/>
    <col min="15873" max="15873" width="30.7109375" style="41" customWidth="1"/>
    <col min="15874" max="15875" width="12.7109375" style="41" customWidth="1"/>
    <col min="15876" max="15879" width="10.7109375" style="41" customWidth="1"/>
    <col min="15880" max="15880" width="12.7109375" style="41" customWidth="1"/>
    <col min="15881" max="15881" width="30.7109375" style="41" customWidth="1"/>
    <col min="15882" max="16128" width="9.140625" style="41"/>
    <col min="16129" max="16129" width="30.7109375" style="41" customWidth="1"/>
    <col min="16130" max="16131" width="12.7109375" style="41" customWidth="1"/>
    <col min="16132" max="16135" width="10.7109375" style="41" customWidth="1"/>
    <col min="16136" max="16136" width="12.7109375" style="41" customWidth="1"/>
    <col min="16137" max="16137" width="30.7109375" style="41" customWidth="1"/>
    <col min="16138" max="16384" width="9.140625" style="41"/>
  </cols>
  <sheetData>
    <row r="1" spans="1:9" s="96" customFormat="1" ht="45.75" customHeight="1" x14ac:dyDescent="0.2">
      <c r="A1" s="1282" t="s">
        <v>556</v>
      </c>
      <c r="B1" s="1283"/>
      <c r="C1" s="1283"/>
      <c r="D1" s="1283"/>
      <c r="E1" s="1283"/>
      <c r="F1" s="1283"/>
      <c r="G1" s="1283"/>
      <c r="H1" s="1283"/>
      <c r="I1" s="1283"/>
    </row>
    <row r="2" spans="1:9" s="72" customFormat="1" ht="33" customHeight="1" x14ac:dyDescent="0.2">
      <c r="A2" s="1284" t="s">
        <v>563</v>
      </c>
      <c r="B2" s="1284"/>
      <c r="C2" s="1284"/>
      <c r="D2" s="1284"/>
      <c r="E2" s="1284"/>
      <c r="F2" s="1284"/>
      <c r="G2" s="1284"/>
      <c r="H2" s="1284"/>
      <c r="I2" s="1284"/>
    </row>
    <row r="3" spans="1:9" s="72" customFormat="1" ht="15.75" x14ac:dyDescent="0.2">
      <c r="A3" s="1285" t="s">
        <v>1365</v>
      </c>
      <c r="B3" s="1285"/>
      <c r="C3" s="1285"/>
      <c r="D3" s="1285"/>
      <c r="E3" s="1285"/>
      <c r="F3" s="1285"/>
      <c r="G3" s="1285"/>
      <c r="H3" s="1285"/>
      <c r="I3" s="1285"/>
    </row>
    <row r="4" spans="1:9" s="94" customFormat="1" ht="27.75" customHeight="1" x14ac:dyDescent="0.25">
      <c r="A4" s="669" t="s">
        <v>116</v>
      </c>
      <c r="B4" s="670"/>
      <c r="C4" s="670"/>
      <c r="D4" s="670"/>
      <c r="E4" s="670"/>
      <c r="F4" s="670"/>
      <c r="G4" s="670"/>
      <c r="H4" s="670"/>
      <c r="I4" s="671" t="s">
        <v>35</v>
      </c>
    </row>
    <row r="5" spans="1:9" s="5" customFormat="1" ht="57" customHeight="1" x14ac:dyDescent="0.2">
      <c r="A5" s="1286" t="s">
        <v>562</v>
      </c>
      <c r="B5" s="1287"/>
      <c r="C5" s="469">
        <v>2022</v>
      </c>
      <c r="D5" s="469">
        <v>2021</v>
      </c>
      <c r="E5" s="469">
        <v>2020</v>
      </c>
      <c r="F5" s="469">
        <v>2019</v>
      </c>
      <c r="G5" s="469">
        <v>2018</v>
      </c>
      <c r="H5" s="1288" t="s">
        <v>117</v>
      </c>
      <c r="I5" s="1289"/>
    </row>
    <row r="6" spans="1:9" ht="24.95" customHeight="1" thickBot="1" x14ac:dyDescent="0.25">
      <c r="A6" s="1296" t="s">
        <v>558</v>
      </c>
      <c r="B6" s="450" t="s">
        <v>118</v>
      </c>
      <c r="C6" s="451">
        <v>69.674018140798381</v>
      </c>
      <c r="D6" s="451">
        <v>77.67</v>
      </c>
      <c r="E6" s="451">
        <v>72.42</v>
      </c>
      <c r="F6" s="451">
        <v>76.92</v>
      </c>
      <c r="G6" s="451">
        <v>81.658372233581517</v>
      </c>
      <c r="H6" s="452" t="s">
        <v>119</v>
      </c>
      <c r="I6" s="1299" t="s">
        <v>120</v>
      </c>
    </row>
    <row r="7" spans="1:9" ht="24.95" customHeight="1" thickBot="1" x14ac:dyDescent="0.25">
      <c r="A7" s="1297"/>
      <c r="B7" s="453" t="s">
        <v>121</v>
      </c>
      <c r="C7" s="454">
        <v>46.277348924313706</v>
      </c>
      <c r="D7" s="454">
        <v>49.52</v>
      </c>
      <c r="E7" s="454">
        <v>53.2</v>
      </c>
      <c r="F7" s="454">
        <v>56.26</v>
      </c>
      <c r="G7" s="454">
        <v>56.637772770893314</v>
      </c>
      <c r="H7" s="455" t="s">
        <v>122</v>
      </c>
      <c r="I7" s="1300"/>
    </row>
    <row r="8" spans="1:9" ht="24.95" customHeight="1" thickBot="1" x14ac:dyDescent="0.25">
      <c r="A8" s="1298"/>
      <c r="B8" s="453" t="s">
        <v>44</v>
      </c>
      <c r="C8" s="456">
        <v>50.15093304061471</v>
      </c>
      <c r="D8" s="456">
        <v>54.49</v>
      </c>
      <c r="E8" s="456">
        <v>56.27</v>
      </c>
      <c r="F8" s="456">
        <v>59.72</v>
      </c>
      <c r="G8" s="456">
        <v>60.856179604756797</v>
      </c>
      <c r="H8" s="455" t="s">
        <v>45</v>
      </c>
      <c r="I8" s="1301"/>
    </row>
    <row r="9" spans="1:9" ht="24.95" customHeight="1" thickTop="1" thickBot="1" x14ac:dyDescent="0.25">
      <c r="A9" s="1290" t="s">
        <v>559</v>
      </c>
      <c r="B9" s="457" t="s">
        <v>118</v>
      </c>
      <c r="C9" s="458">
        <v>2.38</v>
      </c>
      <c r="D9" s="458">
        <v>2.65</v>
      </c>
      <c r="E9" s="458">
        <v>2.48</v>
      </c>
      <c r="F9" s="458">
        <v>2.62</v>
      </c>
      <c r="G9" s="458">
        <v>2.7894479963568579</v>
      </c>
      <c r="H9" s="459" t="s">
        <v>119</v>
      </c>
      <c r="I9" s="1293" t="s">
        <v>123</v>
      </c>
    </row>
    <row r="10" spans="1:9" ht="24.95" customHeight="1" thickBot="1" x14ac:dyDescent="0.25">
      <c r="A10" s="1291"/>
      <c r="B10" s="460" t="s">
        <v>121</v>
      </c>
      <c r="C10" s="458">
        <v>1.4</v>
      </c>
      <c r="D10" s="458">
        <v>1.45</v>
      </c>
      <c r="E10" s="458">
        <v>1.59</v>
      </c>
      <c r="F10" s="458">
        <v>1.63</v>
      </c>
      <c r="G10" s="458">
        <v>1.6333990231398234</v>
      </c>
      <c r="H10" s="461" t="s">
        <v>122</v>
      </c>
      <c r="I10" s="1294"/>
    </row>
    <row r="11" spans="1:9" ht="24.95" customHeight="1" thickBot="1" x14ac:dyDescent="0.25">
      <c r="A11" s="1302"/>
      <c r="B11" s="460" t="s">
        <v>44</v>
      </c>
      <c r="C11" s="462">
        <v>1.51</v>
      </c>
      <c r="D11" s="462">
        <v>1.6</v>
      </c>
      <c r="E11" s="462">
        <v>1.67</v>
      </c>
      <c r="F11" s="462">
        <v>1.73</v>
      </c>
      <c r="G11" s="462">
        <v>1.7548494701894779</v>
      </c>
      <c r="H11" s="461" t="s">
        <v>45</v>
      </c>
      <c r="I11" s="1303"/>
    </row>
    <row r="12" spans="1:9" ht="24.95" customHeight="1" thickTop="1" thickBot="1" x14ac:dyDescent="0.25">
      <c r="A12" s="1304" t="s">
        <v>560</v>
      </c>
      <c r="B12" s="463" t="s">
        <v>118</v>
      </c>
      <c r="C12" s="454">
        <v>1.17</v>
      </c>
      <c r="D12" s="454">
        <v>1.28</v>
      </c>
      <c r="E12" s="454">
        <v>1.23</v>
      </c>
      <c r="F12" s="454">
        <v>1.2869999999999999</v>
      </c>
      <c r="G12" s="454">
        <v>1.375823092442864</v>
      </c>
      <c r="H12" s="464" t="s">
        <v>119</v>
      </c>
      <c r="I12" s="1307" t="s">
        <v>124</v>
      </c>
    </row>
    <row r="13" spans="1:9" ht="24.95" customHeight="1" thickBot="1" x14ac:dyDescent="0.25">
      <c r="A13" s="1305"/>
      <c r="B13" s="453" t="s">
        <v>121</v>
      </c>
      <c r="C13" s="454">
        <v>0.69</v>
      </c>
      <c r="D13" s="454">
        <v>0.7</v>
      </c>
      <c r="E13" s="454">
        <v>0.77</v>
      </c>
      <c r="F13" s="454">
        <v>0.79</v>
      </c>
      <c r="G13" s="454">
        <v>0.8038548325175241</v>
      </c>
      <c r="H13" s="455" t="s">
        <v>122</v>
      </c>
      <c r="I13" s="1308"/>
    </row>
    <row r="14" spans="1:9" ht="24.95" customHeight="1" thickBot="1" x14ac:dyDescent="0.25">
      <c r="A14" s="1306"/>
      <c r="B14" s="453" t="s">
        <v>44</v>
      </c>
      <c r="C14" s="456">
        <v>0.74</v>
      </c>
      <c r="D14" s="456">
        <v>0.78</v>
      </c>
      <c r="E14" s="456">
        <v>0.82</v>
      </c>
      <c r="F14" s="456">
        <v>0.84</v>
      </c>
      <c r="G14" s="456">
        <v>0.86474398338466907</v>
      </c>
      <c r="H14" s="455" t="s">
        <v>45</v>
      </c>
      <c r="I14" s="1309"/>
    </row>
    <row r="15" spans="1:9" ht="24.95" customHeight="1" thickTop="1" thickBot="1" x14ac:dyDescent="0.25">
      <c r="A15" s="1290" t="s">
        <v>561</v>
      </c>
      <c r="B15" s="457" t="s">
        <v>118</v>
      </c>
      <c r="C15" s="458">
        <v>31.93</v>
      </c>
      <c r="D15" s="458">
        <v>31.93</v>
      </c>
      <c r="E15" s="458">
        <v>32.049999999999997</v>
      </c>
      <c r="F15" s="458">
        <v>31.77</v>
      </c>
      <c r="G15" s="458">
        <v>31.862067160693666</v>
      </c>
      <c r="H15" s="459" t="s">
        <v>119</v>
      </c>
      <c r="I15" s="1293" t="s">
        <v>125</v>
      </c>
    </row>
    <row r="16" spans="1:9" ht="24.95" customHeight="1" thickBot="1" x14ac:dyDescent="0.25">
      <c r="A16" s="1291"/>
      <c r="B16" s="460" t="s">
        <v>121</v>
      </c>
      <c r="C16" s="458">
        <v>29.75</v>
      </c>
      <c r="D16" s="458">
        <v>30.16</v>
      </c>
      <c r="E16" s="458">
        <v>29.66</v>
      </c>
      <c r="F16" s="458">
        <v>29.67</v>
      </c>
      <c r="G16" s="458">
        <v>29.655262261799933</v>
      </c>
      <c r="H16" s="461" t="s">
        <v>122</v>
      </c>
      <c r="I16" s="1294"/>
    </row>
    <row r="17" spans="1:9" ht="24.95" customHeight="1" x14ac:dyDescent="0.2">
      <c r="A17" s="1292"/>
      <c r="B17" s="465" t="s">
        <v>44</v>
      </c>
      <c r="C17" s="466">
        <v>30.25</v>
      </c>
      <c r="D17" s="466">
        <v>30.57</v>
      </c>
      <c r="E17" s="466">
        <v>30.19</v>
      </c>
      <c r="F17" s="466">
        <v>30.2</v>
      </c>
      <c r="G17" s="466">
        <v>30.200708990837629</v>
      </c>
      <c r="H17" s="467" t="s">
        <v>45</v>
      </c>
      <c r="I17" s="1295"/>
    </row>
  </sheetData>
  <mergeCells count="13">
    <mergeCell ref="A15:A17"/>
    <mergeCell ref="I15:I17"/>
    <mergeCell ref="A6:A8"/>
    <mergeCell ref="I6:I8"/>
    <mergeCell ref="A9:A11"/>
    <mergeCell ref="I9:I11"/>
    <mergeCell ref="A12:A14"/>
    <mergeCell ref="I12:I14"/>
    <mergeCell ref="A1:I1"/>
    <mergeCell ref="A2:I2"/>
    <mergeCell ref="A3:I3"/>
    <mergeCell ref="A5:B5"/>
    <mergeCell ref="H5:I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20"/>
  <sheetViews>
    <sheetView view="pageBreakPreview" zoomScaleNormal="100" zoomScaleSheetLayoutView="100" workbookViewId="0">
      <selection activeCell="F10" sqref="F10"/>
    </sheetView>
  </sheetViews>
  <sheetFormatPr defaultRowHeight="15" x14ac:dyDescent="0.2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46" width="9.140625" style="41"/>
    <col min="247" max="247" width="20.5703125" style="41" customWidth="1"/>
    <col min="248" max="252" width="20.7109375" style="41" customWidth="1"/>
    <col min="253" max="253" width="20.42578125" style="41" customWidth="1"/>
    <col min="254" max="502" width="9.140625" style="41"/>
    <col min="503" max="503" width="20.5703125" style="41" customWidth="1"/>
    <col min="504" max="508" width="20.7109375" style="41" customWidth="1"/>
    <col min="509" max="509" width="20.42578125" style="41" customWidth="1"/>
    <col min="510" max="758" width="9.140625" style="41"/>
    <col min="759" max="759" width="20.5703125" style="41" customWidth="1"/>
    <col min="760" max="764" width="20.7109375" style="41" customWidth="1"/>
    <col min="765" max="765" width="20.42578125" style="41" customWidth="1"/>
    <col min="766" max="1014" width="9.140625" style="41"/>
    <col min="1015" max="1015" width="20.5703125" style="41" customWidth="1"/>
    <col min="1016" max="1020" width="20.7109375" style="41" customWidth="1"/>
    <col min="1021" max="1021" width="20.42578125" style="41" customWidth="1"/>
    <col min="1022" max="1270" width="9.140625" style="41"/>
    <col min="1271" max="1271" width="20.5703125" style="41" customWidth="1"/>
    <col min="1272" max="1276" width="20.7109375" style="41" customWidth="1"/>
    <col min="1277" max="1277" width="20.42578125" style="41" customWidth="1"/>
    <col min="1278" max="1526" width="9.140625" style="41"/>
    <col min="1527" max="1527" width="20.5703125" style="41" customWidth="1"/>
    <col min="1528" max="1532" width="20.7109375" style="41" customWidth="1"/>
    <col min="1533" max="1533" width="20.42578125" style="41" customWidth="1"/>
    <col min="1534" max="1782" width="9.140625" style="41"/>
    <col min="1783" max="1783" width="20.5703125" style="41" customWidth="1"/>
    <col min="1784" max="1788" width="20.7109375" style="41" customWidth="1"/>
    <col min="1789" max="1789" width="20.42578125" style="41" customWidth="1"/>
    <col min="1790" max="2038" width="9.140625" style="41"/>
    <col min="2039" max="2039" width="20.5703125" style="41" customWidth="1"/>
    <col min="2040" max="2044" width="20.7109375" style="41" customWidth="1"/>
    <col min="2045" max="2045" width="20.42578125" style="41" customWidth="1"/>
    <col min="2046" max="2294" width="9.140625" style="41"/>
    <col min="2295" max="2295" width="20.5703125" style="41" customWidth="1"/>
    <col min="2296" max="2300" width="20.7109375" style="41" customWidth="1"/>
    <col min="2301" max="2301" width="20.42578125" style="41" customWidth="1"/>
    <col min="2302" max="2550" width="9.140625" style="41"/>
    <col min="2551" max="2551" width="20.5703125" style="41" customWidth="1"/>
    <col min="2552" max="2556" width="20.7109375" style="41" customWidth="1"/>
    <col min="2557" max="2557" width="20.42578125" style="41" customWidth="1"/>
    <col min="2558" max="2806" width="9.140625" style="41"/>
    <col min="2807" max="2807" width="20.5703125" style="41" customWidth="1"/>
    <col min="2808" max="2812" width="20.7109375" style="41" customWidth="1"/>
    <col min="2813" max="2813" width="20.42578125" style="41" customWidth="1"/>
    <col min="2814" max="3062" width="9.140625" style="41"/>
    <col min="3063" max="3063" width="20.5703125" style="41" customWidth="1"/>
    <col min="3064" max="3068" width="20.7109375" style="41" customWidth="1"/>
    <col min="3069" max="3069" width="20.42578125" style="41" customWidth="1"/>
    <col min="3070" max="3318" width="9.140625" style="41"/>
    <col min="3319" max="3319" width="20.5703125" style="41" customWidth="1"/>
    <col min="3320" max="3324" width="20.7109375" style="41" customWidth="1"/>
    <col min="3325" max="3325" width="20.42578125" style="41" customWidth="1"/>
    <col min="3326" max="3574" width="9.140625" style="41"/>
    <col min="3575" max="3575" width="20.5703125" style="41" customWidth="1"/>
    <col min="3576" max="3580" width="20.7109375" style="41" customWidth="1"/>
    <col min="3581" max="3581" width="20.42578125" style="41" customWidth="1"/>
    <col min="3582" max="3830" width="9.140625" style="41"/>
    <col min="3831" max="3831" width="20.5703125" style="41" customWidth="1"/>
    <col min="3832" max="3836" width="20.7109375" style="41" customWidth="1"/>
    <col min="3837" max="3837" width="20.42578125" style="41" customWidth="1"/>
    <col min="3838" max="4086" width="9.140625" style="41"/>
    <col min="4087" max="4087" width="20.5703125" style="41" customWidth="1"/>
    <col min="4088" max="4092" width="20.7109375" style="41" customWidth="1"/>
    <col min="4093" max="4093" width="20.42578125" style="41" customWidth="1"/>
    <col min="4094" max="4342" width="9.140625" style="41"/>
    <col min="4343" max="4343" width="20.5703125" style="41" customWidth="1"/>
    <col min="4344" max="4348" width="20.7109375" style="41" customWidth="1"/>
    <col min="4349" max="4349" width="20.42578125" style="41" customWidth="1"/>
    <col min="4350" max="4598" width="9.140625" style="41"/>
    <col min="4599" max="4599" width="20.5703125" style="41" customWidth="1"/>
    <col min="4600" max="4604" width="20.7109375" style="41" customWidth="1"/>
    <col min="4605" max="4605" width="20.42578125" style="41" customWidth="1"/>
    <col min="4606" max="4854" width="9.140625" style="41"/>
    <col min="4855" max="4855" width="20.5703125" style="41" customWidth="1"/>
    <col min="4856" max="4860" width="20.7109375" style="41" customWidth="1"/>
    <col min="4861" max="4861" width="20.42578125" style="41" customWidth="1"/>
    <col min="4862" max="5110" width="9.140625" style="41"/>
    <col min="5111" max="5111" width="20.5703125" style="41" customWidth="1"/>
    <col min="5112" max="5116" width="20.7109375" style="41" customWidth="1"/>
    <col min="5117" max="5117" width="20.42578125" style="41" customWidth="1"/>
    <col min="5118" max="5366" width="9.140625" style="41"/>
    <col min="5367" max="5367" width="20.5703125" style="41" customWidth="1"/>
    <col min="5368" max="5372" width="20.7109375" style="41" customWidth="1"/>
    <col min="5373" max="5373" width="20.42578125" style="41" customWidth="1"/>
    <col min="5374" max="5622" width="9.140625" style="41"/>
    <col min="5623" max="5623" width="20.5703125" style="41" customWidth="1"/>
    <col min="5624" max="5628" width="20.7109375" style="41" customWidth="1"/>
    <col min="5629" max="5629" width="20.42578125" style="41" customWidth="1"/>
    <col min="5630" max="5878" width="9.140625" style="41"/>
    <col min="5879" max="5879" width="20.5703125" style="41" customWidth="1"/>
    <col min="5880" max="5884" width="20.7109375" style="41" customWidth="1"/>
    <col min="5885" max="5885" width="20.42578125" style="41" customWidth="1"/>
    <col min="5886" max="6134" width="9.140625" style="41"/>
    <col min="6135" max="6135" width="20.5703125" style="41" customWidth="1"/>
    <col min="6136" max="6140" width="20.7109375" style="41" customWidth="1"/>
    <col min="6141" max="6141" width="20.42578125" style="41" customWidth="1"/>
    <col min="6142" max="6390" width="9.140625" style="41"/>
    <col min="6391" max="6391" width="20.5703125" style="41" customWidth="1"/>
    <col min="6392" max="6396" width="20.7109375" style="41" customWidth="1"/>
    <col min="6397" max="6397" width="20.42578125" style="41" customWidth="1"/>
    <col min="6398" max="6646" width="9.140625" style="41"/>
    <col min="6647" max="6647" width="20.5703125" style="41" customWidth="1"/>
    <col min="6648" max="6652" width="20.7109375" style="41" customWidth="1"/>
    <col min="6653" max="6653" width="20.42578125" style="41" customWidth="1"/>
    <col min="6654" max="6902" width="9.140625" style="41"/>
    <col min="6903" max="6903" width="20.5703125" style="41" customWidth="1"/>
    <col min="6904" max="6908" width="20.7109375" style="41" customWidth="1"/>
    <col min="6909" max="6909" width="20.42578125" style="41" customWidth="1"/>
    <col min="6910" max="7158" width="9.140625" style="41"/>
    <col min="7159" max="7159" width="20.5703125" style="41" customWidth="1"/>
    <col min="7160" max="7164" width="20.7109375" style="41" customWidth="1"/>
    <col min="7165" max="7165" width="20.42578125" style="41" customWidth="1"/>
    <col min="7166" max="7414" width="9.140625" style="41"/>
    <col min="7415" max="7415" width="20.5703125" style="41" customWidth="1"/>
    <col min="7416" max="7420" width="20.7109375" style="41" customWidth="1"/>
    <col min="7421" max="7421" width="20.42578125" style="41" customWidth="1"/>
    <col min="7422" max="7670" width="9.140625" style="41"/>
    <col min="7671" max="7671" width="20.5703125" style="41" customWidth="1"/>
    <col min="7672" max="7676" width="20.7109375" style="41" customWidth="1"/>
    <col min="7677" max="7677" width="20.42578125" style="41" customWidth="1"/>
    <col min="7678" max="7926" width="9.140625" style="41"/>
    <col min="7927" max="7927" width="20.5703125" style="41" customWidth="1"/>
    <col min="7928" max="7932" width="20.7109375" style="41" customWidth="1"/>
    <col min="7933" max="7933" width="20.42578125" style="41" customWidth="1"/>
    <col min="7934" max="8182" width="9.140625" style="41"/>
    <col min="8183" max="8183" width="20.5703125" style="41" customWidth="1"/>
    <col min="8184" max="8188" width="20.7109375" style="41" customWidth="1"/>
    <col min="8189" max="8189" width="20.42578125" style="41" customWidth="1"/>
    <col min="8190" max="8438" width="9.140625" style="41"/>
    <col min="8439" max="8439" width="20.5703125" style="41" customWidth="1"/>
    <col min="8440" max="8444" width="20.7109375" style="41" customWidth="1"/>
    <col min="8445" max="8445" width="20.42578125" style="41" customWidth="1"/>
    <col min="8446" max="8694" width="9.140625" style="41"/>
    <col min="8695" max="8695" width="20.5703125" style="41" customWidth="1"/>
    <col min="8696" max="8700" width="20.7109375" style="41" customWidth="1"/>
    <col min="8701" max="8701" width="20.42578125" style="41" customWidth="1"/>
    <col min="8702" max="8950" width="9.140625" style="41"/>
    <col min="8951" max="8951" width="20.5703125" style="41" customWidth="1"/>
    <col min="8952" max="8956" width="20.7109375" style="41" customWidth="1"/>
    <col min="8957" max="8957" width="20.42578125" style="41" customWidth="1"/>
    <col min="8958" max="9206" width="9.140625" style="41"/>
    <col min="9207" max="9207" width="20.5703125" style="41" customWidth="1"/>
    <col min="9208" max="9212" width="20.7109375" style="41" customWidth="1"/>
    <col min="9213" max="9213" width="20.42578125" style="41" customWidth="1"/>
    <col min="9214" max="9462" width="9.140625" style="41"/>
    <col min="9463" max="9463" width="20.5703125" style="41" customWidth="1"/>
    <col min="9464" max="9468" width="20.7109375" style="41" customWidth="1"/>
    <col min="9469" max="9469" width="20.42578125" style="41" customWidth="1"/>
    <col min="9470" max="9718" width="9.140625" style="41"/>
    <col min="9719" max="9719" width="20.5703125" style="41" customWidth="1"/>
    <col min="9720" max="9724" width="20.7109375" style="41" customWidth="1"/>
    <col min="9725" max="9725" width="20.42578125" style="41" customWidth="1"/>
    <col min="9726" max="9974" width="9.140625" style="41"/>
    <col min="9975" max="9975" width="20.5703125" style="41" customWidth="1"/>
    <col min="9976" max="9980" width="20.7109375" style="41" customWidth="1"/>
    <col min="9981" max="9981" width="20.42578125" style="41" customWidth="1"/>
    <col min="9982" max="10230" width="9.140625" style="41"/>
    <col min="10231" max="10231" width="20.5703125" style="41" customWidth="1"/>
    <col min="10232" max="10236" width="20.7109375" style="41" customWidth="1"/>
    <col min="10237" max="10237" width="20.42578125" style="41" customWidth="1"/>
    <col min="10238" max="10486" width="9.140625" style="41"/>
    <col min="10487" max="10487" width="20.5703125" style="41" customWidth="1"/>
    <col min="10488" max="10492" width="20.7109375" style="41" customWidth="1"/>
    <col min="10493" max="10493" width="20.42578125" style="41" customWidth="1"/>
    <col min="10494" max="10742" width="9.140625" style="41"/>
    <col min="10743" max="10743" width="20.5703125" style="41" customWidth="1"/>
    <col min="10744" max="10748" width="20.7109375" style="41" customWidth="1"/>
    <col min="10749" max="10749" width="20.42578125" style="41" customWidth="1"/>
    <col min="10750" max="10998" width="9.140625" style="41"/>
    <col min="10999" max="10999" width="20.5703125" style="41" customWidth="1"/>
    <col min="11000" max="11004" width="20.7109375" style="41" customWidth="1"/>
    <col min="11005" max="11005" width="20.42578125" style="41" customWidth="1"/>
    <col min="11006" max="11254" width="9.140625" style="41"/>
    <col min="11255" max="11255" width="20.5703125" style="41" customWidth="1"/>
    <col min="11256" max="11260" width="20.7109375" style="41" customWidth="1"/>
    <col min="11261" max="11261" width="20.42578125" style="41" customWidth="1"/>
    <col min="11262" max="11510" width="9.140625" style="41"/>
    <col min="11511" max="11511" width="20.5703125" style="41" customWidth="1"/>
    <col min="11512" max="11516" width="20.7109375" style="41" customWidth="1"/>
    <col min="11517" max="11517" width="20.42578125" style="41" customWidth="1"/>
    <col min="11518" max="11766" width="9.140625" style="41"/>
    <col min="11767" max="11767" width="20.5703125" style="41" customWidth="1"/>
    <col min="11768" max="11772" width="20.7109375" style="41" customWidth="1"/>
    <col min="11773" max="11773" width="20.42578125" style="41" customWidth="1"/>
    <col min="11774" max="12022" width="9.140625" style="41"/>
    <col min="12023" max="12023" width="20.5703125" style="41" customWidth="1"/>
    <col min="12024" max="12028" width="20.7109375" style="41" customWidth="1"/>
    <col min="12029" max="12029" width="20.42578125" style="41" customWidth="1"/>
    <col min="12030" max="12278" width="9.140625" style="41"/>
    <col min="12279" max="12279" width="20.5703125" style="41" customWidth="1"/>
    <col min="12280" max="12284" width="20.7109375" style="41" customWidth="1"/>
    <col min="12285" max="12285" width="20.42578125" style="41" customWidth="1"/>
    <col min="12286" max="12534" width="9.140625" style="41"/>
    <col min="12535" max="12535" width="20.5703125" style="41" customWidth="1"/>
    <col min="12536" max="12540" width="20.7109375" style="41" customWidth="1"/>
    <col min="12541" max="12541" width="20.42578125" style="41" customWidth="1"/>
    <col min="12542" max="12790" width="9.140625" style="41"/>
    <col min="12791" max="12791" width="20.5703125" style="41" customWidth="1"/>
    <col min="12792" max="12796" width="20.7109375" style="41" customWidth="1"/>
    <col min="12797" max="12797" width="20.42578125" style="41" customWidth="1"/>
    <col min="12798" max="13046" width="9.140625" style="41"/>
    <col min="13047" max="13047" width="20.5703125" style="41" customWidth="1"/>
    <col min="13048" max="13052" width="20.7109375" style="41" customWidth="1"/>
    <col min="13053" max="13053" width="20.42578125" style="41" customWidth="1"/>
    <col min="13054" max="13302" width="9.140625" style="41"/>
    <col min="13303" max="13303" width="20.5703125" style="41" customWidth="1"/>
    <col min="13304" max="13308" width="20.7109375" style="41" customWidth="1"/>
    <col min="13309" max="13309" width="20.42578125" style="41" customWidth="1"/>
    <col min="13310" max="13558" width="9.140625" style="41"/>
    <col min="13559" max="13559" width="20.5703125" style="41" customWidth="1"/>
    <col min="13560" max="13564" width="20.7109375" style="41" customWidth="1"/>
    <col min="13565" max="13565" width="20.42578125" style="41" customWidth="1"/>
    <col min="13566" max="13814" width="9.140625" style="41"/>
    <col min="13815" max="13815" width="20.5703125" style="41" customWidth="1"/>
    <col min="13816" max="13820" width="20.7109375" style="41" customWidth="1"/>
    <col min="13821" max="13821" width="20.42578125" style="41" customWidth="1"/>
    <col min="13822" max="14070" width="9.140625" style="41"/>
    <col min="14071" max="14071" width="20.5703125" style="41" customWidth="1"/>
    <col min="14072" max="14076" width="20.7109375" style="41" customWidth="1"/>
    <col min="14077" max="14077" width="20.42578125" style="41" customWidth="1"/>
    <col min="14078" max="14326" width="9.140625" style="41"/>
    <col min="14327" max="14327" width="20.5703125" style="41" customWidth="1"/>
    <col min="14328" max="14332" width="20.7109375" style="41" customWidth="1"/>
    <col min="14333" max="14333" width="20.42578125" style="41" customWidth="1"/>
    <col min="14334" max="14582" width="9.140625" style="41"/>
    <col min="14583" max="14583" width="20.5703125" style="41" customWidth="1"/>
    <col min="14584" max="14588" width="20.7109375" style="41" customWidth="1"/>
    <col min="14589" max="14589" width="20.42578125" style="41" customWidth="1"/>
    <col min="14590" max="14838" width="9.140625" style="41"/>
    <col min="14839" max="14839" width="20.5703125" style="41" customWidth="1"/>
    <col min="14840" max="14844" width="20.7109375" style="41" customWidth="1"/>
    <col min="14845" max="14845" width="20.42578125" style="41" customWidth="1"/>
    <col min="14846" max="15094" width="9.140625" style="41"/>
    <col min="15095" max="15095" width="20.5703125" style="41" customWidth="1"/>
    <col min="15096" max="15100" width="20.7109375" style="41" customWidth="1"/>
    <col min="15101" max="15101" width="20.42578125" style="41" customWidth="1"/>
    <col min="15102" max="15350" width="9.140625" style="41"/>
    <col min="15351" max="15351" width="20.5703125" style="41" customWidth="1"/>
    <col min="15352" max="15356" width="20.7109375" style="41" customWidth="1"/>
    <col min="15357" max="15357" width="20.42578125" style="41" customWidth="1"/>
    <col min="15358" max="15606" width="9.140625" style="41"/>
    <col min="15607" max="15607" width="20.5703125" style="41" customWidth="1"/>
    <col min="15608" max="15612" width="20.7109375" style="41" customWidth="1"/>
    <col min="15613" max="15613" width="20.42578125" style="41" customWidth="1"/>
    <col min="15614" max="15862" width="9.140625" style="41"/>
    <col min="15863" max="15863" width="20.5703125" style="41" customWidth="1"/>
    <col min="15864" max="15868" width="20.7109375" style="41" customWidth="1"/>
    <col min="15869" max="15869" width="20.42578125" style="41" customWidth="1"/>
    <col min="15870" max="16118" width="9.140625" style="41"/>
    <col min="16119" max="16119" width="20.5703125" style="41" customWidth="1"/>
    <col min="16120" max="16124" width="20.7109375" style="41" customWidth="1"/>
    <col min="16125" max="16125" width="20.42578125" style="41" customWidth="1"/>
    <col min="16126" max="16384" width="9.140625" style="41"/>
  </cols>
  <sheetData>
    <row r="1" spans="1:8" s="96" customFormat="1" ht="48.75" customHeight="1" x14ac:dyDescent="0.2">
      <c r="A1" s="1282" t="s">
        <v>719</v>
      </c>
      <c r="B1" s="1283"/>
      <c r="C1" s="1283"/>
      <c r="D1" s="1283"/>
      <c r="E1" s="1283"/>
      <c r="F1" s="1283"/>
      <c r="G1" s="1283"/>
    </row>
    <row r="2" spans="1:8" s="72" customFormat="1" ht="36.75" customHeight="1" x14ac:dyDescent="0.2">
      <c r="A2" s="1284" t="s">
        <v>1664</v>
      </c>
      <c r="B2" s="1284"/>
      <c r="C2" s="1284"/>
      <c r="D2" s="1284"/>
      <c r="E2" s="1284"/>
      <c r="F2" s="1284"/>
      <c r="G2" s="1284"/>
    </row>
    <row r="3" spans="1:8" s="72" customFormat="1" ht="15.75" customHeight="1" x14ac:dyDescent="0.2">
      <c r="A3" s="1285" t="s">
        <v>1363</v>
      </c>
      <c r="B3" s="1285"/>
      <c r="C3" s="1285"/>
      <c r="D3" s="1285"/>
      <c r="E3" s="1285"/>
      <c r="F3" s="1285"/>
      <c r="G3" s="1285"/>
    </row>
    <row r="4" spans="1:8" s="94" customFormat="1" ht="27.75" customHeight="1" x14ac:dyDescent="0.25">
      <c r="A4" s="672" t="s">
        <v>126</v>
      </c>
      <c r="B4" s="670"/>
      <c r="C4" s="670"/>
      <c r="D4" s="667"/>
      <c r="E4" s="667"/>
      <c r="F4" s="667"/>
      <c r="G4" s="668" t="s">
        <v>127</v>
      </c>
      <c r="H4" s="673"/>
    </row>
    <row r="5" spans="1:8" s="5" customFormat="1" ht="51" customHeight="1" x14ac:dyDescent="0.25">
      <c r="A5" s="1310" t="s">
        <v>128</v>
      </c>
      <c r="B5" s="468" t="s">
        <v>129</v>
      </c>
      <c r="C5" s="468" t="s">
        <v>130</v>
      </c>
      <c r="D5" s="468" t="s">
        <v>131</v>
      </c>
      <c r="E5" s="468" t="s">
        <v>132</v>
      </c>
      <c r="F5" s="468" t="s">
        <v>133</v>
      </c>
      <c r="G5" s="1312" t="s">
        <v>134</v>
      </c>
    </row>
    <row r="6" spans="1:8" s="5" customFormat="1" ht="51" customHeight="1" x14ac:dyDescent="0.2">
      <c r="A6" s="1311"/>
      <c r="B6" s="844" t="s">
        <v>567</v>
      </c>
      <c r="C6" s="844" t="s">
        <v>571</v>
      </c>
      <c r="D6" s="844" t="s">
        <v>570</v>
      </c>
      <c r="E6" s="844" t="s">
        <v>569</v>
      </c>
      <c r="F6" s="844" t="s">
        <v>568</v>
      </c>
      <c r="G6" s="1313"/>
    </row>
    <row r="7" spans="1:8" ht="24.95" customHeight="1" thickBot="1" x14ac:dyDescent="0.25">
      <c r="A7" s="1166">
        <v>2013</v>
      </c>
      <c r="B7" s="845">
        <v>100</v>
      </c>
      <c r="C7" s="845">
        <v>0</v>
      </c>
      <c r="D7" s="845">
        <v>10.77</v>
      </c>
      <c r="E7" s="845">
        <v>1.06</v>
      </c>
      <c r="F7" s="845">
        <v>11.83</v>
      </c>
      <c r="G7" s="846">
        <v>2013</v>
      </c>
    </row>
    <row r="8" spans="1:8" ht="24.95" customHeight="1" thickTop="1" thickBot="1" x14ac:dyDescent="0.25">
      <c r="A8" s="786">
        <v>2014</v>
      </c>
      <c r="B8" s="787">
        <v>100</v>
      </c>
      <c r="C8" s="787">
        <v>3.93</v>
      </c>
      <c r="D8" s="787">
        <v>10.412962845978214</v>
      </c>
      <c r="E8" s="787">
        <v>1.1000000000000001</v>
      </c>
      <c r="F8" s="787">
        <v>11.48</v>
      </c>
      <c r="G8" s="788">
        <v>2014</v>
      </c>
    </row>
    <row r="9" spans="1:8" ht="24.95" customHeight="1" thickTop="1" thickBot="1" x14ac:dyDescent="0.25">
      <c r="A9" s="524">
        <v>2015</v>
      </c>
      <c r="B9" s="789">
        <v>100</v>
      </c>
      <c r="C9" s="789">
        <v>11.268875366238449</v>
      </c>
      <c r="D9" s="789">
        <v>9.9700958655175373</v>
      </c>
      <c r="E9" s="789">
        <v>0.95045102326287534</v>
      </c>
      <c r="F9" s="789">
        <v>10.920546888780413</v>
      </c>
      <c r="G9" s="790">
        <v>2015</v>
      </c>
    </row>
    <row r="10" spans="1:8" ht="24.95" customHeight="1" thickTop="1" thickBot="1" x14ac:dyDescent="0.25">
      <c r="A10" s="786">
        <v>2016</v>
      </c>
      <c r="B10" s="787">
        <v>100</v>
      </c>
      <c r="C10" s="787">
        <v>0</v>
      </c>
      <c r="D10" s="787">
        <v>9.35</v>
      </c>
      <c r="E10" s="787">
        <v>0.9</v>
      </c>
      <c r="F10" s="787">
        <v>10.24</v>
      </c>
      <c r="G10" s="788">
        <v>2016</v>
      </c>
    </row>
    <row r="11" spans="1:8" ht="24.95" customHeight="1" thickTop="1" thickBot="1" x14ac:dyDescent="0.25">
      <c r="A11" s="524">
        <v>2017</v>
      </c>
      <c r="B11" s="789">
        <v>100</v>
      </c>
      <c r="C11" s="789">
        <v>0</v>
      </c>
      <c r="D11" s="789">
        <v>9.4</v>
      </c>
      <c r="E11" s="789">
        <v>0.84</v>
      </c>
      <c r="F11" s="789">
        <v>10.24</v>
      </c>
      <c r="G11" s="790">
        <v>2017</v>
      </c>
    </row>
    <row r="12" spans="1:8" ht="24.95" customHeight="1" thickTop="1" thickBot="1" x14ac:dyDescent="0.25">
      <c r="A12" s="786">
        <v>2018</v>
      </c>
      <c r="B12" s="787">
        <v>100</v>
      </c>
      <c r="C12" s="787">
        <v>3.56</v>
      </c>
      <c r="D12" s="787">
        <v>9.31</v>
      </c>
      <c r="E12" s="787">
        <v>0.86</v>
      </c>
      <c r="F12" s="787">
        <v>10.17</v>
      </c>
      <c r="G12" s="788">
        <v>2018</v>
      </c>
    </row>
    <row r="13" spans="1:8" ht="24.95" customHeight="1" thickTop="1" thickBot="1" x14ac:dyDescent="0.25">
      <c r="A13" s="524">
        <v>2019</v>
      </c>
      <c r="B13" s="789">
        <v>100</v>
      </c>
      <c r="C13" s="789">
        <v>3.52</v>
      </c>
      <c r="D13" s="789">
        <v>9.3640973391702342</v>
      </c>
      <c r="E13" s="789">
        <v>0.78593827812355088</v>
      </c>
      <c r="F13" s="789">
        <v>10.150035617293785</v>
      </c>
      <c r="G13" s="790">
        <v>2019</v>
      </c>
    </row>
    <row r="14" spans="1:8" ht="24.95" customHeight="1" thickTop="1" thickBot="1" x14ac:dyDescent="0.25">
      <c r="A14" s="786">
        <v>2020</v>
      </c>
      <c r="B14" s="787">
        <v>100</v>
      </c>
      <c r="C14" s="787">
        <v>3.4466119804232438</v>
      </c>
      <c r="D14" s="787">
        <v>9.2469895143380736</v>
      </c>
      <c r="E14" s="787">
        <v>0.99199662347076001</v>
      </c>
      <c r="F14" s="787">
        <v>10.238986137808833</v>
      </c>
      <c r="G14" s="788">
        <v>2020</v>
      </c>
    </row>
    <row r="15" spans="1:8" ht="24.95" customHeight="1" thickTop="1" thickBot="1" x14ac:dyDescent="0.25">
      <c r="A15" s="524">
        <v>2021</v>
      </c>
      <c r="B15" s="789">
        <v>100</v>
      </c>
      <c r="C15" s="789">
        <v>7.5990729131046013</v>
      </c>
      <c r="D15" s="789">
        <v>8.5431644859364173</v>
      </c>
      <c r="E15" s="789">
        <v>1.0337818512882428</v>
      </c>
      <c r="F15" s="789">
        <v>9.5769463372246602</v>
      </c>
      <c r="G15" s="790">
        <v>2021</v>
      </c>
    </row>
    <row r="16" spans="1:8" ht="24.95" customHeight="1" thickTop="1" x14ac:dyDescent="0.2">
      <c r="A16" s="786">
        <v>2022</v>
      </c>
      <c r="B16" s="787">
        <v>100</v>
      </c>
      <c r="C16" s="787">
        <v>7.5999392004863955</v>
      </c>
      <c r="D16" s="787">
        <v>8.0225329364127997</v>
      </c>
      <c r="E16" s="787">
        <v>0.95217275796907552</v>
      </c>
      <c r="F16" s="787">
        <v>8.9747056943818748</v>
      </c>
      <c r="G16" s="788">
        <v>2022</v>
      </c>
    </row>
    <row r="18" spans="5:6" x14ac:dyDescent="0.2">
      <c r="F18" s="7"/>
    </row>
    <row r="19" spans="5:6" x14ac:dyDescent="0.2">
      <c r="E19" s="7"/>
      <c r="F19" s="7"/>
    </row>
    <row r="20" spans="5:6" x14ac:dyDescent="0.2">
      <c r="F20" s="7"/>
    </row>
  </sheetData>
  <mergeCells count="5">
    <mergeCell ref="A5:A6"/>
    <mergeCell ref="G5:G6"/>
    <mergeCell ref="A1:G1"/>
    <mergeCell ref="A2:G2"/>
    <mergeCell ref="A3:G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28"/>
  <sheetViews>
    <sheetView view="pageBreakPreview" zoomScaleNormal="100" zoomScaleSheetLayoutView="100" workbookViewId="0">
      <selection activeCell="G25" sqref="G25"/>
    </sheetView>
  </sheetViews>
  <sheetFormatPr defaultRowHeight="15" x14ac:dyDescent="0.2"/>
  <cols>
    <col min="1" max="1" width="24.140625" style="264" customWidth="1"/>
    <col min="2" max="2" width="10.140625" style="6" customWidth="1"/>
    <col min="3" max="8" width="6.85546875" style="6" customWidth="1"/>
    <col min="9" max="12" width="7" style="6" customWidth="1"/>
    <col min="13" max="13" width="9.7109375" style="6" customWidth="1"/>
    <col min="14" max="14" width="23" style="6" customWidth="1"/>
    <col min="15" max="256" width="9.140625" style="41"/>
    <col min="257" max="257" width="25.7109375" style="41" customWidth="1"/>
    <col min="258" max="259" width="10.140625" style="41" customWidth="1"/>
    <col min="260" max="268" width="8" style="41" customWidth="1"/>
    <col min="269" max="269" width="11.28515625" style="41" customWidth="1"/>
    <col min="270" max="270" width="25.7109375" style="41" customWidth="1"/>
    <col min="271" max="512" width="9.140625" style="41"/>
    <col min="513" max="513" width="25.7109375" style="41" customWidth="1"/>
    <col min="514" max="515" width="10.140625" style="41" customWidth="1"/>
    <col min="516" max="524" width="8" style="41" customWidth="1"/>
    <col min="525" max="525" width="11.28515625" style="41" customWidth="1"/>
    <col min="526" max="526" width="25.7109375" style="41" customWidth="1"/>
    <col min="527" max="768" width="9.140625" style="41"/>
    <col min="769" max="769" width="25.7109375" style="41" customWidth="1"/>
    <col min="770" max="771" width="10.140625" style="41" customWidth="1"/>
    <col min="772" max="780" width="8" style="41" customWidth="1"/>
    <col min="781" max="781" width="11.28515625" style="41" customWidth="1"/>
    <col min="782" max="782" width="25.7109375" style="41" customWidth="1"/>
    <col min="783" max="1024" width="9.140625" style="41"/>
    <col min="1025" max="1025" width="25.7109375" style="41" customWidth="1"/>
    <col min="1026" max="1027" width="10.140625" style="41" customWidth="1"/>
    <col min="1028" max="1036" width="8" style="41" customWidth="1"/>
    <col min="1037" max="1037" width="11.28515625" style="41" customWidth="1"/>
    <col min="1038" max="1038" width="25.7109375" style="41" customWidth="1"/>
    <col min="1039" max="1280" width="9.140625" style="41"/>
    <col min="1281" max="1281" width="25.7109375" style="41" customWidth="1"/>
    <col min="1282" max="1283" width="10.140625" style="41" customWidth="1"/>
    <col min="1284" max="1292" width="8" style="41" customWidth="1"/>
    <col min="1293" max="1293" width="11.28515625" style="41" customWidth="1"/>
    <col min="1294" max="1294" width="25.7109375" style="41" customWidth="1"/>
    <col min="1295" max="1536" width="9.140625" style="41"/>
    <col min="1537" max="1537" width="25.7109375" style="41" customWidth="1"/>
    <col min="1538" max="1539" width="10.140625" style="41" customWidth="1"/>
    <col min="1540" max="1548" width="8" style="41" customWidth="1"/>
    <col min="1549" max="1549" width="11.28515625" style="41" customWidth="1"/>
    <col min="1550" max="1550" width="25.7109375" style="41" customWidth="1"/>
    <col min="1551" max="1792" width="9.140625" style="41"/>
    <col min="1793" max="1793" width="25.7109375" style="41" customWidth="1"/>
    <col min="1794" max="1795" width="10.140625" style="41" customWidth="1"/>
    <col min="1796" max="1804" width="8" style="41" customWidth="1"/>
    <col min="1805" max="1805" width="11.28515625" style="41" customWidth="1"/>
    <col min="1806" max="1806" width="25.7109375" style="41" customWidth="1"/>
    <col min="1807" max="2048" width="9.140625" style="41"/>
    <col min="2049" max="2049" width="25.7109375" style="41" customWidth="1"/>
    <col min="2050" max="2051" width="10.140625" style="41" customWidth="1"/>
    <col min="2052" max="2060" width="8" style="41" customWidth="1"/>
    <col min="2061" max="2061" width="11.28515625" style="41" customWidth="1"/>
    <col min="2062" max="2062" width="25.7109375" style="41" customWidth="1"/>
    <col min="2063" max="2304" width="9.140625" style="41"/>
    <col min="2305" max="2305" width="25.7109375" style="41" customWidth="1"/>
    <col min="2306" max="2307" width="10.140625" style="41" customWidth="1"/>
    <col min="2308" max="2316" width="8" style="41" customWidth="1"/>
    <col min="2317" max="2317" width="11.28515625" style="41" customWidth="1"/>
    <col min="2318" max="2318" width="25.7109375" style="41" customWidth="1"/>
    <col min="2319" max="2560" width="9.140625" style="41"/>
    <col min="2561" max="2561" width="25.7109375" style="41" customWidth="1"/>
    <col min="2562" max="2563" width="10.140625" style="41" customWidth="1"/>
    <col min="2564" max="2572" width="8" style="41" customWidth="1"/>
    <col min="2573" max="2573" width="11.28515625" style="41" customWidth="1"/>
    <col min="2574" max="2574" width="25.7109375" style="41" customWidth="1"/>
    <col min="2575" max="2816" width="9.140625" style="41"/>
    <col min="2817" max="2817" width="25.7109375" style="41" customWidth="1"/>
    <col min="2818" max="2819" width="10.140625" style="41" customWidth="1"/>
    <col min="2820" max="2828" width="8" style="41" customWidth="1"/>
    <col min="2829" max="2829" width="11.28515625" style="41" customWidth="1"/>
    <col min="2830" max="2830" width="25.7109375" style="41" customWidth="1"/>
    <col min="2831" max="3072" width="9.140625" style="41"/>
    <col min="3073" max="3073" width="25.7109375" style="41" customWidth="1"/>
    <col min="3074" max="3075" width="10.140625" style="41" customWidth="1"/>
    <col min="3076" max="3084" width="8" style="41" customWidth="1"/>
    <col min="3085" max="3085" width="11.28515625" style="41" customWidth="1"/>
    <col min="3086" max="3086" width="25.7109375" style="41" customWidth="1"/>
    <col min="3087" max="3328" width="9.140625" style="41"/>
    <col min="3329" max="3329" width="25.7109375" style="41" customWidth="1"/>
    <col min="3330" max="3331" width="10.140625" style="41" customWidth="1"/>
    <col min="3332" max="3340" width="8" style="41" customWidth="1"/>
    <col min="3341" max="3341" width="11.28515625" style="41" customWidth="1"/>
    <col min="3342" max="3342" width="25.7109375" style="41" customWidth="1"/>
    <col min="3343" max="3584" width="9.140625" style="41"/>
    <col min="3585" max="3585" width="25.7109375" style="41" customWidth="1"/>
    <col min="3586" max="3587" width="10.140625" style="41" customWidth="1"/>
    <col min="3588" max="3596" width="8" style="41" customWidth="1"/>
    <col min="3597" max="3597" width="11.28515625" style="41" customWidth="1"/>
    <col min="3598" max="3598" width="25.7109375" style="41" customWidth="1"/>
    <col min="3599" max="3840" width="9.140625" style="41"/>
    <col min="3841" max="3841" width="25.7109375" style="41" customWidth="1"/>
    <col min="3842" max="3843" width="10.140625" style="41" customWidth="1"/>
    <col min="3844" max="3852" width="8" style="41" customWidth="1"/>
    <col min="3853" max="3853" width="11.28515625" style="41" customWidth="1"/>
    <col min="3854" max="3854" width="25.7109375" style="41" customWidth="1"/>
    <col min="3855" max="4096" width="9.140625" style="41"/>
    <col min="4097" max="4097" width="25.7109375" style="41" customWidth="1"/>
    <col min="4098" max="4099" width="10.140625" style="41" customWidth="1"/>
    <col min="4100" max="4108" width="8" style="41" customWidth="1"/>
    <col min="4109" max="4109" width="11.28515625" style="41" customWidth="1"/>
    <col min="4110" max="4110" width="25.7109375" style="41" customWidth="1"/>
    <col min="4111" max="4352" width="9.140625" style="41"/>
    <col min="4353" max="4353" width="25.7109375" style="41" customWidth="1"/>
    <col min="4354" max="4355" width="10.140625" style="41" customWidth="1"/>
    <col min="4356" max="4364" width="8" style="41" customWidth="1"/>
    <col min="4365" max="4365" width="11.28515625" style="41" customWidth="1"/>
    <col min="4366" max="4366" width="25.7109375" style="41" customWidth="1"/>
    <col min="4367" max="4608" width="9.140625" style="41"/>
    <col min="4609" max="4609" width="25.7109375" style="41" customWidth="1"/>
    <col min="4610" max="4611" width="10.140625" style="41" customWidth="1"/>
    <col min="4612" max="4620" width="8" style="41" customWidth="1"/>
    <col min="4621" max="4621" width="11.28515625" style="41" customWidth="1"/>
    <col min="4622" max="4622" width="25.7109375" style="41" customWidth="1"/>
    <col min="4623" max="4864" width="9.140625" style="41"/>
    <col min="4865" max="4865" width="25.7109375" style="41" customWidth="1"/>
    <col min="4866" max="4867" width="10.140625" style="41" customWidth="1"/>
    <col min="4868" max="4876" width="8" style="41" customWidth="1"/>
    <col min="4877" max="4877" width="11.28515625" style="41" customWidth="1"/>
    <col min="4878" max="4878" width="25.7109375" style="41" customWidth="1"/>
    <col min="4879" max="5120" width="9.140625" style="41"/>
    <col min="5121" max="5121" width="25.7109375" style="41" customWidth="1"/>
    <col min="5122" max="5123" width="10.140625" style="41" customWidth="1"/>
    <col min="5124" max="5132" width="8" style="41" customWidth="1"/>
    <col min="5133" max="5133" width="11.28515625" style="41" customWidth="1"/>
    <col min="5134" max="5134" width="25.7109375" style="41" customWidth="1"/>
    <col min="5135" max="5376" width="9.140625" style="41"/>
    <col min="5377" max="5377" width="25.7109375" style="41" customWidth="1"/>
    <col min="5378" max="5379" width="10.140625" style="41" customWidth="1"/>
    <col min="5380" max="5388" width="8" style="41" customWidth="1"/>
    <col min="5389" max="5389" width="11.28515625" style="41" customWidth="1"/>
    <col min="5390" max="5390" width="25.7109375" style="41" customWidth="1"/>
    <col min="5391" max="5632" width="9.140625" style="41"/>
    <col min="5633" max="5633" width="25.7109375" style="41" customWidth="1"/>
    <col min="5634" max="5635" width="10.140625" style="41" customWidth="1"/>
    <col min="5636" max="5644" width="8" style="41" customWidth="1"/>
    <col min="5645" max="5645" width="11.28515625" style="41" customWidth="1"/>
    <col min="5646" max="5646" width="25.7109375" style="41" customWidth="1"/>
    <col min="5647" max="5888" width="9.140625" style="41"/>
    <col min="5889" max="5889" width="25.7109375" style="41" customWidth="1"/>
    <col min="5890" max="5891" width="10.140625" style="41" customWidth="1"/>
    <col min="5892" max="5900" width="8" style="41" customWidth="1"/>
    <col min="5901" max="5901" width="11.28515625" style="41" customWidth="1"/>
    <col min="5902" max="5902" width="25.7109375" style="41" customWidth="1"/>
    <col min="5903" max="6144" width="9.140625" style="41"/>
    <col min="6145" max="6145" width="25.7109375" style="41" customWidth="1"/>
    <col min="6146" max="6147" width="10.140625" style="41" customWidth="1"/>
    <col min="6148" max="6156" width="8" style="41" customWidth="1"/>
    <col min="6157" max="6157" width="11.28515625" style="41" customWidth="1"/>
    <col min="6158" max="6158" width="25.7109375" style="41" customWidth="1"/>
    <col min="6159" max="6400" width="9.140625" style="41"/>
    <col min="6401" max="6401" width="25.7109375" style="41" customWidth="1"/>
    <col min="6402" max="6403" width="10.140625" style="41" customWidth="1"/>
    <col min="6404" max="6412" width="8" style="41" customWidth="1"/>
    <col min="6413" max="6413" width="11.28515625" style="41" customWidth="1"/>
    <col min="6414" max="6414" width="25.7109375" style="41" customWidth="1"/>
    <col min="6415" max="6656" width="9.140625" style="41"/>
    <col min="6657" max="6657" width="25.7109375" style="41" customWidth="1"/>
    <col min="6658" max="6659" width="10.140625" style="41" customWidth="1"/>
    <col min="6660" max="6668" width="8" style="41" customWidth="1"/>
    <col min="6669" max="6669" width="11.28515625" style="41" customWidth="1"/>
    <col min="6670" max="6670" width="25.7109375" style="41" customWidth="1"/>
    <col min="6671" max="6912" width="9.140625" style="41"/>
    <col min="6913" max="6913" width="25.7109375" style="41" customWidth="1"/>
    <col min="6914" max="6915" width="10.140625" style="41" customWidth="1"/>
    <col min="6916" max="6924" width="8" style="41" customWidth="1"/>
    <col min="6925" max="6925" width="11.28515625" style="41" customWidth="1"/>
    <col min="6926" max="6926" width="25.7109375" style="41" customWidth="1"/>
    <col min="6927" max="7168" width="9.140625" style="41"/>
    <col min="7169" max="7169" width="25.7109375" style="41" customWidth="1"/>
    <col min="7170" max="7171" width="10.140625" style="41" customWidth="1"/>
    <col min="7172" max="7180" width="8" style="41" customWidth="1"/>
    <col min="7181" max="7181" width="11.28515625" style="41" customWidth="1"/>
    <col min="7182" max="7182" width="25.7109375" style="41" customWidth="1"/>
    <col min="7183" max="7424" width="9.140625" style="41"/>
    <col min="7425" max="7425" width="25.7109375" style="41" customWidth="1"/>
    <col min="7426" max="7427" width="10.140625" style="41" customWidth="1"/>
    <col min="7428" max="7436" width="8" style="41" customWidth="1"/>
    <col min="7437" max="7437" width="11.28515625" style="41" customWidth="1"/>
    <col min="7438" max="7438" width="25.7109375" style="41" customWidth="1"/>
    <col min="7439" max="7680" width="9.140625" style="41"/>
    <col min="7681" max="7681" width="25.7109375" style="41" customWidth="1"/>
    <col min="7682" max="7683" width="10.140625" style="41" customWidth="1"/>
    <col min="7684" max="7692" width="8" style="41" customWidth="1"/>
    <col min="7693" max="7693" width="11.28515625" style="41" customWidth="1"/>
    <col min="7694" max="7694" width="25.7109375" style="41" customWidth="1"/>
    <col min="7695" max="7936" width="9.140625" style="41"/>
    <col min="7937" max="7937" width="25.7109375" style="41" customWidth="1"/>
    <col min="7938" max="7939" width="10.140625" style="41" customWidth="1"/>
    <col min="7940" max="7948" width="8" style="41" customWidth="1"/>
    <col min="7949" max="7949" width="11.28515625" style="41" customWidth="1"/>
    <col min="7950" max="7950" width="25.7109375" style="41" customWidth="1"/>
    <col min="7951" max="8192" width="9.140625" style="41"/>
    <col min="8193" max="8193" width="25.7109375" style="41" customWidth="1"/>
    <col min="8194" max="8195" width="10.140625" style="41" customWidth="1"/>
    <col min="8196" max="8204" width="8" style="41" customWidth="1"/>
    <col min="8205" max="8205" width="11.28515625" style="41" customWidth="1"/>
    <col min="8206" max="8206" width="25.7109375" style="41" customWidth="1"/>
    <col min="8207" max="8448" width="9.140625" style="41"/>
    <col min="8449" max="8449" width="25.7109375" style="41" customWidth="1"/>
    <col min="8450" max="8451" width="10.140625" style="41" customWidth="1"/>
    <col min="8452" max="8460" width="8" style="41" customWidth="1"/>
    <col min="8461" max="8461" width="11.28515625" style="41" customWidth="1"/>
    <col min="8462" max="8462" width="25.7109375" style="41" customWidth="1"/>
    <col min="8463" max="8704" width="9.140625" style="41"/>
    <col min="8705" max="8705" width="25.7109375" style="41" customWidth="1"/>
    <col min="8706" max="8707" width="10.140625" style="41" customWidth="1"/>
    <col min="8708" max="8716" width="8" style="41" customWidth="1"/>
    <col min="8717" max="8717" width="11.28515625" style="41" customWidth="1"/>
    <col min="8718" max="8718" width="25.7109375" style="41" customWidth="1"/>
    <col min="8719" max="8960" width="9.140625" style="41"/>
    <col min="8961" max="8961" width="25.7109375" style="41" customWidth="1"/>
    <col min="8962" max="8963" width="10.140625" style="41" customWidth="1"/>
    <col min="8964" max="8972" width="8" style="41" customWidth="1"/>
    <col min="8973" max="8973" width="11.28515625" style="41" customWidth="1"/>
    <col min="8974" max="8974" width="25.7109375" style="41" customWidth="1"/>
    <col min="8975" max="9216" width="9.140625" style="41"/>
    <col min="9217" max="9217" width="25.7109375" style="41" customWidth="1"/>
    <col min="9218" max="9219" width="10.140625" style="41" customWidth="1"/>
    <col min="9220" max="9228" width="8" style="41" customWidth="1"/>
    <col min="9229" max="9229" width="11.28515625" style="41" customWidth="1"/>
    <col min="9230" max="9230" width="25.7109375" style="41" customWidth="1"/>
    <col min="9231" max="9472" width="9.140625" style="41"/>
    <col min="9473" max="9473" width="25.7109375" style="41" customWidth="1"/>
    <col min="9474" max="9475" width="10.140625" style="41" customWidth="1"/>
    <col min="9476" max="9484" width="8" style="41" customWidth="1"/>
    <col min="9485" max="9485" width="11.28515625" style="41" customWidth="1"/>
    <col min="9486" max="9486" width="25.7109375" style="41" customWidth="1"/>
    <col min="9487" max="9728" width="9.140625" style="41"/>
    <col min="9729" max="9729" width="25.7109375" style="41" customWidth="1"/>
    <col min="9730" max="9731" width="10.140625" style="41" customWidth="1"/>
    <col min="9732" max="9740" width="8" style="41" customWidth="1"/>
    <col min="9741" max="9741" width="11.28515625" style="41" customWidth="1"/>
    <col min="9742" max="9742" width="25.7109375" style="41" customWidth="1"/>
    <col min="9743" max="9984" width="9.140625" style="41"/>
    <col min="9985" max="9985" width="25.7109375" style="41" customWidth="1"/>
    <col min="9986" max="9987" width="10.140625" style="41" customWidth="1"/>
    <col min="9988" max="9996" width="8" style="41" customWidth="1"/>
    <col min="9997" max="9997" width="11.28515625" style="41" customWidth="1"/>
    <col min="9998" max="9998" width="25.7109375" style="41" customWidth="1"/>
    <col min="9999" max="10240" width="9.140625" style="41"/>
    <col min="10241" max="10241" width="25.7109375" style="41" customWidth="1"/>
    <col min="10242" max="10243" width="10.140625" style="41" customWidth="1"/>
    <col min="10244" max="10252" width="8" style="41" customWidth="1"/>
    <col min="10253" max="10253" width="11.28515625" style="41" customWidth="1"/>
    <col min="10254" max="10254" width="25.7109375" style="41" customWidth="1"/>
    <col min="10255" max="10496" width="9.140625" style="41"/>
    <col min="10497" max="10497" width="25.7109375" style="41" customWidth="1"/>
    <col min="10498" max="10499" width="10.140625" style="41" customWidth="1"/>
    <col min="10500" max="10508" width="8" style="41" customWidth="1"/>
    <col min="10509" max="10509" width="11.28515625" style="41" customWidth="1"/>
    <col min="10510" max="10510" width="25.7109375" style="41" customWidth="1"/>
    <col min="10511" max="10752" width="9.140625" style="41"/>
    <col min="10753" max="10753" width="25.7109375" style="41" customWidth="1"/>
    <col min="10754" max="10755" width="10.140625" style="41" customWidth="1"/>
    <col min="10756" max="10764" width="8" style="41" customWidth="1"/>
    <col min="10765" max="10765" width="11.28515625" style="41" customWidth="1"/>
    <col min="10766" max="10766" width="25.7109375" style="41" customWidth="1"/>
    <col min="10767" max="11008" width="9.140625" style="41"/>
    <col min="11009" max="11009" width="25.7109375" style="41" customWidth="1"/>
    <col min="11010" max="11011" width="10.140625" style="41" customWidth="1"/>
    <col min="11012" max="11020" width="8" style="41" customWidth="1"/>
    <col min="11021" max="11021" width="11.28515625" style="41" customWidth="1"/>
    <col min="11022" max="11022" width="25.7109375" style="41" customWidth="1"/>
    <col min="11023" max="11264" width="9.140625" style="41"/>
    <col min="11265" max="11265" width="25.7109375" style="41" customWidth="1"/>
    <col min="11266" max="11267" width="10.140625" style="41" customWidth="1"/>
    <col min="11268" max="11276" width="8" style="41" customWidth="1"/>
    <col min="11277" max="11277" width="11.28515625" style="41" customWidth="1"/>
    <col min="11278" max="11278" width="25.7109375" style="41" customWidth="1"/>
    <col min="11279" max="11520" width="9.140625" style="41"/>
    <col min="11521" max="11521" width="25.7109375" style="41" customWidth="1"/>
    <col min="11522" max="11523" width="10.140625" style="41" customWidth="1"/>
    <col min="11524" max="11532" width="8" style="41" customWidth="1"/>
    <col min="11533" max="11533" width="11.28515625" style="41" customWidth="1"/>
    <col min="11534" max="11534" width="25.7109375" style="41" customWidth="1"/>
    <col min="11535" max="11776" width="9.140625" style="41"/>
    <col min="11777" max="11777" width="25.7109375" style="41" customWidth="1"/>
    <col min="11778" max="11779" width="10.140625" style="41" customWidth="1"/>
    <col min="11780" max="11788" width="8" style="41" customWidth="1"/>
    <col min="11789" max="11789" width="11.28515625" style="41" customWidth="1"/>
    <col min="11790" max="11790" width="25.7109375" style="41" customWidth="1"/>
    <col min="11791" max="12032" width="9.140625" style="41"/>
    <col min="12033" max="12033" width="25.7109375" style="41" customWidth="1"/>
    <col min="12034" max="12035" width="10.140625" style="41" customWidth="1"/>
    <col min="12036" max="12044" width="8" style="41" customWidth="1"/>
    <col min="12045" max="12045" width="11.28515625" style="41" customWidth="1"/>
    <col min="12046" max="12046" width="25.7109375" style="41" customWidth="1"/>
    <col min="12047" max="12288" width="9.140625" style="41"/>
    <col min="12289" max="12289" width="25.7109375" style="41" customWidth="1"/>
    <col min="12290" max="12291" width="10.140625" style="41" customWidth="1"/>
    <col min="12292" max="12300" width="8" style="41" customWidth="1"/>
    <col min="12301" max="12301" width="11.28515625" style="41" customWidth="1"/>
    <col min="12302" max="12302" width="25.7109375" style="41" customWidth="1"/>
    <col min="12303" max="12544" width="9.140625" style="41"/>
    <col min="12545" max="12545" width="25.7109375" style="41" customWidth="1"/>
    <col min="12546" max="12547" width="10.140625" style="41" customWidth="1"/>
    <col min="12548" max="12556" width="8" style="41" customWidth="1"/>
    <col min="12557" max="12557" width="11.28515625" style="41" customWidth="1"/>
    <col min="12558" max="12558" width="25.7109375" style="41" customWidth="1"/>
    <col min="12559" max="12800" width="9.140625" style="41"/>
    <col min="12801" max="12801" width="25.7109375" style="41" customWidth="1"/>
    <col min="12802" max="12803" width="10.140625" style="41" customWidth="1"/>
    <col min="12804" max="12812" width="8" style="41" customWidth="1"/>
    <col min="12813" max="12813" width="11.28515625" style="41" customWidth="1"/>
    <col min="12814" max="12814" width="25.7109375" style="41" customWidth="1"/>
    <col min="12815" max="13056" width="9.140625" style="41"/>
    <col min="13057" max="13057" width="25.7109375" style="41" customWidth="1"/>
    <col min="13058" max="13059" width="10.140625" style="41" customWidth="1"/>
    <col min="13060" max="13068" width="8" style="41" customWidth="1"/>
    <col min="13069" max="13069" width="11.28515625" style="41" customWidth="1"/>
    <col min="13070" max="13070" width="25.7109375" style="41" customWidth="1"/>
    <col min="13071" max="13312" width="9.140625" style="41"/>
    <col min="13313" max="13313" width="25.7109375" style="41" customWidth="1"/>
    <col min="13314" max="13315" width="10.140625" style="41" customWidth="1"/>
    <col min="13316" max="13324" width="8" style="41" customWidth="1"/>
    <col min="13325" max="13325" width="11.28515625" style="41" customWidth="1"/>
    <col min="13326" max="13326" width="25.7109375" style="41" customWidth="1"/>
    <col min="13327" max="13568" width="9.140625" style="41"/>
    <col min="13569" max="13569" width="25.7109375" style="41" customWidth="1"/>
    <col min="13570" max="13571" width="10.140625" style="41" customWidth="1"/>
    <col min="13572" max="13580" width="8" style="41" customWidth="1"/>
    <col min="13581" max="13581" width="11.28515625" style="41" customWidth="1"/>
    <col min="13582" max="13582" width="25.7109375" style="41" customWidth="1"/>
    <col min="13583" max="13824" width="9.140625" style="41"/>
    <col min="13825" max="13825" width="25.7109375" style="41" customWidth="1"/>
    <col min="13826" max="13827" width="10.140625" style="41" customWidth="1"/>
    <col min="13828" max="13836" width="8" style="41" customWidth="1"/>
    <col min="13837" max="13837" width="11.28515625" style="41" customWidth="1"/>
    <col min="13838" max="13838" width="25.7109375" style="41" customWidth="1"/>
    <col min="13839" max="14080" width="9.140625" style="41"/>
    <col min="14081" max="14081" width="25.7109375" style="41" customWidth="1"/>
    <col min="14082" max="14083" width="10.140625" style="41" customWidth="1"/>
    <col min="14084" max="14092" width="8" style="41" customWidth="1"/>
    <col min="14093" max="14093" width="11.28515625" style="41" customWidth="1"/>
    <col min="14094" max="14094" width="25.7109375" style="41" customWidth="1"/>
    <col min="14095" max="14336" width="9.140625" style="41"/>
    <col min="14337" max="14337" width="25.7109375" style="41" customWidth="1"/>
    <col min="14338" max="14339" width="10.140625" style="41" customWidth="1"/>
    <col min="14340" max="14348" width="8" style="41" customWidth="1"/>
    <col min="14349" max="14349" width="11.28515625" style="41" customWidth="1"/>
    <col min="14350" max="14350" width="25.7109375" style="41" customWidth="1"/>
    <col min="14351" max="14592" width="9.140625" style="41"/>
    <col min="14593" max="14593" width="25.7109375" style="41" customWidth="1"/>
    <col min="14594" max="14595" width="10.140625" style="41" customWidth="1"/>
    <col min="14596" max="14604" width="8" style="41" customWidth="1"/>
    <col min="14605" max="14605" width="11.28515625" style="41" customWidth="1"/>
    <col min="14606" max="14606" width="25.7109375" style="41" customWidth="1"/>
    <col min="14607" max="14848" width="9.140625" style="41"/>
    <col min="14849" max="14849" width="25.7109375" style="41" customWidth="1"/>
    <col min="14850" max="14851" width="10.140625" style="41" customWidth="1"/>
    <col min="14852" max="14860" width="8" style="41" customWidth="1"/>
    <col min="14861" max="14861" width="11.28515625" style="41" customWidth="1"/>
    <col min="14862" max="14862" width="25.7109375" style="41" customWidth="1"/>
    <col min="14863" max="15104" width="9.140625" style="41"/>
    <col min="15105" max="15105" width="25.7109375" style="41" customWidth="1"/>
    <col min="15106" max="15107" width="10.140625" style="41" customWidth="1"/>
    <col min="15108" max="15116" width="8" style="41" customWidth="1"/>
    <col min="15117" max="15117" width="11.28515625" style="41" customWidth="1"/>
    <col min="15118" max="15118" width="25.7109375" style="41" customWidth="1"/>
    <col min="15119" max="15360" width="9.140625" style="41"/>
    <col min="15361" max="15361" width="25.7109375" style="41" customWidth="1"/>
    <col min="15362" max="15363" width="10.140625" style="41" customWidth="1"/>
    <col min="15364" max="15372" width="8" style="41" customWidth="1"/>
    <col min="15373" max="15373" width="11.28515625" style="41" customWidth="1"/>
    <col min="15374" max="15374" width="25.7109375" style="41" customWidth="1"/>
    <col min="15375" max="15616" width="9.140625" style="41"/>
    <col min="15617" max="15617" width="25.7109375" style="41" customWidth="1"/>
    <col min="15618" max="15619" width="10.140625" style="41" customWidth="1"/>
    <col min="15620" max="15628" width="8" style="41" customWidth="1"/>
    <col min="15629" max="15629" width="11.28515625" style="41" customWidth="1"/>
    <col min="15630" max="15630" width="25.7109375" style="41" customWidth="1"/>
    <col min="15631" max="15872" width="9.140625" style="41"/>
    <col min="15873" max="15873" width="25.7109375" style="41" customWidth="1"/>
    <col min="15874" max="15875" width="10.140625" style="41" customWidth="1"/>
    <col min="15876" max="15884" width="8" style="41" customWidth="1"/>
    <col min="15885" max="15885" width="11.28515625" style="41" customWidth="1"/>
    <col min="15886" max="15886" width="25.7109375" style="41" customWidth="1"/>
    <col min="15887" max="16128" width="9.140625" style="41"/>
    <col min="16129" max="16129" width="25.7109375" style="41" customWidth="1"/>
    <col min="16130" max="16131" width="10.140625" style="41" customWidth="1"/>
    <col min="16132" max="16140" width="8" style="41" customWidth="1"/>
    <col min="16141" max="16141" width="11.28515625" style="41" customWidth="1"/>
    <col min="16142" max="16142" width="25.7109375" style="41" customWidth="1"/>
    <col min="16143" max="16384" width="9.140625" style="41"/>
  </cols>
  <sheetData>
    <row r="1" spans="1:14" s="96" customFormat="1" ht="23.25" customHeight="1" x14ac:dyDescent="0.2">
      <c r="A1" s="1283" t="s">
        <v>557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</row>
    <row r="2" spans="1:14" s="72" customFormat="1" ht="15.75" customHeight="1" x14ac:dyDescent="0.2">
      <c r="A2" s="1284" t="s">
        <v>564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</row>
    <row r="3" spans="1:14" s="72" customFormat="1" ht="22.5" customHeight="1" x14ac:dyDescent="0.2">
      <c r="A3" s="1285" t="s">
        <v>1363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</row>
    <row r="4" spans="1:14" s="94" customFormat="1" ht="27.75" customHeight="1" x14ac:dyDescent="0.25">
      <c r="A4" s="669" t="s">
        <v>135</v>
      </c>
      <c r="B4" s="670"/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674" t="s">
        <v>46</v>
      </c>
    </row>
    <row r="5" spans="1:14" s="5" customFormat="1" ht="48.75" customHeight="1" x14ac:dyDescent="0.2">
      <c r="A5" s="1316" t="s">
        <v>562</v>
      </c>
      <c r="B5" s="1316"/>
      <c r="C5" s="36">
        <v>2022</v>
      </c>
      <c r="D5" s="36">
        <v>2021</v>
      </c>
      <c r="E5" s="36">
        <v>2020</v>
      </c>
      <c r="F5" s="36">
        <v>2019</v>
      </c>
      <c r="G5" s="36">
        <v>2018</v>
      </c>
      <c r="H5" s="36">
        <v>2017</v>
      </c>
      <c r="I5" s="36">
        <v>2016</v>
      </c>
      <c r="J5" s="36">
        <v>2015</v>
      </c>
      <c r="K5" s="36">
        <v>2014</v>
      </c>
      <c r="L5" s="36">
        <v>2013</v>
      </c>
      <c r="M5" s="1317" t="s">
        <v>548</v>
      </c>
      <c r="N5" s="1317"/>
    </row>
    <row r="6" spans="1:14" ht="21.95" customHeight="1" thickBot="1" x14ac:dyDescent="0.25">
      <c r="A6" s="1298" t="s">
        <v>477</v>
      </c>
      <c r="B6" s="627" t="s">
        <v>118</v>
      </c>
      <c r="C6" s="628">
        <v>4.6160302140159466</v>
      </c>
      <c r="D6" s="628">
        <v>4.2231891476836445</v>
      </c>
      <c r="E6" s="628">
        <v>3.66</v>
      </c>
      <c r="F6" s="628">
        <v>2.5299999999999998</v>
      </c>
      <c r="G6" s="628">
        <v>3.2038959374599512</v>
      </c>
      <c r="H6" s="628">
        <v>3.27</v>
      </c>
      <c r="I6" s="628">
        <v>3.15</v>
      </c>
      <c r="J6" s="628">
        <v>3.5177098495875789</v>
      </c>
      <c r="K6" s="628">
        <v>2.0115665074176516</v>
      </c>
      <c r="L6" s="628">
        <v>2.95</v>
      </c>
      <c r="M6" s="629" t="s">
        <v>136</v>
      </c>
      <c r="N6" s="1309" t="s">
        <v>137</v>
      </c>
    </row>
    <row r="7" spans="1:14" ht="21.95" customHeight="1" thickTop="1" thickBot="1" x14ac:dyDescent="0.25">
      <c r="A7" s="1314"/>
      <c r="B7" s="630" t="s">
        <v>121</v>
      </c>
      <c r="C7" s="631">
        <v>2.9738613241508847</v>
      </c>
      <c r="D7" s="631">
        <v>2.2156174007025129</v>
      </c>
      <c r="E7" s="631">
        <v>2.56</v>
      </c>
      <c r="F7" s="631">
        <v>2.77</v>
      </c>
      <c r="G7" s="631">
        <v>2.6645613342544165</v>
      </c>
      <c r="H7" s="631">
        <v>2.66</v>
      </c>
      <c r="I7" s="631">
        <v>2.0699999999999998</v>
      </c>
      <c r="J7" s="631">
        <v>3.2103602132985092</v>
      </c>
      <c r="K7" s="631">
        <v>2.2871519240665563</v>
      </c>
      <c r="L7" s="631">
        <v>3.14</v>
      </c>
      <c r="M7" s="632" t="s">
        <v>138</v>
      </c>
      <c r="N7" s="1315"/>
    </row>
    <row r="8" spans="1:14" ht="21.95" customHeight="1" thickTop="1" thickBot="1" x14ac:dyDescent="0.25">
      <c r="A8" s="1314"/>
      <c r="B8" s="630" t="s">
        <v>44</v>
      </c>
      <c r="C8" s="633">
        <v>3.4199726402188784</v>
      </c>
      <c r="D8" s="633">
        <v>2.8116569778487026</v>
      </c>
      <c r="E8" s="633">
        <v>2.83</v>
      </c>
      <c r="F8" s="633">
        <v>2.71</v>
      </c>
      <c r="G8" s="633">
        <v>2.8144928568883825</v>
      </c>
      <c r="H8" s="633">
        <v>2.83</v>
      </c>
      <c r="I8" s="633">
        <v>2.39</v>
      </c>
      <c r="J8" s="633">
        <v>3.30553677409661</v>
      </c>
      <c r="K8" s="633">
        <v>2.2009983099477264</v>
      </c>
      <c r="L8" s="633">
        <v>3.08</v>
      </c>
      <c r="M8" s="632" t="s">
        <v>45</v>
      </c>
      <c r="N8" s="1315"/>
    </row>
    <row r="9" spans="1:14" ht="21.95" customHeight="1" thickTop="1" thickBot="1" x14ac:dyDescent="0.25">
      <c r="A9" s="1318" t="s">
        <v>478</v>
      </c>
      <c r="B9" s="634" t="s">
        <v>118</v>
      </c>
      <c r="C9" s="635">
        <v>0.97915792418520065</v>
      </c>
      <c r="D9" s="635">
        <v>0.89582800102380344</v>
      </c>
      <c r="E9" s="635">
        <v>0.7</v>
      </c>
      <c r="F9" s="635">
        <v>0.27</v>
      </c>
      <c r="G9" s="635">
        <v>1.0252466999871843</v>
      </c>
      <c r="H9" s="635">
        <v>1.01</v>
      </c>
      <c r="I9" s="635">
        <v>0.76</v>
      </c>
      <c r="J9" s="635">
        <v>1.576904415332363</v>
      </c>
      <c r="K9" s="635">
        <v>1.257229067136032</v>
      </c>
      <c r="L9" s="635">
        <v>1.1499999999999999</v>
      </c>
      <c r="M9" s="636" t="s">
        <v>136</v>
      </c>
      <c r="N9" s="1319" t="s">
        <v>139</v>
      </c>
    </row>
    <row r="10" spans="1:14" ht="21.95" customHeight="1" thickTop="1" thickBot="1" x14ac:dyDescent="0.25">
      <c r="A10" s="1318"/>
      <c r="B10" s="637" t="s">
        <v>121</v>
      </c>
      <c r="C10" s="635">
        <v>1.2521521364845829</v>
      </c>
      <c r="D10" s="635">
        <v>0.7025128343690894</v>
      </c>
      <c r="E10" s="635">
        <v>0.5</v>
      </c>
      <c r="F10" s="635">
        <v>0.86</v>
      </c>
      <c r="G10" s="635">
        <v>0.98687456824237629</v>
      </c>
      <c r="H10" s="635">
        <v>1</v>
      </c>
      <c r="I10" s="635">
        <v>0.74</v>
      </c>
      <c r="J10" s="635">
        <v>1.1426705843943845</v>
      </c>
      <c r="K10" s="635">
        <v>1.5438275487449253</v>
      </c>
      <c r="L10" s="635">
        <v>0.88</v>
      </c>
      <c r="M10" s="638" t="s">
        <v>138</v>
      </c>
      <c r="N10" s="1319"/>
    </row>
    <row r="11" spans="1:14" ht="21.95" customHeight="1" thickTop="1" thickBot="1" x14ac:dyDescent="0.25">
      <c r="A11" s="1318"/>
      <c r="B11" s="637" t="s">
        <v>44</v>
      </c>
      <c r="C11" s="640">
        <v>1.1779905760753915</v>
      </c>
      <c r="D11" s="640">
        <v>0.75990729131046009</v>
      </c>
      <c r="E11" s="640">
        <v>0.55000000000000004</v>
      </c>
      <c r="F11" s="640">
        <v>0.7</v>
      </c>
      <c r="G11" s="640">
        <v>0.99754177206170513</v>
      </c>
      <c r="H11" s="639">
        <v>1</v>
      </c>
      <c r="I11" s="639">
        <v>0.75</v>
      </c>
      <c r="J11" s="640">
        <v>1.277139208173691</v>
      </c>
      <c r="K11" s="640">
        <v>1.4542310262154619</v>
      </c>
      <c r="L11" s="640">
        <v>0.97</v>
      </c>
      <c r="M11" s="638" t="s">
        <v>45</v>
      </c>
      <c r="N11" s="1319"/>
    </row>
    <row r="12" spans="1:14" ht="21.95" customHeight="1" thickTop="1" thickBot="1" x14ac:dyDescent="0.25">
      <c r="A12" s="1314" t="s">
        <v>480</v>
      </c>
      <c r="B12" s="641" t="s">
        <v>118</v>
      </c>
      <c r="C12" s="631">
        <v>5.5951881382011468</v>
      </c>
      <c r="D12" s="631">
        <v>5.1190171487074485</v>
      </c>
      <c r="E12" s="631">
        <v>4.37</v>
      </c>
      <c r="F12" s="631">
        <v>2.8</v>
      </c>
      <c r="G12" s="631">
        <v>4.2291426374471355</v>
      </c>
      <c r="H12" s="631">
        <v>4.28</v>
      </c>
      <c r="I12" s="631">
        <v>3.91</v>
      </c>
      <c r="J12" s="631">
        <v>5.094614264919942</v>
      </c>
      <c r="K12" s="631">
        <v>3.2687955745536836</v>
      </c>
      <c r="L12" s="631">
        <v>4.0999999999999996</v>
      </c>
      <c r="M12" s="642" t="s">
        <v>136</v>
      </c>
      <c r="N12" s="1315" t="s">
        <v>140</v>
      </c>
    </row>
    <row r="13" spans="1:14" ht="21.95" customHeight="1" thickTop="1" thickBot="1" x14ac:dyDescent="0.25">
      <c r="A13" s="1314"/>
      <c r="B13" s="630" t="s">
        <v>121</v>
      </c>
      <c r="C13" s="631">
        <v>4.2260134606354667</v>
      </c>
      <c r="D13" s="631">
        <v>2.9181302350716019</v>
      </c>
      <c r="E13" s="631">
        <v>3.06</v>
      </c>
      <c r="F13" s="631">
        <v>3.63</v>
      </c>
      <c r="G13" s="631">
        <v>3.6514359024967926</v>
      </c>
      <c r="H13" s="631">
        <v>3.66</v>
      </c>
      <c r="I13" s="631">
        <v>2.81</v>
      </c>
      <c r="J13" s="631">
        <v>4.3530307976928935</v>
      </c>
      <c r="K13" s="631">
        <v>3.8309794728114812</v>
      </c>
      <c r="L13" s="631">
        <v>4.0199999999999996</v>
      </c>
      <c r="M13" s="632" t="s">
        <v>138</v>
      </c>
      <c r="N13" s="1315"/>
    </row>
    <row r="14" spans="1:14" ht="21.95" customHeight="1" thickTop="1" thickBot="1" x14ac:dyDescent="0.25">
      <c r="A14" s="1314"/>
      <c r="B14" s="630" t="s">
        <v>44</v>
      </c>
      <c r="C14" s="633">
        <v>4.5979632162942696</v>
      </c>
      <c r="D14" s="633">
        <v>3.5715642691591625</v>
      </c>
      <c r="E14" s="633">
        <v>3.38</v>
      </c>
      <c r="F14" s="633">
        <v>3.41</v>
      </c>
      <c r="G14" s="633">
        <v>3.8120346289500877</v>
      </c>
      <c r="H14" s="643">
        <v>3.83</v>
      </c>
      <c r="I14" s="643">
        <v>3.13</v>
      </c>
      <c r="J14" s="633">
        <v>4.5826759822703025</v>
      </c>
      <c r="K14" s="633">
        <v>3.6552293361631882</v>
      </c>
      <c r="L14" s="633">
        <v>4.05</v>
      </c>
      <c r="M14" s="632" t="s">
        <v>45</v>
      </c>
      <c r="N14" s="1315"/>
    </row>
    <row r="15" spans="1:14" ht="21.95" customHeight="1" thickTop="1" thickBot="1" x14ac:dyDescent="0.25">
      <c r="A15" s="1320" t="s">
        <v>479</v>
      </c>
      <c r="B15" s="634" t="s">
        <v>118</v>
      </c>
      <c r="C15" s="635">
        <v>2.0981955518254303</v>
      </c>
      <c r="D15" s="635">
        <v>1.4077297158945483</v>
      </c>
      <c r="E15" s="635">
        <v>1.1299999999999999</v>
      </c>
      <c r="F15" s="635">
        <v>0.93</v>
      </c>
      <c r="G15" s="635">
        <v>2.819428424964757</v>
      </c>
      <c r="H15" s="635">
        <v>1.26</v>
      </c>
      <c r="I15" s="635">
        <v>2.77</v>
      </c>
      <c r="J15" s="635">
        <v>3.2751091703056767</v>
      </c>
      <c r="K15" s="635">
        <v>3.8974101081216999</v>
      </c>
      <c r="L15" s="635">
        <v>3.33</v>
      </c>
      <c r="M15" s="636" t="s">
        <v>136</v>
      </c>
      <c r="N15" s="1319" t="s">
        <v>141</v>
      </c>
    </row>
    <row r="16" spans="1:14" ht="21.95" customHeight="1" thickTop="1" thickBot="1" x14ac:dyDescent="0.25">
      <c r="A16" s="1321"/>
      <c r="B16" s="637" t="s">
        <v>121</v>
      </c>
      <c r="C16" s="635">
        <v>2.0347472217874474</v>
      </c>
      <c r="D16" s="635">
        <v>1.4590651175358009</v>
      </c>
      <c r="E16" s="635">
        <v>2.14</v>
      </c>
      <c r="F16" s="635">
        <v>1.58</v>
      </c>
      <c r="G16" s="635">
        <v>2.1217803217211091</v>
      </c>
      <c r="H16" s="635">
        <v>1.7</v>
      </c>
      <c r="I16" s="635">
        <v>2.91</v>
      </c>
      <c r="J16" s="635">
        <v>2.6118184786157363</v>
      </c>
      <c r="K16" s="635">
        <v>2.515867116473212</v>
      </c>
      <c r="L16" s="635">
        <v>2.2599999999999998</v>
      </c>
      <c r="M16" s="638" t="s">
        <v>138</v>
      </c>
      <c r="N16" s="1319"/>
    </row>
    <row r="17" spans="1:14" ht="21.95" customHeight="1" thickTop="1" x14ac:dyDescent="0.2">
      <c r="A17" s="1322"/>
      <c r="B17" s="644" t="s">
        <v>44</v>
      </c>
      <c r="C17" s="646">
        <v>2.0519835841313268</v>
      </c>
      <c r="D17" s="646">
        <v>1.4438238534898742</v>
      </c>
      <c r="E17" s="646">
        <v>1.9</v>
      </c>
      <c r="F17" s="646">
        <v>1.41</v>
      </c>
      <c r="G17" s="646">
        <v>2.3157219708575294</v>
      </c>
      <c r="H17" s="645">
        <v>1.58</v>
      </c>
      <c r="I17" s="645">
        <v>2.87</v>
      </c>
      <c r="J17" s="646">
        <v>2.8172188415596122</v>
      </c>
      <c r="K17" s="646">
        <v>2.9477655936799909</v>
      </c>
      <c r="L17" s="646">
        <v>2.62</v>
      </c>
      <c r="M17" s="647" t="s">
        <v>45</v>
      </c>
      <c r="N17" s="1323"/>
    </row>
    <row r="18" spans="1:14" x14ac:dyDescent="0.2">
      <c r="A18" s="764"/>
    </row>
    <row r="19" spans="1:14" ht="16.5" customHeight="1" x14ac:dyDescent="0.2">
      <c r="G19" s="763"/>
      <c r="H19" s="763"/>
      <c r="I19" s="763"/>
      <c r="J19" s="763"/>
      <c r="K19" s="763"/>
      <c r="L19" s="763"/>
    </row>
    <row r="22" spans="1:14" ht="16.5" customHeight="1" x14ac:dyDescent="0.2"/>
    <row r="25" spans="1:14" ht="16.5" customHeight="1" x14ac:dyDescent="0.2"/>
    <row r="28" spans="1:14" ht="16.5" customHeight="1" x14ac:dyDescent="0.2"/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18"/>
  <sheetViews>
    <sheetView view="pageBreakPreview" zoomScaleNormal="100" zoomScaleSheetLayoutView="100" workbookViewId="0">
      <selection activeCell="H25" sqref="H25"/>
    </sheetView>
  </sheetViews>
  <sheetFormatPr defaultRowHeight="15" x14ac:dyDescent="0.2"/>
  <cols>
    <col min="1" max="1" width="26.5703125" style="42" customWidth="1"/>
    <col min="2" max="10" width="8.140625" style="42" customWidth="1"/>
    <col min="11" max="11" width="26.5703125" style="42" customWidth="1"/>
    <col min="12" max="12" width="19.5703125" style="41" customWidth="1"/>
    <col min="13" max="256" width="9.140625" style="41"/>
    <col min="257" max="257" width="25.7109375" style="41" customWidth="1"/>
    <col min="258" max="266" width="7.7109375" style="41" customWidth="1"/>
    <col min="267" max="267" width="25.7109375" style="41" customWidth="1"/>
    <col min="268" max="512" width="9.140625" style="41"/>
    <col min="513" max="513" width="25.7109375" style="41" customWidth="1"/>
    <col min="514" max="522" width="7.7109375" style="41" customWidth="1"/>
    <col min="523" max="523" width="25.7109375" style="41" customWidth="1"/>
    <col min="524" max="768" width="9.140625" style="41"/>
    <col min="769" max="769" width="25.7109375" style="41" customWidth="1"/>
    <col min="770" max="778" width="7.7109375" style="41" customWidth="1"/>
    <col min="779" max="779" width="25.7109375" style="41" customWidth="1"/>
    <col min="780" max="1024" width="9.140625" style="41"/>
    <col min="1025" max="1025" width="25.7109375" style="41" customWidth="1"/>
    <col min="1026" max="1034" width="7.7109375" style="41" customWidth="1"/>
    <col min="1035" max="1035" width="25.7109375" style="41" customWidth="1"/>
    <col min="1036" max="1280" width="9.140625" style="41"/>
    <col min="1281" max="1281" width="25.7109375" style="41" customWidth="1"/>
    <col min="1282" max="1290" width="7.7109375" style="41" customWidth="1"/>
    <col min="1291" max="1291" width="25.7109375" style="41" customWidth="1"/>
    <col min="1292" max="1536" width="9.140625" style="41"/>
    <col min="1537" max="1537" width="25.7109375" style="41" customWidth="1"/>
    <col min="1538" max="1546" width="7.7109375" style="41" customWidth="1"/>
    <col min="1547" max="1547" width="25.7109375" style="41" customWidth="1"/>
    <col min="1548" max="1792" width="9.140625" style="41"/>
    <col min="1793" max="1793" width="25.7109375" style="41" customWidth="1"/>
    <col min="1794" max="1802" width="7.7109375" style="41" customWidth="1"/>
    <col min="1803" max="1803" width="25.7109375" style="41" customWidth="1"/>
    <col min="1804" max="2048" width="9.140625" style="41"/>
    <col min="2049" max="2049" width="25.7109375" style="41" customWidth="1"/>
    <col min="2050" max="2058" width="7.7109375" style="41" customWidth="1"/>
    <col min="2059" max="2059" width="25.7109375" style="41" customWidth="1"/>
    <col min="2060" max="2304" width="9.140625" style="41"/>
    <col min="2305" max="2305" width="25.7109375" style="41" customWidth="1"/>
    <col min="2306" max="2314" width="7.7109375" style="41" customWidth="1"/>
    <col min="2315" max="2315" width="25.7109375" style="41" customWidth="1"/>
    <col min="2316" max="2560" width="9.140625" style="41"/>
    <col min="2561" max="2561" width="25.7109375" style="41" customWidth="1"/>
    <col min="2562" max="2570" width="7.7109375" style="41" customWidth="1"/>
    <col min="2571" max="2571" width="25.7109375" style="41" customWidth="1"/>
    <col min="2572" max="2816" width="9.140625" style="41"/>
    <col min="2817" max="2817" width="25.7109375" style="41" customWidth="1"/>
    <col min="2818" max="2826" width="7.7109375" style="41" customWidth="1"/>
    <col min="2827" max="2827" width="25.7109375" style="41" customWidth="1"/>
    <col min="2828" max="3072" width="9.140625" style="41"/>
    <col min="3073" max="3073" width="25.7109375" style="41" customWidth="1"/>
    <col min="3074" max="3082" width="7.7109375" style="41" customWidth="1"/>
    <col min="3083" max="3083" width="25.7109375" style="41" customWidth="1"/>
    <col min="3084" max="3328" width="9.140625" style="41"/>
    <col min="3329" max="3329" width="25.7109375" style="41" customWidth="1"/>
    <col min="3330" max="3338" width="7.7109375" style="41" customWidth="1"/>
    <col min="3339" max="3339" width="25.7109375" style="41" customWidth="1"/>
    <col min="3340" max="3584" width="9.140625" style="41"/>
    <col min="3585" max="3585" width="25.7109375" style="41" customWidth="1"/>
    <col min="3586" max="3594" width="7.7109375" style="41" customWidth="1"/>
    <col min="3595" max="3595" width="25.7109375" style="41" customWidth="1"/>
    <col min="3596" max="3840" width="9.140625" style="41"/>
    <col min="3841" max="3841" width="25.7109375" style="41" customWidth="1"/>
    <col min="3842" max="3850" width="7.7109375" style="41" customWidth="1"/>
    <col min="3851" max="3851" width="25.7109375" style="41" customWidth="1"/>
    <col min="3852" max="4096" width="9.140625" style="41"/>
    <col min="4097" max="4097" width="25.7109375" style="41" customWidth="1"/>
    <col min="4098" max="4106" width="7.7109375" style="41" customWidth="1"/>
    <col min="4107" max="4107" width="25.7109375" style="41" customWidth="1"/>
    <col min="4108" max="4352" width="9.140625" style="41"/>
    <col min="4353" max="4353" width="25.7109375" style="41" customWidth="1"/>
    <col min="4354" max="4362" width="7.7109375" style="41" customWidth="1"/>
    <col min="4363" max="4363" width="25.7109375" style="41" customWidth="1"/>
    <col min="4364" max="4608" width="9.140625" style="41"/>
    <col min="4609" max="4609" width="25.7109375" style="41" customWidth="1"/>
    <col min="4610" max="4618" width="7.7109375" style="41" customWidth="1"/>
    <col min="4619" max="4619" width="25.7109375" style="41" customWidth="1"/>
    <col min="4620" max="4864" width="9.140625" style="41"/>
    <col min="4865" max="4865" width="25.7109375" style="41" customWidth="1"/>
    <col min="4866" max="4874" width="7.7109375" style="41" customWidth="1"/>
    <col min="4875" max="4875" width="25.7109375" style="41" customWidth="1"/>
    <col min="4876" max="5120" width="9.140625" style="41"/>
    <col min="5121" max="5121" width="25.7109375" style="41" customWidth="1"/>
    <col min="5122" max="5130" width="7.7109375" style="41" customWidth="1"/>
    <col min="5131" max="5131" width="25.7109375" style="41" customWidth="1"/>
    <col min="5132" max="5376" width="9.140625" style="41"/>
    <col min="5377" max="5377" width="25.7109375" style="41" customWidth="1"/>
    <col min="5378" max="5386" width="7.7109375" style="41" customWidth="1"/>
    <col min="5387" max="5387" width="25.7109375" style="41" customWidth="1"/>
    <col min="5388" max="5632" width="9.140625" style="41"/>
    <col min="5633" max="5633" width="25.7109375" style="41" customWidth="1"/>
    <col min="5634" max="5642" width="7.7109375" style="41" customWidth="1"/>
    <col min="5643" max="5643" width="25.7109375" style="41" customWidth="1"/>
    <col min="5644" max="5888" width="9.140625" style="41"/>
    <col min="5889" max="5889" width="25.7109375" style="41" customWidth="1"/>
    <col min="5890" max="5898" width="7.7109375" style="41" customWidth="1"/>
    <col min="5899" max="5899" width="25.7109375" style="41" customWidth="1"/>
    <col min="5900" max="6144" width="9.140625" style="41"/>
    <col min="6145" max="6145" width="25.7109375" style="41" customWidth="1"/>
    <col min="6146" max="6154" width="7.7109375" style="41" customWidth="1"/>
    <col min="6155" max="6155" width="25.7109375" style="41" customWidth="1"/>
    <col min="6156" max="6400" width="9.140625" style="41"/>
    <col min="6401" max="6401" width="25.7109375" style="41" customWidth="1"/>
    <col min="6402" max="6410" width="7.7109375" style="41" customWidth="1"/>
    <col min="6411" max="6411" width="25.7109375" style="41" customWidth="1"/>
    <col min="6412" max="6656" width="9.140625" style="41"/>
    <col min="6657" max="6657" width="25.7109375" style="41" customWidth="1"/>
    <col min="6658" max="6666" width="7.7109375" style="41" customWidth="1"/>
    <col min="6667" max="6667" width="25.7109375" style="41" customWidth="1"/>
    <col min="6668" max="6912" width="9.140625" style="41"/>
    <col min="6913" max="6913" width="25.7109375" style="41" customWidth="1"/>
    <col min="6914" max="6922" width="7.7109375" style="41" customWidth="1"/>
    <col min="6923" max="6923" width="25.7109375" style="41" customWidth="1"/>
    <col min="6924" max="7168" width="9.140625" style="41"/>
    <col min="7169" max="7169" width="25.7109375" style="41" customWidth="1"/>
    <col min="7170" max="7178" width="7.7109375" style="41" customWidth="1"/>
    <col min="7179" max="7179" width="25.7109375" style="41" customWidth="1"/>
    <col min="7180" max="7424" width="9.140625" style="41"/>
    <col min="7425" max="7425" width="25.7109375" style="41" customWidth="1"/>
    <col min="7426" max="7434" width="7.7109375" style="41" customWidth="1"/>
    <col min="7435" max="7435" width="25.7109375" style="41" customWidth="1"/>
    <col min="7436" max="7680" width="9.140625" style="41"/>
    <col min="7681" max="7681" width="25.7109375" style="41" customWidth="1"/>
    <col min="7682" max="7690" width="7.7109375" style="41" customWidth="1"/>
    <col min="7691" max="7691" width="25.7109375" style="41" customWidth="1"/>
    <col min="7692" max="7936" width="9.140625" style="41"/>
    <col min="7937" max="7937" width="25.7109375" style="41" customWidth="1"/>
    <col min="7938" max="7946" width="7.7109375" style="41" customWidth="1"/>
    <col min="7947" max="7947" width="25.7109375" style="41" customWidth="1"/>
    <col min="7948" max="8192" width="9.140625" style="41"/>
    <col min="8193" max="8193" width="25.7109375" style="41" customWidth="1"/>
    <col min="8194" max="8202" width="7.7109375" style="41" customWidth="1"/>
    <col min="8203" max="8203" width="25.7109375" style="41" customWidth="1"/>
    <col min="8204" max="8448" width="9.140625" style="41"/>
    <col min="8449" max="8449" width="25.7109375" style="41" customWidth="1"/>
    <col min="8450" max="8458" width="7.7109375" style="41" customWidth="1"/>
    <col min="8459" max="8459" width="25.7109375" style="41" customWidth="1"/>
    <col min="8460" max="8704" width="9.140625" style="41"/>
    <col min="8705" max="8705" width="25.7109375" style="41" customWidth="1"/>
    <col min="8706" max="8714" width="7.7109375" style="41" customWidth="1"/>
    <col min="8715" max="8715" width="25.7109375" style="41" customWidth="1"/>
    <col min="8716" max="8960" width="9.140625" style="41"/>
    <col min="8961" max="8961" width="25.7109375" style="41" customWidth="1"/>
    <col min="8962" max="8970" width="7.7109375" style="41" customWidth="1"/>
    <col min="8971" max="8971" width="25.7109375" style="41" customWidth="1"/>
    <col min="8972" max="9216" width="9.140625" style="41"/>
    <col min="9217" max="9217" width="25.7109375" style="41" customWidth="1"/>
    <col min="9218" max="9226" width="7.7109375" style="41" customWidth="1"/>
    <col min="9227" max="9227" width="25.7109375" style="41" customWidth="1"/>
    <col min="9228" max="9472" width="9.140625" style="41"/>
    <col min="9473" max="9473" width="25.7109375" style="41" customWidth="1"/>
    <col min="9474" max="9482" width="7.7109375" style="41" customWidth="1"/>
    <col min="9483" max="9483" width="25.7109375" style="41" customWidth="1"/>
    <col min="9484" max="9728" width="9.140625" style="41"/>
    <col min="9729" max="9729" width="25.7109375" style="41" customWidth="1"/>
    <col min="9730" max="9738" width="7.7109375" style="41" customWidth="1"/>
    <col min="9739" max="9739" width="25.7109375" style="41" customWidth="1"/>
    <col min="9740" max="9984" width="9.140625" style="41"/>
    <col min="9985" max="9985" width="25.7109375" style="41" customWidth="1"/>
    <col min="9986" max="9994" width="7.7109375" style="41" customWidth="1"/>
    <col min="9995" max="9995" width="25.7109375" style="41" customWidth="1"/>
    <col min="9996" max="10240" width="9.140625" style="41"/>
    <col min="10241" max="10241" width="25.7109375" style="41" customWidth="1"/>
    <col min="10242" max="10250" width="7.7109375" style="41" customWidth="1"/>
    <col min="10251" max="10251" width="25.7109375" style="41" customWidth="1"/>
    <col min="10252" max="10496" width="9.140625" style="41"/>
    <col min="10497" max="10497" width="25.7109375" style="41" customWidth="1"/>
    <col min="10498" max="10506" width="7.7109375" style="41" customWidth="1"/>
    <col min="10507" max="10507" width="25.7109375" style="41" customWidth="1"/>
    <col min="10508" max="10752" width="9.140625" style="41"/>
    <col min="10753" max="10753" width="25.7109375" style="41" customWidth="1"/>
    <col min="10754" max="10762" width="7.7109375" style="41" customWidth="1"/>
    <col min="10763" max="10763" width="25.7109375" style="41" customWidth="1"/>
    <col min="10764" max="11008" width="9.140625" style="41"/>
    <col min="11009" max="11009" width="25.7109375" style="41" customWidth="1"/>
    <col min="11010" max="11018" width="7.7109375" style="41" customWidth="1"/>
    <col min="11019" max="11019" width="25.7109375" style="41" customWidth="1"/>
    <col min="11020" max="11264" width="9.140625" style="41"/>
    <col min="11265" max="11265" width="25.7109375" style="41" customWidth="1"/>
    <col min="11266" max="11274" width="7.7109375" style="41" customWidth="1"/>
    <col min="11275" max="11275" width="25.7109375" style="41" customWidth="1"/>
    <col min="11276" max="11520" width="9.140625" style="41"/>
    <col min="11521" max="11521" width="25.7109375" style="41" customWidth="1"/>
    <col min="11522" max="11530" width="7.7109375" style="41" customWidth="1"/>
    <col min="11531" max="11531" width="25.7109375" style="41" customWidth="1"/>
    <col min="11532" max="11776" width="9.140625" style="41"/>
    <col min="11777" max="11777" width="25.7109375" style="41" customWidth="1"/>
    <col min="11778" max="11786" width="7.7109375" style="41" customWidth="1"/>
    <col min="11787" max="11787" width="25.7109375" style="41" customWidth="1"/>
    <col min="11788" max="12032" width="9.140625" style="41"/>
    <col min="12033" max="12033" width="25.7109375" style="41" customWidth="1"/>
    <col min="12034" max="12042" width="7.7109375" style="41" customWidth="1"/>
    <col min="12043" max="12043" width="25.7109375" style="41" customWidth="1"/>
    <col min="12044" max="12288" width="9.140625" style="41"/>
    <col min="12289" max="12289" width="25.7109375" style="41" customWidth="1"/>
    <col min="12290" max="12298" width="7.7109375" style="41" customWidth="1"/>
    <col min="12299" max="12299" width="25.7109375" style="41" customWidth="1"/>
    <col min="12300" max="12544" width="9.140625" style="41"/>
    <col min="12545" max="12545" width="25.7109375" style="41" customWidth="1"/>
    <col min="12546" max="12554" width="7.7109375" style="41" customWidth="1"/>
    <col min="12555" max="12555" width="25.7109375" style="41" customWidth="1"/>
    <col min="12556" max="12800" width="9.140625" style="41"/>
    <col min="12801" max="12801" width="25.7109375" style="41" customWidth="1"/>
    <col min="12802" max="12810" width="7.7109375" style="41" customWidth="1"/>
    <col min="12811" max="12811" width="25.7109375" style="41" customWidth="1"/>
    <col min="12812" max="13056" width="9.140625" style="41"/>
    <col min="13057" max="13057" width="25.7109375" style="41" customWidth="1"/>
    <col min="13058" max="13066" width="7.7109375" style="41" customWidth="1"/>
    <col min="13067" max="13067" width="25.7109375" style="41" customWidth="1"/>
    <col min="13068" max="13312" width="9.140625" style="41"/>
    <col min="13313" max="13313" width="25.7109375" style="41" customWidth="1"/>
    <col min="13314" max="13322" width="7.7109375" style="41" customWidth="1"/>
    <col min="13323" max="13323" width="25.7109375" style="41" customWidth="1"/>
    <col min="13324" max="13568" width="9.140625" style="41"/>
    <col min="13569" max="13569" width="25.7109375" style="41" customWidth="1"/>
    <col min="13570" max="13578" width="7.7109375" style="41" customWidth="1"/>
    <col min="13579" max="13579" width="25.7109375" style="41" customWidth="1"/>
    <col min="13580" max="13824" width="9.140625" style="41"/>
    <col min="13825" max="13825" width="25.7109375" style="41" customWidth="1"/>
    <col min="13826" max="13834" width="7.7109375" style="41" customWidth="1"/>
    <col min="13835" max="13835" width="25.7109375" style="41" customWidth="1"/>
    <col min="13836" max="14080" width="9.140625" style="41"/>
    <col min="14081" max="14081" width="25.7109375" style="41" customWidth="1"/>
    <col min="14082" max="14090" width="7.7109375" style="41" customWidth="1"/>
    <col min="14091" max="14091" width="25.7109375" style="41" customWidth="1"/>
    <col min="14092" max="14336" width="9.140625" style="41"/>
    <col min="14337" max="14337" width="25.7109375" style="41" customWidth="1"/>
    <col min="14338" max="14346" width="7.7109375" style="41" customWidth="1"/>
    <col min="14347" max="14347" width="25.7109375" style="41" customWidth="1"/>
    <col min="14348" max="14592" width="9.140625" style="41"/>
    <col min="14593" max="14593" width="25.7109375" style="41" customWidth="1"/>
    <col min="14594" max="14602" width="7.7109375" style="41" customWidth="1"/>
    <col min="14603" max="14603" width="25.7109375" style="41" customWidth="1"/>
    <col min="14604" max="14848" width="9.140625" style="41"/>
    <col min="14849" max="14849" width="25.7109375" style="41" customWidth="1"/>
    <col min="14850" max="14858" width="7.7109375" style="41" customWidth="1"/>
    <col min="14859" max="14859" width="25.7109375" style="41" customWidth="1"/>
    <col min="14860" max="15104" width="9.140625" style="41"/>
    <col min="15105" max="15105" width="25.7109375" style="41" customWidth="1"/>
    <col min="15106" max="15114" width="7.7109375" style="41" customWidth="1"/>
    <col min="15115" max="15115" width="25.7109375" style="41" customWidth="1"/>
    <col min="15116" max="15360" width="9.140625" style="41"/>
    <col min="15361" max="15361" width="25.7109375" style="41" customWidth="1"/>
    <col min="15362" max="15370" width="7.7109375" style="41" customWidth="1"/>
    <col min="15371" max="15371" width="25.7109375" style="41" customWidth="1"/>
    <col min="15372" max="15616" width="9.140625" style="41"/>
    <col min="15617" max="15617" width="25.7109375" style="41" customWidth="1"/>
    <col min="15618" max="15626" width="7.7109375" style="41" customWidth="1"/>
    <col min="15627" max="15627" width="25.7109375" style="41" customWidth="1"/>
    <col min="15628" max="15872" width="9.140625" style="41"/>
    <col min="15873" max="15873" width="25.7109375" style="41" customWidth="1"/>
    <col min="15874" max="15882" width="7.7109375" style="41" customWidth="1"/>
    <col min="15883" max="15883" width="25.7109375" style="41" customWidth="1"/>
    <col min="15884" max="16128" width="9.140625" style="41"/>
    <col min="16129" max="16129" width="25.7109375" style="41" customWidth="1"/>
    <col min="16130" max="16138" width="7.7109375" style="41" customWidth="1"/>
    <col min="16139" max="16139" width="25.7109375" style="41" customWidth="1"/>
    <col min="16140" max="16384" width="9.140625" style="41"/>
  </cols>
  <sheetData>
    <row r="1" spans="1:11" ht="23.25" x14ac:dyDescent="0.2">
      <c r="A1" s="1283" t="s">
        <v>410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1" ht="15.75" x14ac:dyDescent="0.2">
      <c r="A2" s="1285" t="s">
        <v>766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1" ht="23.25" customHeight="1" x14ac:dyDescent="0.2">
      <c r="A3" s="1285" t="s">
        <v>1363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1" s="94" customFormat="1" ht="27.75" customHeight="1" x14ac:dyDescent="0.25">
      <c r="A4" s="666" t="s">
        <v>142</v>
      </c>
      <c r="B4" s="667"/>
      <c r="C4" s="667"/>
      <c r="D4" s="667"/>
      <c r="E4" s="667"/>
      <c r="F4" s="667"/>
      <c r="G4" s="667"/>
      <c r="H4" s="667"/>
      <c r="I4" s="667"/>
      <c r="J4" s="667"/>
      <c r="K4" s="668" t="s">
        <v>58</v>
      </c>
    </row>
    <row r="5" spans="1:11" ht="25.5" customHeight="1" thickBot="1" x14ac:dyDescent="0.25">
      <c r="A5" s="1324" t="s">
        <v>928</v>
      </c>
      <c r="B5" s="1326" t="s">
        <v>717</v>
      </c>
      <c r="C5" s="1326"/>
      <c r="D5" s="1326"/>
      <c r="E5" s="1327" t="s">
        <v>716</v>
      </c>
      <c r="F5" s="1327"/>
      <c r="G5" s="1327"/>
      <c r="H5" s="1327" t="s">
        <v>715</v>
      </c>
      <c r="I5" s="1327"/>
      <c r="J5" s="1327"/>
      <c r="K5" s="1328" t="s">
        <v>720</v>
      </c>
    </row>
    <row r="6" spans="1:11" ht="33.75" customHeight="1" x14ac:dyDescent="0.2">
      <c r="A6" s="1325"/>
      <c r="B6" s="838" t="s">
        <v>394</v>
      </c>
      <c r="C6" s="839" t="s">
        <v>566</v>
      </c>
      <c r="D6" s="839" t="s">
        <v>565</v>
      </c>
      <c r="E6" s="838" t="s">
        <v>394</v>
      </c>
      <c r="F6" s="839" t="s">
        <v>566</v>
      </c>
      <c r="G6" s="839" t="s">
        <v>565</v>
      </c>
      <c r="H6" s="838" t="s">
        <v>394</v>
      </c>
      <c r="I6" s="839" t="s">
        <v>566</v>
      </c>
      <c r="J6" s="839" t="s">
        <v>565</v>
      </c>
      <c r="K6" s="1329"/>
    </row>
    <row r="7" spans="1:11" s="2" customFormat="1" ht="24.95" customHeight="1" thickBot="1" x14ac:dyDescent="0.25">
      <c r="A7" s="840">
        <v>2013</v>
      </c>
      <c r="B7" s="841">
        <v>6.7</v>
      </c>
      <c r="C7" s="841">
        <v>5.2</v>
      </c>
      <c r="D7" s="841">
        <v>8.1</v>
      </c>
      <c r="E7" s="841">
        <v>5.9</v>
      </c>
      <c r="F7" s="842">
        <v>4.4000000000000004</v>
      </c>
      <c r="G7" s="842">
        <v>7.5</v>
      </c>
      <c r="H7" s="841">
        <v>7.4</v>
      </c>
      <c r="I7" s="842">
        <v>5.5</v>
      </c>
      <c r="J7" s="842">
        <v>9.1999999999999993</v>
      </c>
      <c r="K7" s="843">
        <v>2013</v>
      </c>
    </row>
    <row r="8" spans="1:11" s="2" customFormat="1" ht="24.95" customHeight="1" thickTop="1" thickBot="1" x14ac:dyDescent="0.25">
      <c r="A8" s="795">
        <v>2014</v>
      </c>
      <c r="B8" s="796">
        <v>6.6</v>
      </c>
      <c r="C8" s="796">
        <v>6.7</v>
      </c>
      <c r="D8" s="796">
        <v>6.6</v>
      </c>
      <c r="E8" s="796">
        <v>6.3</v>
      </c>
      <c r="F8" s="797">
        <v>6</v>
      </c>
      <c r="G8" s="797">
        <v>6.5</v>
      </c>
      <c r="H8" s="796">
        <v>7.3</v>
      </c>
      <c r="I8" s="797">
        <v>8</v>
      </c>
      <c r="J8" s="797">
        <v>6.6</v>
      </c>
      <c r="K8" s="798">
        <v>2014</v>
      </c>
    </row>
    <row r="9" spans="1:11" s="2" customFormat="1" ht="24.95" customHeight="1" thickTop="1" thickBot="1" x14ac:dyDescent="0.25">
      <c r="A9" s="791">
        <v>2015</v>
      </c>
      <c r="B9" s="792">
        <v>7.3998948238299151</v>
      </c>
      <c r="C9" s="792">
        <v>7.3009529664924688</v>
      </c>
      <c r="D9" s="792">
        <v>7.4944893460690665</v>
      </c>
      <c r="E9" s="792">
        <v>6.9648492763086303</v>
      </c>
      <c r="F9" s="793">
        <v>6.6785396260017809</v>
      </c>
      <c r="G9" s="793">
        <v>7.2386629763678947</v>
      </c>
      <c r="H9" s="792">
        <v>8.3697234352256196</v>
      </c>
      <c r="I9" s="793">
        <v>8.6891757696127101</v>
      </c>
      <c r="J9" s="793">
        <v>8.064516129032258</v>
      </c>
      <c r="K9" s="794">
        <v>2015</v>
      </c>
    </row>
    <row r="10" spans="1:11" s="2" customFormat="1" ht="24.95" customHeight="1" thickTop="1" thickBot="1" x14ac:dyDescent="0.25">
      <c r="A10" s="795">
        <v>2016</v>
      </c>
      <c r="B10" s="796">
        <v>6</v>
      </c>
      <c r="C10" s="796">
        <v>6</v>
      </c>
      <c r="D10" s="796">
        <v>6</v>
      </c>
      <c r="E10" s="796">
        <v>5.7</v>
      </c>
      <c r="F10" s="797">
        <v>5.8</v>
      </c>
      <c r="G10" s="797">
        <v>5.6</v>
      </c>
      <c r="H10" s="796">
        <v>6.7</v>
      </c>
      <c r="I10" s="797">
        <v>6.4</v>
      </c>
      <c r="J10" s="797">
        <v>7</v>
      </c>
      <c r="K10" s="798">
        <v>2016</v>
      </c>
    </row>
    <row r="11" spans="1:11" s="2" customFormat="1" ht="24.95" customHeight="1" thickTop="1" thickBot="1" x14ac:dyDescent="0.25">
      <c r="A11" s="791">
        <v>2017</v>
      </c>
      <c r="B11" s="792">
        <v>5.4</v>
      </c>
      <c r="C11" s="792">
        <v>5</v>
      </c>
      <c r="D11" s="792">
        <v>5.8</v>
      </c>
      <c r="E11" s="792">
        <v>5.4</v>
      </c>
      <c r="F11" s="793">
        <v>5.4</v>
      </c>
      <c r="G11" s="793">
        <v>5.3</v>
      </c>
      <c r="H11" s="792">
        <v>5.5</v>
      </c>
      <c r="I11" s="793">
        <v>3.9</v>
      </c>
      <c r="J11" s="793">
        <v>7.1</v>
      </c>
      <c r="K11" s="794">
        <v>2017</v>
      </c>
    </row>
    <row r="12" spans="1:11" s="2" customFormat="1" ht="24.95" customHeight="1" thickTop="1" thickBot="1" x14ac:dyDescent="0.25">
      <c r="A12" s="795">
        <v>2018</v>
      </c>
      <c r="B12" s="796">
        <v>6.1277565998076167</v>
      </c>
      <c r="C12" s="796">
        <v>6.4093331412933887</v>
      </c>
      <c r="D12" s="796">
        <v>5.8520764295283083</v>
      </c>
      <c r="E12" s="796">
        <v>5.7732162242179017</v>
      </c>
      <c r="F12" s="797">
        <v>5.8811802232854866</v>
      </c>
      <c r="G12" s="797">
        <v>5.6673832323627122</v>
      </c>
      <c r="H12" s="796">
        <v>7.0485710624118925</v>
      </c>
      <c r="I12" s="797">
        <v>7.7841203943954334</v>
      </c>
      <c r="J12" s="797">
        <v>6.3307166371233219</v>
      </c>
      <c r="K12" s="798">
        <v>2018</v>
      </c>
    </row>
    <row r="13" spans="1:11" s="2" customFormat="1" ht="24.95" customHeight="1" thickTop="1" thickBot="1" x14ac:dyDescent="0.25">
      <c r="A13" s="791">
        <v>2019</v>
      </c>
      <c r="B13" s="792">
        <v>4.7867098409122901</v>
      </c>
      <c r="C13" s="792">
        <v>5.0515984700873204</v>
      </c>
      <c r="D13" s="792">
        <v>4.5999999999999996</v>
      </c>
      <c r="E13" s="792">
        <v>5.2</v>
      </c>
      <c r="F13" s="793">
        <v>5.8</v>
      </c>
      <c r="G13" s="793">
        <v>4.6472720513058832</v>
      </c>
      <c r="H13" s="792">
        <v>3.7</v>
      </c>
      <c r="I13" s="793">
        <v>3</v>
      </c>
      <c r="J13" s="793">
        <v>4.5</v>
      </c>
      <c r="K13" s="794">
        <v>2019</v>
      </c>
    </row>
    <row r="14" spans="1:11" s="2" customFormat="1" ht="24.95" customHeight="1" thickTop="1" thickBot="1" x14ac:dyDescent="0.25">
      <c r="A14" s="795">
        <v>2020</v>
      </c>
      <c r="B14" s="796">
        <v>5.2733163300475629</v>
      </c>
      <c r="C14" s="796">
        <v>4.9247221049669339</v>
      </c>
      <c r="D14" s="796">
        <v>5.6081081081081079</v>
      </c>
      <c r="E14" s="796">
        <v>5.2016791385289283</v>
      </c>
      <c r="F14" s="797">
        <v>4.9565136070326377</v>
      </c>
      <c r="G14" s="797">
        <v>5.4352668626926848</v>
      </c>
      <c r="H14" s="796">
        <v>5.4945054945054945</v>
      </c>
      <c r="I14" s="797">
        <v>4.8281738142573136</v>
      </c>
      <c r="J14" s="797">
        <v>6.1504053676265027</v>
      </c>
      <c r="K14" s="798">
        <v>2020</v>
      </c>
    </row>
    <row r="15" spans="1:11" s="2" customFormat="1" ht="24.95" customHeight="1" thickTop="1" thickBot="1" x14ac:dyDescent="0.25">
      <c r="A15" s="791">
        <v>2021</v>
      </c>
      <c r="B15" s="792">
        <v>5.0153881226490364</v>
      </c>
      <c r="C15" s="792">
        <v>4.479019330504479</v>
      </c>
      <c r="D15" s="792">
        <v>5.5175457956301042</v>
      </c>
      <c r="E15" s="792">
        <v>4.3771953526074041</v>
      </c>
      <c r="F15" s="793">
        <v>4.2330399910883365</v>
      </c>
      <c r="G15" s="793">
        <v>4.5130142737195635</v>
      </c>
      <c r="H15" s="792">
        <v>6.5267468646019964</v>
      </c>
      <c r="I15" s="793">
        <v>5.0680181381701788</v>
      </c>
      <c r="J15" s="793">
        <v>7.8720787207872069</v>
      </c>
      <c r="K15" s="794">
        <v>2021</v>
      </c>
    </row>
    <row r="16" spans="1:11" s="2" customFormat="1" ht="24.95" customHeight="1" thickTop="1" x14ac:dyDescent="0.2">
      <c r="A16" s="795">
        <v>2022</v>
      </c>
      <c r="B16" s="796">
        <v>6.5359477124183005</v>
      </c>
      <c r="C16" s="796">
        <v>6.5789473684210522</v>
      </c>
      <c r="D16" s="796">
        <v>6.4198268139743213</v>
      </c>
      <c r="E16" s="796">
        <v>6.2607606824229149</v>
      </c>
      <c r="F16" s="797">
        <v>6.0586734693877551</v>
      </c>
      <c r="G16" s="797">
        <v>6.3531099497899373</v>
      </c>
      <c r="H16" s="796">
        <v>7.273744579661491</v>
      </c>
      <c r="I16" s="797">
        <v>7.9726651480637818</v>
      </c>
      <c r="J16" s="797">
        <v>6.5988452020896338</v>
      </c>
      <c r="K16" s="798">
        <v>2022</v>
      </c>
    </row>
    <row r="18" spans="2:10" x14ac:dyDescent="0.2"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20"/>
  <sheetViews>
    <sheetView view="pageBreakPreview" zoomScaleNormal="100" zoomScaleSheetLayoutView="100" workbookViewId="0">
      <selection activeCell="G23" sqref="G23"/>
    </sheetView>
  </sheetViews>
  <sheetFormatPr defaultRowHeight="15" x14ac:dyDescent="0.2"/>
  <cols>
    <col min="1" max="1" width="27.5703125" style="42" customWidth="1"/>
    <col min="2" max="10" width="8.140625" style="42" customWidth="1"/>
    <col min="11" max="11" width="25.7109375" style="42" customWidth="1"/>
    <col min="12" max="12" width="18.7109375" style="41" customWidth="1"/>
    <col min="13" max="256" width="9.140625" style="41"/>
    <col min="257" max="257" width="25.7109375" style="41" customWidth="1"/>
    <col min="258" max="266" width="7.7109375" style="41" customWidth="1"/>
    <col min="267" max="267" width="25.7109375" style="41" customWidth="1"/>
    <col min="268" max="512" width="9.140625" style="41"/>
    <col min="513" max="513" width="25.7109375" style="41" customWidth="1"/>
    <col min="514" max="522" width="7.7109375" style="41" customWidth="1"/>
    <col min="523" max="523" width="25.7109375" style="41" customWidth="1"/>
    <col min="524" max="768" width="9.140625" style="41"/>
    <col min="769" max="769" width="25.7109375" style="41" customWidth="1"/>
    <col min="770" max="778" width="7.7109375" style="41" customWidth="1"/>
    <col min="779" max="779" width="25.7109375" style="41" customWidth="1"/>
    <col min="780" max="1024" width="9.140625" style="41"/>
    <col min="1025" max="1025" width="25.7109375" style="41" customWidth="1"/>
    <col min="1026" max="1034" width="7.7109375" style="41" customWidth="1"/>
    <col min="1035" max="1035" width="25.7109375" style="41" customWidth="1"/>
    <col min="1036" max="1280" width="9.140625" style="41"/>
    <col min="1281" max="1281" width="25.7109375" style="41" customWidth="1"/>
    <col min="1282" max="1290" width="7.7109375" style="41" customWidth="1"/>
    <col min="1291" max="1291" width="25.7109375" style="41" customWidth="1"/>
    <col min="1292" max="1536" width="9.140625" style="41"/>
    <col min="1537" max="1537" width="25.7109375" style="41" customWidth="1"/>
    <col min="1538" max="1546" width="7.7109375" style="41" customWidth="1"/>
    <col min="1547" max="1547" width="25.7109375" style="41" customWidth="1"/>
    <col min="1548" max="1792" width="9.140625" style="41"/>
    <col min="1793" max="1793" width="25.7109375" style="41" customWidth="1"/>
    <col min="1794" max="1802" width="7.7109375" style="41" customWidth="1"/>
    <col min="1803" max="1803" width="25.7109375" style="41" customWidth="1"/>
    <col min="1804" max="2048" width="9.140625" style="41"/>
    <col min="2049" max="2049" width="25.7109375" style="41" customWidth="1"/>
    <col min="2050" max="2058" width="7.7109375" style="41" customWidth="1"/>
    <col min="2059" max="2059" width="25.7109375" style="41" customWidth="1"/>
    <col min="2060" max="2304" width="9.140625" style="41"/>
    <col min="2305" max="2305" width="25.7109375" style="41" customWidth="1"/>
    <col min="2306" max="2314" width="7.7109375" style="41" customWidth="1"/>
    <col min="2315" max="2315" width="25.7109375" style="41" customWidth="1"/>
    <col min="2316" max="2560" width="9.140625" style="41"/>
    <col min="2561" max="2561" width="25.7109375" style="41" customWidth="1"/>
    <col min="2562" max="2570" width="7.7109375" style="41" customWidth="1"/>
    <col min="2571" max="2571" width="25.7109375" style="41" customWidth="1"/>
    <col min="2572" max="2816" width="9.140625" style="41"/>
    <col min="2817" max="2817" width="25.7109375" style="41" customWidth="1"/>
    <col min="2818" max="2826" width="7.7109375" style="41" customWidth="1"/>
    <col min="2827" max="2827" width="25.7109375" style="41" customWidth="1"/>
    <col min="2828" max="3072" width="9.140625" style="41"/>
    <col min="3073" max="3073" width="25.7109375" style="41" customWidth="1"/>
    <col min="3074" max="3082" width="7.7109375" style="41" customWidth="1"/>
    <col min="3083" max="3083" width="25.7109375" style="41" customWidth="1"/>
    <col min="3084" max="3328" width="9.140625" style="41"/>
    <col min="3329" max="3329" width="25.7109375" style="41" customWidth="1"/>
    <col min="3330" max="3338" width="7.7109375" style="41" customWidth="1"/>
    <col min="3339" max="3339" width="25.7109375" style="41" customWidth="1"/>
    <col min="3340" max="3584" width="9.140625" style="41"/>
    <col min="3585" max="3585" width="25.7109375" style="41" customWidth="1"/>
    <col min="3586" max="3594" width="7.7109375" style="41" customWidth="1"/>
    <col min="3595" max="3595" width="25.7109375" style="41" customWidth="1"/>
    <col min="3596" max="3840" width="9.140625" style="41"/>
    <col min="3841" max="3841" width="25.7109375" style="41" customWidth="1"/>
    <col min="3842" max="3850" width="7.7109375" style="41" customWidth="1"/>
    <col min="3851" max="3851" width="25.7109375" style="41" customWidth="1"/>
    <col min="3852" max="4096" width="9.140625" style="41"/>
    <col min="4097" max="4097" width="25.7109375" style="41" customWidth="1"/>
    <col min="4098" max="4106" width="7.7109375" style="41" customWidth="1"/>
    <col min="4107" max="4107" width="25.7109375" style="41" customWidth="1"/>
    <col min="4108" max="4352" width="9.140625" style="41"/>
    <col min="4353" max="4353" width="25.7109375" style="41" customWidth="1"/>
    <col min="4354" max="4362" width="7.7109375" style="41" customWidth="1"/>
    <col min="4363" max="4363" width="25.7109375" style="41" customWidth="1"/>
    <col min="4364" max="4608" width="9.140625" style="41"/>
    <col min="4609" max="4609" width="25.7109375" style="41" customWidth="1"/>
    <col min="4610" max="4618" width="7.7109375" style="41" customWidth="1"/>
    <col min="4619" max="4619" width="25.7109375" style="41" customWidth="1"/>
    <col min="4620" max="4864" width="9.140625" style="41"/>
    <col min="4865" max="4865" width="25.7109375" style="41" customWidth="1"/>
    <col min="4866" max="4874" width="7.7109375" style="41" customWidth="1"/>
    <col min="4875" max="4875" width="25.7109375" style="41" customWidth="1"/>
    <col min="4876" max="5120" width="9.140625" style="41"/>
    <col min="5121" max="5121" width="25.7109375" style="41" customWidth="1"/>
    <col min="5122" max="5130" width="7.7109375" style="41" customWidth="1"/>
    <col min="5131" max="5131" width="25.7109375" style="41" customWidth="1"/>
    <col min="5132" max="5376" width="9.140625" style="41"/>
    <col min="5377" max="5377" width="25.7109375" style="41" customWidth="1"/>
    <col min="5378" max="5386" width="7.7109375" style="41" customWidth="1"/>
    <col min="5387" max="5387" width="25.7109375" style="41" customWidth="1"/>
    <col min="5388" max="5632" width="9.140625" style="41"/>
    <col min="5633" max="5633" width="25.7109375" style="41" customWidth="1"/>
    <col min="5634" max="5642" width="7.7109375" style="41" customWidth="1"/>
    <col min="5643" max="5643" width="25.7109375" style="41" customWidth="1"/>
    <col min="5644" max="5888" width="9.140625" style="41"/>
    <col min="5889" max="5889" width="25.7109375" style="41" customWidth="1"/>
    <col min="5890" max="5898" width="7.7109375" style="41" customWidth="1"/>
    <col min="5899" max="5899" width="25.7109375" style="41" customWidth="1"/>
    <col min="5900" max="6144" width="9.140625" style="41"/>
    <col min="6145" max="6145" width="25.7109375" style="41" customWidth="1"/>
    <col min="6146" max="6154" width="7.7109375" style="41" customWidth="1"/>
    <col min="6155" max="6155" width="25.7109375" style="41" customWidth="1"/>
    <col min="6156" max="6400" width="9.140625" style="41"/>
    <col min="6401" max="6401" width="25.7109375" style="41" customWidth="1"/>
    <col min="6402" max="6410" width="7.7109375" style="41" customWidth="1"/>
    <col min="6411" max="6411" width="25.7109375" style="41" customWidth="1"/>
    <col min="6412" max="6656" width="9.140625" style="41"/>
    <col min="6657" max="6657" width="25.7109375" style="41" customWidth="1"/>
    <col min="6658" max="6666" width="7.7109375" style="41" customWidth="1"/>
    <col min="6667" max="6667" width="25.7109375" style="41" customWidth="1"/>
    <col min="6668" max="6912" width="9.140625" style="41"/>
    <col min="6913" max="6913" width="25.7109375" style="41" customWidth="1"/>
    <col min="6914" max="6922" width="7.7109375" style="41" customWidth="1"/>
    <col min="6923" max="6923" width="25.7109375" style="41" customWidth="1"/>
    <col min="6924" max="7168" width="9.140625" style="41"/>
    <col min="7169" max="7169" width="25.7109375" style="41" customWidth="1"/>
    <col min="7170" max="7178" width="7.7109375" style="41" customWidth="1"/>
    <col min="7179" max="7179" width="25.7109375" style="41" customWidth="1"/>
    <col min="7180" max="7424" width="9.140625" style="41"/>
    <col min="7425" max="7425" width="25.7109375" style="41" customWidth="1"/>
    <col min="7426" max="7434" width="7.7109375" style="41" customWidth="1"/>
    <col min="7435" max="7435" width="25.7109375" style="41" customWidth="1"/>
    <col min="7436" max="7680" width="9.140625" style="41"/>
    <col min="7681" max="7681" width="25.7109375" style="41" customWidth="1"/>
    <col min="7682" max="7690" width="7.7109375" style="41" customWidth="1"/>
    <col min="7691" max="7691" width="25.7109375" style="41" customWidth="1"/>
    <col min="7692" max="7936" width="9.140625" style="41"/>
    <col min="7937" max="7937" width="25.7109375" style="41" customWidth="1"/>
    <col min="7938" max="7946" width="7.7109375" style="41" customWidth="1"/>
    <col min="7947" max="7947" width="25.7109375" style="41" customWidth="1"/>
    <col min="7948" max="8192" width="9.140625" style="41"/>
    <col min="8193" max="8193" width="25.7109375" style="41" customWidth="1"/>
    <col min="8194" max="8202" width="7.7109375" style="41" customWidth="1"/>
    <col min="8203" max="8203" width="25.7109375" style="41" customWidth="1"/>
    <col min="8204" max="8448" width="9.140625" style="41"/>
    <col min="8449" max="8449" width="25.7109375" style="41" customWidth="1"/>
    <col min="8450" max="8458" width="7.7109375" style="41" customWidth="1"/>
    <col min="8459" max="8459" width="25.7109375" style="41" customWidth="1"/>
    <col min="8460" max="8704" width="9.140625" style="41"/>
    <col min="8705" max="8705" width="25.7109375" style="41" customWidth="1"/>
    <col min="8706" max="8714" width="7.7109375" style="41" customWidth="1"/>
    <col min="8715" max="8715" width="25.7109375" style="41" customWidth="1"/>
    <col min="8716" max="8960" width="9.140625" style="41"/>
    <col min="8961" max="8961" width="25.7109375" style="41" customWidth="1"/>
    <col min="8962" max="8970" width="7.7109375" style="41" customWidth="1"/>
    <col min="8971" max="8971" width="25.7109375" style="41" customWidth="1"/>
    <col min="8972" max="9216" width="9.140625" style="41"/>
    <col min="9217" max="9217" width="25.7109375" style="41" customWidth="1"/>
    <col min="9218" max="9226" width="7.7109375" style="41" customWidth="1"/>
    <col min="9227" max="9227" width="25.7109375" style="41" customWidth="1"/>
    <col min="9228" max="9472" width="9.140625" style="41"/>
    <col min="9473" max="9473" width="25.7109375" style="41" customWidth="1"/>
    <col min="9474" max="9482" width="7.7109375" style="41" customWidth="1"/>
    <col min="9483" max="9483" width="25.7109375" style="41" customWidth="1"/>
    <col min="9484" max="9728" width="9.140625" style="41"/>
    <col min="9729" max="9729" width="25.7109375" style="41" customWidth="1"/>
    <col min="9730" max="9738" width="7.7109375" style="41" customWidth="1"/>
    <col min="9739" max="9739" width="25.7109375" style="41" customWidth="1"/>
    <col min="9740" max="9984" width="9.140625" style="41"/>
    <col min="9985" max="9985" width="25.7109375" style="41" customWidth="1"/>
    <col min="9986" max="9994" width="7.7109375" style="41" customWidth="1"/>
    <col min="9995" max="9995" width="25.7109375" style="41" customWidth="1"/>
    <col min="9996" max="10240" width="9.140625" style="41"/>
    <col min="10241" max="10241" width="25.7109375" style="41" customWidth="1"/>
    <col min="10242" max="10250" width="7.7109375" style="41" customWidth="1"/>
    <col min="10251" max="10251" width="25.7109375" style="41" customWidth="1"/>
    <col min="10252" max="10496" width="9.140625" style="41"/>
    <col min="10497" max="10497" width="25.7109375" style="41" customWidth="1"/>
    <col min="10498" max="10506" width="7.7109375" style="41" customWidth="1"/>
    <col min="10507" max="10507" width="25.7109375" style="41" customWidth="1"/>
    <col min="10508" max="10752" width="9.140625" style="41"/>
    <col min="10753" max="10753" width="25.7109375" style="41" customWidth="1"/>
    <col min="10754" max="10762" width="7.7109375" style="41" customWidth="1"/>
    <col min="10763" max="10763" width="25.7109375" style="41" customWidth="1"/>
    <col min="10764" max="11008" width="9.140625" style="41"/>
    <col min="11009" max="11009" width="25.7109375" style="41" customWidth="1"/>
    <col min="11010" max="11018" width="7.7109375" style="41" customWidth="1"/>
    <col min="11019" max="11019" width="25.7109375" style="41" customWidth="1"/>
    <col min="11020" max="11264" width="9.140625" style="41"/>
    <col min="11265" max="11265" width="25.7109375" style="41" customWidth="1"/>
    <col min="11266" max="11274" width="7.7109375" style="41" customWidth="1"/>
    <col min="11275" max="11275" width="25.7109375" style="41" customWidth="1"/>
    <col min="11276" max="11520" width="9.140625" style="41"/>
    <col min="11521" max="11521" width="25.7109375" style="41" customWidth="1"/>
    <col min="11522" max="11530" width="7.7109375" style="41" customWidth="1"/>
    <col min="11531" max="11531" width="25.7109375" style="41" customWidth="1"/>
    <col min="11532" max="11776" width="9.140625" style="41"/>
    <col min="11777" max="11777" width="25.7109375" style="41" customWidth="1"/>
    <col min="11778" max="11786" width="7.7109375" style="41" customWidth="1"/>
    <col min="11787" max="11787" width="25.7109375" style="41" customWidth="1"/>
    <col min="11788" max="12032" width="9.140625" style="41"/>
    <col min="12033" max="12033" width="25.7109375" style="41" customWidth="1"/>
    <col min="12034" max="12042" width="7.7109375" style="41" customWidth="1"/>
    <col min="12043" max="12043" width="25.7109375" style="41" customWidth="1"/>
    <col min="12044" max="12288" width="9.140625" style="41"/>
    <col min="12289" max="12289" width="25.7109375" style="41" customWidth="1"/>
    <col min="12290" max="12298" width="7.7109375" style="41" customWidth="1"/>
    <col min="12299" max="12299" width="25.7109375" style="41" customWidth="1"/>
    <col min="12300" max="12544" width="9.140625" style="41"/>
    <col min="12545" max="12545" width="25.7109375" style="41" customWidth="1"/>
    <col min="12546" max="12554" width="7.7109375" style="41" customWidth="1"/>
    <col min="12555" max="12555" width="25.7109375" style="41" customWidth="1"/>
    <col min="12556" max="12800" width="9.140625" style="41"/>
    <col min="12801" max="12801" width="25.7109375" style="41" customWidth="1"/>
    <col min="12802" max="12810" width="7.7109375" style="41" customWidth="1"/>
    <col min="12811" max="12811" width="25.7109375" style="41" customWidth="1"/>
    <col min="12812" max="13056" width="9.140625" style="41"/>
    <col min="13057" max="13057" width="25.7109375" style="41" customWidth="1"/>
    <col min="13058" max="13066" width="7.7109375" style="41" customWidth="1"/>
    <col min="13067" max="13067" width="25.7109375" style="41" customWidth="1"/>
    <col min="13068" max="13312" width="9.140625" style="41"/>
    <col min="13313" max="13313" width="25.7109375" style="41" customWidth="1"/>
    <col min="13314" max="13322" width="7.7109375" style="41" customWidth="1"/>
    <col min="13323" max="13323" width="25.7109375" style="41" customWidth="1"/>
    <col min="13324" max="13568" width="9.140625" style="41"/>
    <col min="13569" max="13569" width="25.7109375" style="41" customWidth="1"/>
    <col min="13570" max="13578" width="7.7109375" style="41" customWidth="1"/>
    <col min="13579" max="13579" width="25.7109375" style="41" customWidth="1"/>
    <col min="13580" max="13824" width="9.140625" style="41"/>
    <col min="13825" max="13825" width="25.7109375" style="41" customWidth="1"/>
    <col min="13826" max="13834" width="7.7109375" style="41" customWidth="1"/>
    <col min="13835" max="13835" width="25.7109375" style="41" customWidth="1"/>
    <col min="13836" max="14080" width="9.140625" style="41"/>
    <col min="14081" max="14081" width="25.7109375" style="41" customWidth="1"/>
    <col min="14082" max="14090" width="7.7109375" style="41" customWidth="1"/>
    <col min="14091" max="14091" width="25.7109375" style="41" customWidth="1"/>
    <col min="14092" max="14336" width="9.140625" style="41"/>
    <col min="14337" max="14337" width="25.7109375" style="41" customWidth="1"/>
    <col min="14338" max="14346" width="7.7109375" style="41" customWidth="1"/>
    <col min="14347" max="14347" width="25.7109375" style="41" customWidth="1"/>
    <col min="14348" max="14592" width="9.140625" style="41"/>
    <col min="14593" max="14593" width="25.7109375" style="41" customWidth="1"/>
    <col min="14594" max="14602" width="7.7109375" style="41" customWidth="1"/>
    <col min="14603" max="14603" width="25.7109375" style="41" customWidth="1"/>
    <col min="14604" max="14848" width="9.140625" style="41"/>
    <col min="14849" max="14849" width="25.7109375" style="41" customWidth="1"/>
    <col min="14850" max="14858" width="7.7109375" style="41" customWidth="1"/>
    <col min="14859" max="14859" width="25.7109375" style="41" customWidth="1"/>
    <col min="14860" max="15104" width="9.140625" style="41"/>
    <col min="15105" max="15105" width="25.7109375" style="41" customWidth="1"/>
    <col min="15106" max="15114" width="7.7109375" style="41" customWidth="1"/>
    <col min="15115" max="15115" width="25.7109375" style="41" customWidth="1"/>
    <col min="15116" max="15360" width="9.140625" style="41"/>
    <col min="15361" max="15361" width="25.7109375" style="41" customWidth="1"/>
    <col min="15362" max="15370" width="7.7109375" style="41" customWidth="1"/>
    <col min="15371" max="15371" width="25.7109375" style="41" customWidth="1"/>
    <col min="15372" max="15616" width="9.140625" style="41"/>
    <col min="15617" max="15617" width="25.7109375" style="41" customWidth="1"/>
    <col min="15618" max="15626" width="7.7109375" style="41" customWidth="1"/>
    <col min="15627" max="15627" width="25.7109375" style="41" customWidth="1"/>
    <col min="15628" max="15872" width="9.140625" style="41"/>
    <col min="15873" max="15873" width="25.7109375" style="41" customWidth="1"/>
    <col min="15874" max="15882" width="7.7109375" style="41" customWidth="1"/>
    <col min="15883" max="15883" width="25.7109375" style="41" customWidth="1"/>
    <col min="15884" max="16128" width="9.140625" style="41"/>
    <col min="16129" max="16129" width="25.7109375" style="41" customWidth="1"/>
    <col min="16130" max="16138" width="7.7109375" style="41" customWidth="1"/>
    <col min="16139" max="16139" width="25.7109375" style="41" customWidth="1"/>
    <col min="16140" max="16384" width="9.140625" style="41"/>
  </cols>
  <sheetData>
    <row r="1" spans="1:11" ht="23.25" x14ac:dyDescent="0.2">
      <c r="A1" s="1283" t="s">
        <v>572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1" ht="15.75" x14ac:dyDescent="0.2">
      <c r="A2" s="1285" t="s">
        <v>765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1" ht="26.25" customHeight="1" x14ac:dyDescent="0.2">
      <c r="A3" s="1285" t="s">
        <v>1363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1" s="94" customFormat="1" ht="27.75" customHeight="1" x14ac:dyDescent="0.25">
      <c r="A4" s="666" t="s">
        <v>143</v>
      </c>
      <c r="B4" s="667"/>
      <c r="C4" s="667"/>
      <c r="D4" s="667"/>
      <c r="E4" s="667"/>
      <c r="F4" s="667"/>
      <c r="G4" s="667"/>
      <c r="H4" s="667"/>
      <c r="I4" s="667"/>
      <c r="J4" s="667"/>
      <c r="K4" s="668" t="s">
        <v>73</v>
      </c>
    </row>
    <row r="5" spans="1:11" ht="33.75" customHeight="1" thickBot="1" x14ac:dyDescent="0.25">
      <c r="A5" s="1324" t="s">
        <v>940</v>
      </c>
      <c r="B5" s="1326" t="s">
        <v>717</v>
      </c>
      <c r="C5" s="1326"/>
      <c r="D5" s="1326"/>
      <c r="E5" s="1327" t="s">
        <v>716</v>
      </c>
      <c r="F5" s="1327"/>
      <c r="G5" s="1327"/>
      <c r="H5" s="1327" t="s">
        <v>715</v>
      </c>
      <c r="I5" s="1327"/>
      <c r="J5" s="1327"/>
      <c r="K5" s="1328" t="s">
        <v>721</v>
      </c>
    </row>
    <row r="6" spans="1:11" ht="28.5" customHeight="1" x14ac:dyDescent="0.2">
      <c r="A6" s="1325"/>
      <c r="B6" s="838" t="s">
        <v>718</v>
      </c>
      <c r="C6" s="839" t="s">
        <v>566</v>
      </c>
      <c r="D6" s="839" t="s">
        <v>565</v>
      </c>
      <c r="E6" s="838" t="s">
        <v>394</v>
      </c>
      <c r="F6" s="839" t="s">
        <v>566</v>
      </c>
      <c r="G6" s="839" t="s">
        <v>565</v>
      </c>
      <c r="H6" s="838" t="s">
        <v>394</v>
      </c>
      <c r="I6" s="839" t="s">
        <v>566</v>
      </c>
      <c r="J6" s="839" t="s">
        <v>565</v>
      </c>
      <c r="K6" s="1329"/>
    </row>
    <row r="7" spans="1:11" s="2" customFormat="1" ht="24.95" customHeight="1" thickBot="1" x14ac:dyDescent="0.25">
      <c r="A7" s="885">
        <v>2013</v>
      </c>
      <c r="B7" s="886">
        <v>7.8</v>
      </c>
      <c r="C7" s="886">
        <v>6</v>
      </c>
      <c r="D7" s="886">
        <v>9.6</v>
      </c>
      <c r="E7" s="886">
        <v>6.9</v>
      </c>
      <c r="F7" s="887">
        <v>5</v>
      </c>
      <c r="G7" s="887">
        <v>9</v>
      </c>
      <c r="H7" s="886">
        <v>8.6999999999999993</v>
      </c>
      <c r="I7" s="887">
        <v>6.6</v>
      </c>
      <c r="J7" s="887">
        <v>10.7</v>
      </c>
      <c r="K7" s="888">
        <v>2013</v>
      </c>
    </row>
    <row r="8" spans="1:11" s="2" customFormat="1" ht="24.95" customHeight="1" thickTop="1" thickBot="1" x14ac:dyDescent="0.25">
      <c r="A8" s="799">
        <v>2014</v>
      </c>
      <c r="B8" s="800">
        <v>8.1</v>
      </c>
      <c r="C8" s="800">
        <v>7.7</v>
      </c>
      <c r="D8" s="800">
        <v>8.4</v>
      </c>
      <c r="E8" s="800">
        <v>7.9</v>
      </c>
      <c r="F8" s="801">
        <v>7.2</v>
      </c>
      <c r="G8" s="801">
        <v>8.6999999999999993</v>
      </c>
      <c r="H8" s="800">
        <v>8.3000000000000007</v>
      </c>
      <c r="I8" s="801">
        <v>8.8000000000000007</v>
      </c>
      <c r="J8" s="801">
        <v>7.8</v>
      </c>
      <c r="K8" s="802">
        <v>2014</v>
      </c>
    </row>
    <row r="9" spans="1:11" s="2" customFormat="1" ht="24.95" customHeight="1" thickTop="1" thickBot="1" x14ac:dyDescent="0.25">
      <c r="A9" s="791">
        <v>2015</v>
      </c>
      <c r="B9" s="792">
        <v>9.0151002929907591</v>
      </c>
      <c r="C9" s="792">
        <v>8.7611435597909626</v>
      </c>
      <c r="D9" s="792">
        <v>9.2578986039676714</v>
      </c>
      <c r="E9" s="792">
        <v>8.597235825443466</v>
      </c>
      <c r="F9" s="793">
        <v>7.9029385574354416</v>
      </c>
      <c r="G9" s="793">
        <v>9.2612305727059816</v>
      </c>
      <c r="H9" s="792">
        <v>9.9466278505579808</v>
      </c>
      <c r="I9" s="793">
        <v>10.675273088381331</v>
      </c>
      <c r="J9" s="793">
        <v>9.2504743833017073</v>
      </c>
      <c r="K9" s="794">
        <v>2015</v>
      </c>
    </row>
    <row r="10" spans="1:11" s="2" customFormat="1" ht="24.95" customHeight="1" thickTop="1" thickBot="1" x14ac:dyDescent="0.25">
      <c r="A10" s="799">
        <v>2016</v>
      </c>
      <c r="B10" s="800">
        <v>7.1</v>
      </c>
      <c r="C10" s="800">
        <v>7</v>
      </c>
      <c r="D10" s="800">
        <v>7.2</v>
      </c>
      <c r="E10" s="800">
        <v>7</v>
      </c>
      <c r="F10" s="801">
        <v>7</v>
      </c>
      <c r="G10" s="801">
        <v>7.1</v>
      </c>
      <c r="H10" s="800">
        <v>7.2</v>
      </c>
      <c r="I10" s="801">
        <v>6.9</v>
      </c>
      <c r="J10" s="801">
        <v>7.5</v>
      </c>
      <c r="K10" s="802">
        <v>2016</v>
      </c>
    </row>
    <row r="11" spans="1:11" s="2" customFormat="1" ht="24.95" customHeight="1" thickTop="1" thickBot="1" x14ac:dyDescent="0.25">
      <c r="A11" s="791">
        <v>2017</v>
      </c>
      <c r="B11" s="792">
        <v>6.6652332831649099</v>
      </c>
      <c r="C11" s="792">
        <v>6.0953220239406622</v>
      </c>
      <c r="D11" s="792">
        <v>7.2083420813212964</v>
      </c>
      <c r="E11" s="792">
        <v>6.6125638713555759</v>
      </c>
      <c r="F11" s="793">
        <v>6.4555794651091301</v>
      </c>
      <c r="G11" s="793">
        <v>6.762716847985887</v>
      </c>
      <c r="H11" s="792">
        <v>6.7975830815709966</v>
      </c>
      <c r="I11" s="793">
        <v>5.1840331778123376</v>
      </c>
      <c r="J11" s="793">
        <v>8.3210964268232992</v>
      </c>
      <c r="K11" s="794">
        <v>2017</v>
      </c>
    </row>
    <row r="12" spans="1:11" s="2" customFormat="1" ht="24.95" customHeight="1" thickTop="1" thickBot="1" x14ac:dyDescent="0.25">
      <c r="A12" s="799">
        <v>2018</v>
      </c>
      <c r="B12" s="800">
        <v>7.5884427660408278</v>
      </c>
      <c r="C12" s="800">
        <v>7.4175428489125741</v>
      </c>
      <c r="D12" s="800">
        <v>7.7557639427483611</v>
      </c>
      <c r="E12" s="800">
        <v>7.4015592618178232</v>
      </c>
      <c r="F12" s="801">
        <v>7.2767145135566196</v>
      </c>
      <c r="G12" s="801">
        <v>7.5239398084815319</v>
      </c>
      <c r="H12" s="800">
        <v>8.0738177623990772</v>
      </c>
      <c r="I12" s="801">
        <v>7.7841203943954334</v>
      </c>
      <c r="J12" s="801">
        <v>8.3565459610027855</v>
      </c>
      <c r="K12" s="802">
        <v>2018</v>
      </c>
    </row>
    <row r="13" spans="1:11" s="2" customFormat="1" ht="24.95" customHeight="1" thickTop="1" thickBot="1" x14ac:dyDescent="0.25">
      <c r="A13" s="791">
        <v>2019</v>
      </c>
      <c r="B13" s="792">
        <v>5.9129945093622416</v>
      </c>
      <c r="C13" s="792">
        <v>6.1</v>
      </c>
      <c r="D13" s="792">
        <v>5.7</v>
      </c>
      <c r="E13" s="792">
        <v>6.3</v>
      </c>
      <c r="F13" s="793">
        <v>7</v>
      </c>
      <c r="G13" s="793">
        <v>5.6696719025931772</v>
      </c>
      <c r="H13" s="792">
        <v>4.8</v>
      </c>
      <c r="I13" s="793">
        <v>3.7837837837837838</v>
      </c>
      <c r="J13" s="793">
        <v>5.8</v>
      </c>
      <c r="K13" s="794">
        <v>2019</v>
      </c>
    </row>
    <row r="14" spans="1:11" s="2" customFormat="1" ht="24.95" customHeight="1" thickTop="1" thickBot="1" x14ac:dyDescent="0.25">
      <c r="A14" s="799">
        <v>2020</v>
      </c>
      <c r="B14" s="800">
        <v>6.0660370855449095</v>
      </c>
      <c r="C14" s="800">
        <v>5.417194315463628</v>
      </c>
      <c r="D14" s="800">
        <v>6.6891891891891895</v>
      </c>
      <c r="E14" s="800">
        <v>6.0686256616170837</v>
      </c>
      <c r="F14" s="801">
        <v>5.5176283549985978</v>
      </c>
      <c r="G14" s="801">
        <v>6.5936024235944037</v>
      </c>
      <c r="H14" s="800">
        <v>6.0580445195829808</v>
      </c>
      <c r="I14" s="801">
        <v>5.1121840386253909</v>
      </c>
      <c r="J14" s="801">
        <v>6.9890970086664801</v>
      </c>
      <c r="K14" s="802">
        <v>2020</v>
      </c>
    </row>
    <row r="15" spans="1:11" s="2" customFormat="1" ht="24.95" customHeight="1" thickTop="1" thickBot="1" x14ac:dyDescent="0.25">
      <c r="A15" s="791">
        <v>2021</v>
      </c>
      <c r="B15" s="792">
        <v>6.4212166115733877</v>
      </c>
      <c r="C15" s="792">
        <v>5.7362879145057368</v>
      </c>
      <c r="D15" s="792">
        <v>7.0624586184065334</v>
      </c>
      <c r="E15" s="792">
        <v>5.6741421237503378</v>
      </c>
      <c r="F15" s="793">
        <v>5.5697894619583384</v>
      </c>
      <c r="G15" s="793">
        <v>5.7724601175482784</v>
      </c>
      <c r="H15" s="792">
        <v>8.1904274379319162</v>
      </c>
      <c r="I15" s="793">
        <v>6.1349693251533743</v>
      </c>
      <c r="J15" s="793">
        <v>10.08610086100861</v>
      </c>
      <c r="K15" s="794">
        <v>2021</v>
      </c>
    </row>
    <row r="16" spans="1:11" s="2" customFormat="1" ht="24.95" customHeight="1" thickTop="1" x14ac:dyDescent="0.2">
      <c r="A16" s="889">
        <v>2022</v>
      </c>
      <c r="B16" s="890">
        <v>7.9799361605107162</v>
      </c>
      <c r="C16" s="890">
        <v>8.5139318885448905</v>
      </c>
      <c r="D16" s="890">
        <v>7.4649148999701405</v>
      </c>
      <c r="E16" s="890">
        <v>7.7216048416549281</v>
      </c>
      <c r="F16" s="891">
        <v>8.0782312925170068</v>
      </c>
      <c r="G16" s="891">
        <v>7.3778051029818625</v>
      </c>
      <c r="H16" s="890">
        <v>8.6725416142117773</v>
      </c>
      <c r="I16" s="891">
        <v>9.6810933940774486</v>
      </c>
      <c r="J16" s="891">
        <v>7.6986527357712404</v>
      </c>
      <c r="K16" s="892">
        <v>2022</v>
      </c>
    </row>
    <row r="17" ht="24.95" customHeight="1" x14ac:dyDescent="0.2"/>
    <row r="18" ht="24.95" customHeight="1" x14ac:dyDescent="0.2"/>
    <row r="19" ht="21" customHeight="1" x14ac:dyDescent="0.2"/>
    <row r="20" ht="21" customHeight="1" x14ac:dyDescent="0.2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K18"/>
  <sheetViews>
    <sheetView view="pageBreakPreview" zoomScaleNormal="100" zoomScaleSheetLayoutView="100" workbookViewId="0">
      <selection activeCell="H19" sqref="H19"/>
    </sheetView>
  </sheetViews>
  <sheetFormatPr defaultRowHeight="15" x14ac:dyDescent="0.2"/>
  <cols>
    <col min="1" max="1" width="25.7109375" style="42" customWidth="1"/>
    <col min="2" max="10" width="8.140625" style="42" customWidth="1"/>
    <col min="11" max="11" width="25.7109375" style="42" customWidth="1"/>
    <col min="12" max="256" width="9.140625" style="41"/>
    <col min="257" max="257" width="25.7109375" style="41" customWidth="1"/>
    <col min="258" max="266" width="7.7109375" style="41" customWidth="1"/>
    <col min="267" max="267" width="25.7109375" style="41" customWidth="1"/>
    <col min="268" max="512" width="9.140625" style="41"/>
    <col min="513" max="513" width="25.7109375" style="41" customWidth="1"/>
    <col min="514" max="522" width="7.7109375" style="41" customWidth="1"/>
    <col min="523" max="523" width="25.7109375" style="41" customWidth="1"/>
    <col min="524" max="768" width="9.140625" style="41"/>
    <col min="769" max="769" width="25.7109375" style="41" customWidth="1"/>
    <col min="770" max="778" width="7.7109375" style="41" customWidth="1"/>
    <col min="779" max="779" width="25.7109375" style="41" customWidth="1"/>
    <col min="780" max="1024" width="9.140625" style="41"/>
    <col min="1025" max="1025" width="25.7109375" style="41" customWidth="1"/>
    <col min="1026" max="1034" width="7.7109375" style="41" customWidth="1"/>
    <col min="1035" max="1035" width="25.7109375" style="41" customWidth="1"/>
    <col min="1036" max="1280" width="9.140625" style="41"/>
    <col min="1281" max="1281" width="25.7109375" style="41" customWidth="1"/>
    <col min="1282" max="1290" width="7.7109375" style="41" customWidth="1"/>
    <col min="1291" max="1291" width="25.7109375" style="41" customWidth="1"/>
    <col min="1292" max="1536" width="9.140625" style="41"/>
    <col min="1537" max="1537" width="25.7109375" style="41" customWidth="1"/>
    <col min="1538" max="1546" width="7.7109375" style="41" customWidth="1"/>
    <col min="1547" max="1547" width="25.7109375" style="41" customWidth="1"/>
    <col min="1548" max="1792" width="9.140625" style="41"/>
    <col min="1793" max="1793" width="25.7109375" style="41" customWidth="1"/>
    <col min="1794" max="1802" width="7.7109375" style="41" customWidth="1"/>
    <col min="1803" max="1803" width="25.7109375" style="41" customWidth="1"/>
    <col min="1804" max="2048" width="9.140625" style="41"/>
    <col min="2049" max="2049" width="25.7109375" style="41" customWidth="1"/>
    <col min="2050" max="2058" width="7.7109375" style="41" customWidth="1"/>
    <col min="2059" max="2059" width="25.7109375" style="41" customWidth="1"/>
    <col min="2060" max="2304" width="9.140625" style="41"/>
    <col min="2305" max="2305" width="25.7109375" style="41" customWidth="1"/>
    <col min="2306" max="2314" width="7.7109375" style="41" customWidth="1"/>
    <col min="2315" max="2315" width="25.7109375" style="41" customWidth="1"/>
    <col min="2316" max="2560" width="9.140625" style="41"/>
    <col min="2561" max="2561" width="25.7109375" style="41" customWidth="1"/>
    <col min="2562" max="2570" width="7.7109375" style="41" customWidth="1"/>
    <col min="2571" max="2571" width="25.7109375" style="41" customWidth="1"/>
    <col min="2572" max="2816" width="9.140625" style="41"/>
    <col min="2817" max="2817" width="25.7109375" style="41" customWidth="1"/>
    <col min="2818" max="2826" width="7.7109375" style="41" customWidth="1"/>
    <col min="2827" max="2827" width="25.7109375" style="41" customWidth="1"/>
    <col min="2828" max="3072" width="9.140625" style="41"/>
    <col min="3073" max="3073" width="25.7109375" style="41" customWidth="1"/>
    <col min="3074" max="3082" width="7.7109375" style="41" customWidth="1"/>
    <col min="3083" max="3083" width="25.7109375" style="41" customWidth="1"/>
    <col min="3084" max="3328" width="9.140625" style="41"/>
    <col min="3329" max="3329" width="25.7109375" style="41" customWidth="1"/>
    <col min="3330" max="3338" width="7.7109375" style="41" customWidth="1"/>
    <col min="3339" max="3339" width="25.7109375" style="41" customWidth="1"/>
    <col min="3340" max="3584" width="9.140625" style="41"/>
    <col min="3585" max="3585" width="25.7109375" style="41" customWidth="1"/>
    <col min="3586" max="3594" width="7.7109375" style="41" customWidth="1"/>
    <col min="3595" max="3595" width="25.7109375" style="41" customWidth="1"/>
    <col min="3596" max="3840" width="9.140625" style="41"/>
    <col min="3841" max="3841" width="25.7109375" style="41" customWidth="1"/>
    <col min="3842" max="3850" width="7.7109375" style="41" customWidth="1"/>
    <col min="3851" max="3851" width="25.7109375" style="41" customWidth="1"/>
    <col min="3852" max="4096" width="9.140625" style="41"/>
    <col min="4097" max="4097" width="25.7109375" style="41" customWidth="1"/>
    <col min="4098" max="4106" width="7.7109375" style="41" customWidth="1"/>
    <col min="4107" max="4107" width="25.7109375" style="41" customWidth="1"/>
    <col min="4108" max="4352" width="9.140625" style="41"/>
    <col min="4353" max="4353" width="25.7109375" style="41" customWidth="1"/>
    <col min="4354" max="4362" width="7.7109375" style="41" customWidth="1"/>
    <col min="4363" max="4363" width="25.7109375" style="41" customWidth="1"/>
    <col min="4364" max="4608" width="9.140625" style="41"/>
    <col min="4609" max="4609" width="25.7109375" style="41" customWidth="1"/>
    <col min="4610" max="4618" width="7.7109375" style="41" customWidth="1"/>
    <col min="4619" max="4619" width="25.7109375" style="41" customWidth="1"/>
    <col min="4620" max="4864" width="9.140625" style="41"/>
    <col min="4865" max="4865" width="25.7109375" style="41" customWidth="1"/>
    <col min="4866" max="4874" width="7.7109375" style="41" customWidth="1"/>
    <col min="4875" max="4875" width="25.7109375" style="41" customWidth="1"/>
    <col min="4876" max="5120" width="9.140625" style="41"/>
    <col min="5121" max="5121" width="25.7109375" style="41" customWidth="1"/>
    <col min="5122" max="5130" width="7.7109375" style="41" customWidth="1"/>
    <col min="5131" max="5131" width="25.7109375" style="41" customWidth="1"/>
    <col min="5132" max="5376" width="9.140625" style="41"/>
    <col min="5377" max="5377" width="25.7109375" style="41" customWidth="1"/>
    <col min="5378" max="5386" width="7.7109375" style="41" customWidth="1"/>
    <col min="5387" max="5387" width="25.7109375" style="41" customWidth="1"/>
    <col min="5388" max="5632" width="9.140625" style="41"/>
    <col min="5633" max="5633" width="25.7109375" style="41" customWidth="1"/>
    <col min="5634" max="5642" width="7.7109375" style="41" customWidth="1"/>
    <col min="5643" max="5643" width="25.7109375" style="41" customWidth="1"/>
    <col min="5644" max="5888" width="9.140625" style="41"/>
    <col min="5889" max="5889" width="25.7109375" style="41" customWidth="1"/>
    <col min="5890" max="5898" width="7.7109375" style="41" customWidth="1"/>
    <col min="5899" max="5899" width="25.7109375" style="41" customWidth="1"/>
    <col min="5900" max="6144" width="9.140625" style="41"/>
    <col min="6145" max="6145" width="25.7109375" style="41" customWidth="1"/>
    <col min="6146" max="6154" width="7.7109375" style="41" customWidth="1"/>
    <col min="6155" max="6155" width="25.7109375" style="41" customWidth="1"/>
    <col min="6156" max="6400" width="9.140625" style="41"/>
    <col min="6401" max="6401" width="25.7109375" style="41" customWidth="1"/>
    <col min="6402" max="6410" width="7.7109375" style="41" customWidth="1"/>
    <col min="6411" max="6411" width="25.7109375" style="41" customWidth="1"/>
    <col min="6412" max="6656" width="9.140625" style="41"/>
    <col min="6657" max="6657" width="25.7109375" style="41" customWidth="1"/>
    <col min="6658" max="6666" width="7.7109375" style="41" customWidth="1"/>
    <col min="6667" max="6667" width="25.7109375" style="41" customWidth="1"/>
    <col min="6668" max="6912" width="9.140625" style="41"/>
    <col min="6913" max="6913" width="25.7109375" style="41" customWidth="1"/>
    <col min="6914" max="6922" width="7.7109375" style="41" customWidth="1"/>
    <col min="6923" max="6923" width="25.7109375" style="41" customWidth="1"/>
    <col min="6924" max="7168" width="9.140625" style="41"/>
    <col min="7169" max="7169" width="25.7109375" style="41" customWidth="1"/>
    <col min="7170" max="7178" width="7.7109375" style="41" customWidth="1"/>
    <col min="7179" max="7179" width="25.7109375" style="41" customWidth="1"/>
    <col min="7180" max="7424" width="9.140625" style="41"/>
    <col min="7425" max="7425" width="25.7109375" style="41" customWidth="1"/>
    <col min="7426" max="7434" width="7.7109375" style="41" customWidth="1"/>
    <col min="7435" max="7435" width="25.7109375" style="41" customWidth="1"/>
    <col min="7436" max="7680" width="9.140625" style="41"/>
    <col min="7681" max="7681" width="25.7109375" style="41" customWidth="1"/>
    <col min="7682" max="7690" width="7.7109375" style="41" customWidth="1"/>
    <col min="7691" max="7691" width="25.7109375" style="41" customWidth="1"/>
    <col min="7692" max="7936" width="9.140625" style="41"/>
    <col min="7937" max="7937" width="25.7109375" style="41" customWidth="1"/>
    <col min="7938" max="7946" width="7.7109375" style="41" customWidth="1"/>
    <col min="7947" max="7947" width="25.7109375" style="41" customWidth="1"/>
    <col min="7948" max="8192" width="9.140625" style="41"/>
    <col min="8193" max="8193" width="25.7109375" style="41" customWidth="1"/>
    <col min="8194" max="8202" width="7.7109375" style="41" customWidth="1"/>
    <col min="8203" max="8203" width="25.7109375" style="41" customWidth="1"/>
    <col min="8204" max="8448" width="9.140625" style="41"/>
    <col min="8449" max="8449" width="25.7109375" style="41" customWidth="1"/>
    <col min="8450" max="8458" width="7.7109375" style="41" customWidth="1"/>
    <col min="8459" max="8459" width="25.7109375" style="41" customWidth="1"/>
    <col min="8460" max="8704" width="9.140625" style="41"/>
    <col min="8705" max="8705" width="25.7109375" style="41" customWidth="1"/>
    <col min="8706" max="8714" width="7.7109375" style="41" customWidth="1"/>
    <col min="8715" max="8715" width="25.7109375" style="41" customWidth="1"/>
    <col min="8716" max="8960" width="9.140625" style="41"/>
    <col min="8961" max="8961" width="25.7109375" style="41" customWidth="1"/>
    <col min="8962" max="8970" width="7.7109375" style="41" customWidth="1"/>
    <col min="8971" max="8971" width="25.7109375" style="41" customWidth="1"/>
    <col min="8972" max="9216" width="9.140625" style="41"/>
    <col min="9217" max="9217" width="25.7109375" style="41" customWidth="1"/>
    <col min="9218" max="9226" width="7.7109375" style="41" customWidth="1"/>
    <col min="9227" max="9227" width="25.7109375" style="41" customWidth="1"/>
    <col min="9228" max="9472" width="9.140625" style="41"/>
    <col min="9473" max="9473" width="25.7109375" style="41" customWidth="1"/>
    <col min="9474" max="9482" width="7.7109375" style="41" customWidth="1"/>
    <col min="9483" max="9483" width="25.7109375" style="41" customWidth="1"/>
    <col min="9484" max="9728" width="9.140625" style="41"/>
    <col min="9729" max="9729" width="25.7109375" style="41" customWidth="1"/>
    <col min="9730" max="9738" width="7.7109375" style="41" customWidth="1"/>
    <col min="9739" max="9739" width="25.7109375" style="41" customWidth="1"/>
    <col min="9740" max="9984" width="9.140625" style="41"/>
    <col min="9985" max="9985" width="25.7109375" style="41" customWidth="1"/>
    <col min="9986" max="9994" width="7.7109375" style="41" customWidth="1"/>
    <col min="9995" max="9995" width="25.7109375" style="41" customWidth="1"/>
    <col min="9996" max="10240" width="9.140625" style="41"/>
    <col min="10241" max="10241" width="25.7109375" style="41" customWidth="1"/>
    <col min="10242" max="10250" width="7.7109375" style="41" customWidth="1"/>
    <col min="10251" max="10251" width="25.7109375" style="41" customWidth="1"/>
    <col min="10252" max="10496" width="9.140625" style="41"/>
    <col min="10497" max="10497" width="25.7109375" style="41" customWidth="1"/>
    <col min="10498" max="10506" width="7.7109375" style="41" customWidth="1"/>
    <col min="10507" max="10507" width="25.7109375" style="41" customWidth="1"/>
    <col min="10508" max="10752" width="9.140625" style="41"/>
    <col min="10753" max="10753" width="25.7109375" style="41" customWidth="1"/>
    <col min="10754" max="10762" width="7.7109375" style="41" customWidth="1"/>
    <col min="10763" max="10763" width="25.7109375" style="41" customWidth="1"/>
    <col min="10764" max="11008" width="9.140625" style="41"/>
    <col min="11009" max="11009" width="25.7109375" style="41" customWidth="1"/>
    <col min="11010" max="11018" width="7.7109375" style="41" customWidth="1"/>
    <col min="11019" max="11019" width="25.7109375" style="41" customWidth="1"/>
    <col min="11020" max="11264" width="9.140625" style="41"/>
    <col min="11265" max="11265" width="25.7109375" style="41" customWidth="1"/>
    <col min="11266" max="11274" width="7.7109375" style="41" customWidth="1"/>
    <col min="11275" max="11275" width="25.7109375" style="41" customWidth="1"/>
    <col min="11276" max="11520" width="9.140625" style="41"/>
    <col min="11521" max="11521" width="25.7109375" style="41" customWidth="1"/>
    <col min="11522" max="11530" width="7.7109375" style="41" customWidth="1"/>
    <col min="11531" max="11531" width="25.7109375" style="41" customWidth="1"/>
    <col min="11532" max="11776" width="9.140625" style="41"/>
    <col min="11777" max="11777" width="25.7109375" style="41" customWidth="1"/>
    <col min="11778" max="11786" width="7.7109375" style="41" customWidth="1"/>
    <col min="11787" max="11787" width="25.7109375" style="41" customWidth="1"/>
    <col min="11788" max="12032" width="9.140625" style="41"/>
    <col min="12033" max="12033" width="25.7109375" style="41" customWidth="1"/>
    <col min="12034" max="12042" width="7.7109375" style="41" customWidth="1"/>
    <col min="12043" max="12043" width="25.7109375" style="41" customWidth="1"/>
    <col min="12044" max="12288" width="9.140625" style="41"/>
    <col min="12289" max="12289" width="25.7109375" style="41" customWidth="1"/>
    <col min="12290" max="12298" width="7.7109375" style="41" customWidth="1"/>
    <col min="12299" max="12299" width="25.7109375" style="41" customWidth="1"/>
    <col min="12300" max="12544" width="9.140625" style="41"/>
    <col min="12545" max="12545" width="25.7109375" style="41" customWidth="1"/>
    <col min="12546" max="12554" width="7.7109375" style="41" customWidth="1"/>
    <col min="12555" max="12555" width="25.7109375" style="41" customWidth="1"/>
    <col min="12556" max="12800" width="9.140625" style="41"/>
    <col min="12801" max="12801" width="25.7109375" style="41" customWidth="1"/>
    <col min="12802" max="12810" width="7.7109375" style="41" customWidth="1"/>
    <col min="12811" max="12811" width="25.7109375" style="41" customWidth="1"/>
    <col min="12812" max="13056" width="9.140625" style="41"/>
    <col min="13057" max="13057" width="25.7109375" style="41" customWidth="1"/>
    <col min="13058" max="13066" width="7.7109375" style="41" customWidth="1"/>
    <col min="13067" max="13067" width="25.7109375" style="41" customWidth="1"/>
    <col min="13068" max="13312" width="9.140625" style="41"/>
    <col min="13313" max="13313" width="25.7109375" style="41" customWidth="1"/>
    <col min="13314" max="13322" width="7.7109375" style="41" customWidth="1"/>
    <col min="13323" max="13323" width="25.7109375" style="41" customWidth="1"/>
    <col min="13324" max="13568" width="9.140625" style="41"/>
    <col min="13569" max="13569" width="25.7109375" style="41" customWidth="1"/>
    <col min="13570" max="13578" width="7.7109375" style="41" customWidth="1"/>
    <col min="13579" max="13579" width="25.7109375" style="41" customWidth="1"/>
    <col min="13580" max="13824" width="9.140625" style="41"/>
    <col min="13825" max="13825" width="25.7109375" style="41" customWidth="1"/>
    <col min="13826" max="13834" width="7.7109375" style="41" customWidth="1"/>
    <col min="13835" max="13835" width="25.7109375" style="41" customWidth="1"/>
    <col min="13836" max="14080" width="9.140625" style="41"/>
    <col min="14081" max="14081" width="25.7109375" style="41" customWidth="1"/>
    <col min="14082" max="14090" width="7.7109375" style="41" customWidth="1"/>
    <col min="14091" max="14091" width="25.7109375" style="41" customWidth="1"/>
    <col min="14092" max="14336" width="9.140625" style="41"/>
    <col min="14337" max="14337" width="25.7109375" style="41" customWidth="1"/>
    <col min="14338" max="14346" width="7.7109375" style="41" customWidth="1"/>
    <col min="14347" max="14347" width="25.7109375" style="41" customWidth="1"/>
    <col min="14348" max="14592" width="9.140625" style="41"/>
    <col min="14593" max="14593" width="25.7109375" style="41" customWidth="1"/>
    <col min="14594" max="14602" width="7.7109375" style="41" customWidth="1"/>
    <col min="14603" max="14603" width="25.7109375" style="41" customWidth="1"/>
    <col min="14604" max="14848" width="9.140625" style="41"/>
    <col min="14849" max="14849" width="25.7109375" style="41" customWidth="1"/>
    <col min="14850" max="14858" width="7.7109375" style="41" customWidth="1"/>
    <col min="14859" max="14859" width="25.7109375" style="41" customWidth="1"/>
    <col min="14860" max="15104" width="9.140625" style="41"/>
    <col min="15105" max="15105" width="25.7109375" style="41" customWidth="1"/>
    <col min="15106" max="15114" width="7.7109375" style="41" customWidth="1"/>
    <col min="15115" max="15115" width="25.7109375" style="41" customWidth="1"/>
    <col min="15116" max="15360" width="9.140625" style="41"/>
    <col min="15361" max="15361" width="25.7109375" style="41" customWidth="1"/>
    <col min="15362" max="15370" width="7.7109375" style="41" customWidth="1"/>
    <col min="15371" max="15371" width="25.7109375" style="41" customWidth="1"/>
    <col min="15372" max="15616" width="9.140625" style="41"/>
    <col min="15617" max="15617" width="25.7109375" style="41" customWidth="1"/>
    <col min="15618" max="15626" width="7.7109375" style="41" customWidth="1"/>
    <col min="15627" max="15627" width="25.7109375" style="41" customWidth="1"/>
    <col min="15628" max="15872" width="9.140625" style="41"/>
    <col min="15873" max="15873" width="25.7109375" style="41" customWidth="1"/>
    <col min="15874" max="15882" width="7.7109375" style="41" customWidth="1"/>
    <col min="15883" max="15883" width="25.7109375" style="41" customWidth="1"/>
    <col min="15884" max="16128" width="9.140625" style="41"/>
    <col min="16129" max="16129" width="25.7109375" style="41" customWidth="1"/>
    <col min="16130" max="16138" width="7.7109375" style="41" customWidth="1"/>
    <col min="16139" max="16139" width="25.7109375" style="41" customWidth="1"/>
    <col min="16140" max="16384" width="9.140625" style="41"/>
  </cols>
  <sheetData>
    <row r="1" spans="1:11" ht="23.25" x14ac:dyDescent="0.2">
      <c r="A1" s="1283" t="s">
        <v>411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1" ht="15.75" x14ac:dyDescent="0.2">
      <c r="A2" s="1285" t="s">
        <v>764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1" ht="22.5" customHeight="1" x14ac:dyDescent="0.2">
      <c r="A3" s="1285" t="s">
        <v>1363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1" s="94" customFormat="1" ht="27.75" customHeight="1" x14ac:dyDescent="0.25">
      <c r="A4" s="666" t="s">
        <v>146</v>
      </c>
      <c r="B4" s="667"/>
      <c r="C4" s="667"/>
      <c r="D4" s="667"/>
      <c r="E4" s="667"/>
      <c r="F4" s="667"/>
      <c r="G4" s="667"/>
      <c r="H4" s="667"/>
      <c r="I4" s="667"/>
      <c r="J4" s="667"/>
      <c r="K4" s="668" t="s">
        <v>74</v>
      </c>
    </row>
    <row r="5" spans="1:11" ht="23.25" customHeight="1" thickBot="1" x14ac:dyDescent="0.25">
      <c r="A5" s="1324" t="s">
        <v>722</v>
      </c>
      <c r="B5" s="1326" t="s">
        <v>717</v>
      </c>
      <c r="C5" s="1326"/>
      <c r="D5" s="1326"/>
      <c r="E5" s="1327" t="s">
        <v>716</v>
      </c>
      <c r="F5" s="1327"/>
      <c r="G5" s="1327"/>
      <c r="H5" s="1327" t="s">
        <v>715</v>
      </c>
      <c r="I5" s="1327"/>
      <c r="J5" s="1327"/>
      <c r="K5" s="1328" t="s">
        <v>723</v>
      </c>
    </row>
    <row r="6" spans="1:11" ht="31.5" customHeight="1" x14ac:dyDescent="0.2">
      <c r="A6" s="1325"/>
      <c r="B6" s="838" t="s">
        <v>394</v>
      </c>
      <c r="C6" s="839" t="s">
        <v>566</v>
      </c>
      <c r="D6" s="839" t="s">
        <v>565</v>
      </c>
      <c r="E6" s="838" t="s">
        <v>394</v>
      </c>
      <c r="F6" s="839" t="s">
        <v>566</v>
      </c>
      <c r="G6" s="839" t="s">
        <v>565</v>
      </c>
      <c r="H6" s="838" t="s">
        <v>394</v>
      </c>
      <c r="I6" s="839" t="s">
        <v>566</v>
      </c>
      <c r="J6" s="839" t="s">
        <v>565</v>
      </c>
      <c r="K6" s="1329"/>
    </row>
    <row r="7" spans="1:11" s="2" customFormat="1" ht="24.95" customHeight="1" thickBot="1" x14ac:dyDescent="0.25">
      <c r="A7" s="840">
        <v>2013</v>
      </c>
      <c r="B7" s="841">
        <v>1.1000000000000001</v>
      </c>
      <c r="C7" s="841">
        <v>0.8</v>
      </c>
      <c r="D7" s="841">
        <v>1.5</v>
      </c>
      <c r="E7" s="841">
        <v>1</v>
      </c>
      <c r="F7" s="842">
        <v>0.6</v>
      </c>
      <c r="G7" s="842">
        <v>1.5</v>
      </c>
      <c r="H7" s="841">
        <v>1.3</v>
      </c>
      <c r="I7" s="842">
        <v>1.1000000000000001</v>
      </c>
      <c r="J7" s="842">
        <v>1.5</v>
      </c>
      <c r="K7" s="843">
        <v>2013</v>
      </c>
    </row>
    <row r="8" spans="1:11" s="2" customFormat="1" ht="24.95" customHeight="1" thickTop="1" thickBot="1" x14ac:dyDescent="0.25">
      <c r="A8" s="799">
        <v>2014</v>
      </c>
      <c r="B8" s="800">
        <v>1.6</v>
      </c>
      <c r="C8" s="800">
        <v>1</v>
      </c>
      <c r="D8" s="800">
        <v>2.1</v>
      </c>
      <c r="E8" s="800">
        <v>1.7</v>
      </c>
      <c r="F8" s="801">
        <v>1.2</v>
      </c>
      <c r="G8" s="801">
        <v>2.2999999999999998</v>
      </c>
      <c r="H8" s="800">
        <v>1.3</v>
      </c>
      <c r="I8" s="801">
        <v>0.8</v>
      </c>
      <c r="J8" s="801">
        <v>1.7</v>
      </c>
      <c r="K8" s="802">
        <v>2014</v>
      </c>
    </row>
    <row r="9" spans="1:11" s="2" customFormat="1" ht="24.95" customHeight="1" thickTop="1" thickBot="1" x14ac:dyDescent="0.25">
      <c r="A9" s="791">
        <v>2015</v>
      </c>
      <c r="B9" s="792">
        <v>1.6152054691608444</v>
      </c>
      <c r="C9" s="792">
        <v>1.4601905932984938</v>
      </c>
      <c r="D9" s="792">
        <v>1.763409257898604</v>
      </c>
      <c r="E9" s="792">
        <v>1.6323865491348351</v>
      </c>
      <c r="F9" s="793">
        <v>1.2243989314336599</v>
      </c>
      <c r="G9" s="793">
        <v>2.0225675963380882</v>
      </c>
      <c r="H9" s="792">
        <v>1.576904415332363</v>
      </c>
      <c r="I9" s="793">
        <v>1.9860973187686195</v>
      </c>
      <c r="J9" s="793">
        <v>1.1859582542694496</v>
      </c>
      <c r="K9" s="794">
        <v>2015</v>
      </c>
    </row>
    <row r="10" spans="1:11" s="2" customFormat="1" ht="24.95" customHeight="1" thickTop="1" thickBot="1" x14ac:dyDescent="0.25">
      <c r="A10" s="799">
        <v>2016</v>
      </c>
      <c r="B10" s="800">
        <v>1.1000000000000001</v>
      </c>
      <c r="C10" s="800">
        <v>1</v>
      </c>
      <c r="D10" s="800">
        <v>1.2</v>
      </c>
      <c r="E10" s="800">
        <v>1.3</v>
      </c>
      <c r="F10" s="801">
        <v>1.2</v>
      </c>
      <c r="G10" s="801">
        <v>1.5</v>
      </c>
      <c r="H10" s="800">
        <v>0.5</v>
      </c>
      <c r="I10" s="801">
        <v>0.5</v>
      </c>
      <c r="J10" s="801">
        <v>0.5</v>
      </c>
      <c r="K10" s="802">
        <v>2016</v>
      </c>
    </row>
    <row r="11" spans="1:11" s="2" customFormat="1" ht="24.95" customHeight="1" thickTop="1" thickBot="1" x14ac:dyDescent="0.25">
      <c r="A11" s="791">
        <v>2017</v>
      </c>
      <c r="B11" s="792">
        <v>1.2542105640364081</v>
      </c>
      <c r="C11" s="792">
        <v>1.1015642211940955</v>
      </c>
      <c r="D11" s="792">
        <v>1.39967807404297</v>
      </c>
      <c r="E11" s="792">
        <v>1.2523795210900712</v>
      </c>
      <c r="F11" s="793">
        <v>1.0246951531919255</v>
      </c>
      <c r="G11" s="793">
        <v>1.4701558365186711</v>
      </c>
      <c r="H11" s="792">
        <v>1.2588116817724069</v>
      </c>
      <c r="I11" s="793">
        <v>1.2960082944530844</v>
      </c>
      <c r="J11" s="793">
        <v>1.2236906510034262</v>
      </c>
      <c r="K11" s="794">
        <v>2017</v>
      </c>
    </row>
    <row r="12" spans="1:11" s="2" customFormat="1" ht="24.95" customHeight="1" thickTop="1" thickBot="1" x14ac:dyDescent="0.25">
      <c r="A12" s="799">
        <v>2018</v>
      </c>
      <c r="B12" s="800">
        <v>1.4606861662332111</v>
      </c>
      <c r="C12" s="800">
        <v>1.0082097076191847</v>
      </c>
      <c r="D12" s="800">
        <v>1.9036875132200521</v>
      </c>
      <c r="E12" s="800">
        <v>1.6283430375999211</v>
      </c>
      <c r="F12" s="801">
        <v>1.3955342902711323</v>
      </c>
      <c r="G12" s="801">
        <v>1.8565565761188196</v>
      </c>
      <c r="H12" s="800">
        <v>1.0252466999871843</v>
      </c>
      <c r="I12" s="801">
        <v>0</v>
      </c>
      <c r="J12" s="801">
        <v>2.0258293238794631</v>
      </c>
      <c r="K12" s="802">
        <v>2018</v>
      </c>
    </row>
    <row r="13" spans="1:11" s="2" customFormat="1" ht="24.95" customHeight="1" thickTop="1" thickBot="1" x14ac:dyDescent="0.25">
      <c r="A13" s="791">
        <v>2019</v>
      </c>
      <c r="B13" s="792">
        <v>1.1262846684499508</v>
      </c>
      <c r="C13" s="792">
        <v>1.1000000000000001</v>
      </c>
      <c r="D13" s="792">
        <v>1.099278598419787</v>
      </c>
      <c r="E13" s="792">
        <v>1.0996366418053165</v>
      </c>
      <c r="F13" s="793">
        <v>1.1814512159102097</v>
      </c>
      <c r="G13" s="793">
        <v>1.0223998512872943</v>
      </c>
      <c r="H13" s="792">
        <v>1.1000000000000001</v>
      </c>
      <c r="I13" s="793">
        <v>0.8</v>
      </c>
      <c r="J13" s="793">
        <v>1.3171759747102212</v>
      </c>
      <c r="K13" s="794">
        <v>2019</v>
      </c>
    </row>
    <row r="14" spans="1:11" s="2" customFormat="1" ht="24.95" customHeight="1" thickTop="1" thickBot="1" x14ac:dyDescent="0.25">
      <c r="A14" s="799">
        <v>2020</v>
      </c>
      <c r="B14" s="800">
        <v>0.79272075549734611</v>
      </c>
      <c r="C14" s="800">
        <v>0.49247221049669343</v>
      </c>
      <c r="D14" s="800">
        <v>1.0810810810810811</v>
      </c>
      <c r="E14" s="800">
        <v>0.86694652308815479</v>
      </c>
      <c r="F14" s="801">
        <v>0.56111474796595906</v>
      </c>
      <c r="G14" s="801">
        <v>1.1583355609017196</v>
      </c>
      <c r="H14" s="800">
        <v>0.56353902507748654</v>
      </c>
      <c r="I14" s="801">
        <v>0.28401022436807727</v>
      </c>
      <c r="J14" s="801">
        <v>0.83869164103997762</v>
      </c>
      <c r="K14" s="802">
        <v>2020</v>
      </c>
    </row>
    <row r="15" spans="1:11" s="2" customFormat="1" ht="24.95" customHeight="1" thickTop="1" thickBot="1" x14ac:dyDescent="0.25">
      <c r="A15" s="791">
        <v>2021</v>
      </c>
      <c r="B15" s="792">
        <v>1.4058284889243513</v>
      </c>
      <c r="C15" s="792">
        <v>1.2572685840012572</v>
      </c>
      <c r="D15" s="792">
        <v>1.5449128227764291</v>
      </c>
      <c r="E15" s="792">
        <v>1.2969467711429346</v>
      </c>
      <c r="F15" s="793">
        <v>1.3367494708700012</v>
      </c>
      <c r="G15" s="793">
        <v>1.2594458438287153</v>
      </c>
      <c r="H15" s="792">
        <v>1.6636805733299207</v>
      </c>
      <c r="I15" s="793">
        <v>1.0669511869831954</v>
      </c>
      <c r="J15" s="793">
        <v>2.214022140221402</v>
      </c>
      <c r="K15" s="794">
        <v>2021</v>
      </c>
    </row>
    <row r="16" spans="1:11" s="2" customFormat="1" ht="24.95" customHeight="1" thickTop="1" x14ac:dyDescent="0.2">
      <c r="A16" s="795">
        <v>2022</v>
      </c>
      <c r="B16" s="796">
        <v>1.4819881440948472</v>
      </c>
      <c r="C16" s="796">
        <v>1.9349845201238389</v>
      </c>
      <c r="D16" s="796">
        <v>1.0450880859958196</v>
      </c>
      <c r="E16" s="796">
        <v>1.5130171649188711</v>
      </c>
      <c r="F16" s="797">
        <v>2.0195578231292517</v>
      </c>
      <c r="G16" s="797">
        <v>1.0246951531919255</v>
      </c>
      <c r="H16" s="796">
        <v>1.3987970345502867</v>
      </c>
      <c r="I16" s="797">
        <v>1.7084282460136675</v>
      </c>
      <c r="J16" s="797">
        <v>1.0998075336816058</v>
      </c>
      <c r="K16" s="798">
        <v>2022</v>
      </c>
    </row>
    <row r="17" spans="1:11" ht="21" customHeight="1" x14ac:dyDescent="0.2">
      <c r="A17" s="272"/>
      <c r="B17" s="272"/>
      <c r="C17" s="272"/>
      <c r="D17" s="272"/>
      <c r="E17" s="272"/>
      <c r="F17" s="272"/>
      <c r="G17" s="272"/>
      <c r="H17" s="272"/>
      <c r="I17" s="272"/>
      <c r="J17" s="272"/>
      <c r="K17" s="272"/>
    </row>
    <row r="18" spans="1:11" ht="21" customHeight="1" x14ac:dyDescent="0.2">
      <c r="K18" s="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A3"/>
  <sheetViews>
    <sheetView view="pageBreakPreview" zoomScaleNormal="100" zoomScaleSheetLayoutView="100" workbookViewId="0">
      <selection activeCell="B8" sqref="B8"/>
    </sheetView>
  </sheetViews>
  <sheetFormatPr defaultRowHeight="12.75" x14ac:dyDescent="0.2"/>
  <cols>
    <col min="1" max="1" width="57.28515625" style="27" customWidth="1"/>
    <col min="2" max="255" width="9.140625" style="27"/>
    <col min="256" max="256" width="52.7109375" style="27" customWidth="1"/>
    <col min="257" max="511" width="9.140625" style="27"/>
    <col min="512" max="512" width="52.7109375" style="27" customWidth="1"/>
    <col min="513" max="767" width="9.140625" style="27"/>
    <col min="768" max="768" width="52.7109375" style="27" customWidth="1"/>
    <col min="769" max="1023" width="9.140625" style="27"/>
    <col min="1024" max="1024" width="52.7109375" style="27" customWidth="1"/>
    <col min="1025" max="1279" width="9.140625" style="27"/>
    <col min="1280" max="1280" width="52.7109375" style="27" customWidth="1"/>
    <col min="1281" max="1535" width="9.140625" style="27"/>
    <col min="1536" max="1536" width="52.7109375" style="27" customWidth="1"/>
    <col min="1537" max="1791" width="9.140625" style="27"/>
    <col min="1792" max="1792" width="52.7109375" style="27" customWidth="1"/>
    <col min="1793" max="2047" width="9.140625" style="27"/>
    <col min="2048" max="2048" width="52.7109375" style="27" customWidth="1"/>
    <col min="2049" max="2303" width="9.140625" style="27"/>
    <col min="2304" max="2304" width="52.7109375" style="27" customWidth="1"/>
    <col min="2305" max="2559" width="9.140625" style="27"/>
    <col min="2560" max="2560" width="52.7109375" style="27" customWidth="1"/>
    <col min="2561" max="2815" width="9.140625" style="27"/>
    <col min="2816" max="2816" width="52.7109375" style="27" customWidth="1"/>
    <col min="2817" max="3071" width="9.140625" style="27"/>
    <col min="3072" max="3072" width="52.7109375" style="27" customWidth="1"/>
    <col min="3073" max="3327" width="9.140625" style="27"/>
    <col min="3328" max="3328" width="52.7109375" style="27" customWidth="1"/>
    <col min="3329" max="3583" width="9.140625" style="27"/>
    <col min="3584" max="3584" width="52.7109375" style="27" customWidth="1"/>
    <col min="3585" max="3839" width="9.140625" style="27"/>
    <col min="3840" max="3840" width="52.7109375" style="27" customWidth="1"/>
    <col min="3841" max="4095" width="9.140625" style="27"/>
    <col min="4096" max="4096" width="52.7109375" style="27" customWidth="1"/>
    <col min="4097" max="4351" width="9.140625" style="27"/>
    <col min="4352" max="4352" width="52.7109375" style="27" customWidth="1"/>
    <col min="4353" max="4607" width="9.140625" style="27"/>
    <col min="4608" max="4608" width="52.7109375" style="27" customWidth="1"/>
    <col min="4609" max="4863" width="9.140625" style="27"/>
    <col min="4864" max="4864" width="52.7109375" style="27" customWidth="1"/>
    <col min="4865" max="5119" width="9.140625" style="27"/>
    <col min="5120" max="5120" width="52.7109375" style="27" customWidth="1"/>
    <col min="5121" max="5375" width="9.140625" style="27"/>
    <col min="5376" max="5376" width="52.7109375" style="27" customWidth="1"/>
    <col min="5377" max="5631" width="9.140625" style="27"/>
    <col min="5632" max="5632" width="52.7109375" style="27" customWidth="1"/>
    <col min="5633" max="5887" width="9.140625" style="27"/>
    <col min="5888" max="5888" width="52.7109375" style="27" customWidth="1"/>
    <col min="5889" max="6143" width="9.140625" style="27"/>
    <col min="6144" max="6144" width="52.7109375" style="27" customWidth="1"/>
    <col min="6145" max="6399" width="9.140625" style="27"/>
    <col min="6400" max="6400" width="52.7109375" style="27" customWidth="1"/>
    <col min="6401" max="6655" width="9.140625" style="27"/>
    <col min="6656" max="6656" width="52.7109375" style="27" customWidth="1"/>
    <col min="6657" max="6911" width="9.140625" style="27"/>
    <col min="6912" max="6912" width="52.7109375" style="27" customWidth="1"/>
    <col min="6913" max="7167" width="9.140625" style="27"/>
    <col min="7168" max="7168" width="52.7109375" style="27" customWidth="1"/>
    <col min="7169" max="7423" width="9.140625" style="27"/>
    <col min="7424" max="7424" width="52.7109375" style="27" customWidth="1"/>
    <col min="7425" max="7679" width="9.140625" style="27"/>
    <col min="7680" max="7680" width="52.7109375" style="27" customWidth="1"/>
    <col min="7681" max="7935" width="9.140625" style="27"/>
    <col min="7936" max="7936" width="52.7109375" style="27" customWidth="1"/>
    <col min="7937" max="8191" width="9.140625" style="27"/>
    <col min="8192" max="8192" width="52.7109375" style="27" customWidth="1"/>
    <col min="8193" max="8447" width="9.140625" style="27"/>
    <col min="8448" max="8448" width="52.7109375" style="27" customWidth="1"/>
    <col min="8449" max="8703" width="9.140625" style="27"/>
    <col min="8704" max="8704" width="52.7109375" style="27" customWidth="1"/>
    <col min="8705" max="8959" width="9.140625" style="27"/>
    <col min="8960" max="8960" width="52.7109375" style="27" customWidth="1"/>
    <col min="8961" max="9215" width="9.140625" style="27"/>
    <col min="9216" max="9216" width="52.7109375" style="27" customWidth="1"/>
    <col min="9217" max="9471" width="9.140625" style="27"/>
    <col min="9472" max="9472" width="52.7109375" style="27" customWidth="1"/>
    <col min="9473" max="9727" width="9.140625" style="27"/>
    <col min="9728" max="9728" width="52.7109375" style="27" customWidth="1"/>
    <col min="9729" max="9983" width="9.140625" style="27"/>
    <col min="9984" max="9984" width="52.7109375" style="27" customWidth="1"/>
    <col min="9985" max="10239" width="9.140625" style="27"/>
    <col min="10240" max="10240" width="52.7109375" style="27" customWidth="1"/>
    <col min="10241" max="10495" width="9.140625" style="27"/>
    <col min="10496" max="10496" width="52.7109375" style="27" customWidth="1"/>
    <col min="10497" max="10751" width="9.140625" style="27"/>
    <col min="10752" max="10752" width="52.7109375" style="27" customWidth="1"/>
    <col min="10753" max="11007" width="9.140625" style="27"/>
    <col min="11008" max="11008" width="52.7109375" style="27" customWidth="1"/>
    <col min="11009" max="11263" width="9.140625" style="27"/>
    <col min="11264" max="11264" width="52.7109375" style="27" customWidth="1"/>
    <col min="11265" max="11519" width="9.140625" style="27"/>
    <col min="11520" max="11520" width="52.7109375" style="27" customWidth="1"/>
    <col min="11521" max="11775" width="9.140625" style="27"/>
    <col min="11776" max="11776" width="52.7109375" style="27" customWidth="1"/>
    <col min="11777" max="12031" width="9.140625" style="27"/>
    <col min="12032" max="12032" width="52.7109375" style="27" customWidth="1"/>
    <col min="12033" max="12287" width="9.140625" style="27"/>
    <col min="12288" max="12288" width="52.7109375" style="27" customWidth="1"/>
    <col min="12289" max="12543" width="9.140625" style="27"/>
    <col min="12544" max="12544" width="52.7109375" style="27" customWidth="1"/>
    <col min="12545" max="12799" width="9.140625" style="27"/>
    <col min="12800" max="12800" width="52.7109375" style="27" customWidth="1"/>
    <col min="12801" max="13055" width="9.140625" style="27"/>
    <col min="13056" max="13056" width="52.7109375" style="27" customWidth="1"/>
    <col min="13057" max="13311" width="9.140625" style="27"/>
    <col min="13312" max="13312" width="52.7109375" style="27" customWidth="1"/>
    <col min="13313" max="13567" width="9.140625" style="27"/>
    <col min="13568" max="13568" width="52.7109375" style="27" customWidth="1"/>
    <col min="13569" max="13823" width="9.140625" style="27"/>
    <col min="13824" max="13824" width="52.7109375" style="27" customWidth="1"/>
    <col min="13825" max="14079" width="9.140625" style="27"/>
    <col min="14080" max="14080" width="52.7109375" style="27" customWidth="1"/>
    <col min="14081" max="14335" width="9.140625" style="27"/>
    <col min="14336" max="14336" width="52.7109375" style="27" customWidth="1"/>
    <col min="14337" max="14591" width="9.140625" style="27"/>
    <col min="14592" max="14592" width="52.7109375" style="27" customWidth="1"/>
    <col min="14593" max="14847" width="9.140625" style="27"/>
    <col min="14848" max="14848" width="52.7109375" style="27" customWidth="1"/>
    <col min="14849" max="15103" width="9.140625" style="27"/>
    <col min="15104" max="15104" width="52.7109375" style="27" customWidth="1"/>
    <col min="15105" max="15359" width="9.140625" style="27"/>
    <col min="15360" max="15360" width="52.7109375" style="27" customWidth="1"/>
    <col min="15361" max="15615" width="9.140625" style="27"/>
    <col min="15616" max="15616" width="52.7109375" style="27" customWidth="1"/>
    <col min="15617" max="15871" width="9.140625" style="27"/>
    <col min="15872" max="15872" width="52.7109375" style="27" customWidth="1"/>
    <col min="15873" max="16127" width="9.140625" style="27"/>
    <col min="16128" max="16128" width="52.7109375" style="27" customWidth="1"/>
    <col min="16129" max="16384" width="9.140625" style="27"/>
  </cols>
  <sheetData>
    <row r="1" spans="1:1" ht="47.25" customHeight="1" thickTop="1" x14ac:dyDescent="0.4">
      <c r="A1" s="1104" t="s">
        <v>555</v>
      </c>
    </row>
    <row r="2" spans="1:1" ht="40.5" customHeight="1" thickBot="1" x14ac:dyDescent="0.25">
      <c r="A2" s="1105" t="s">
        <v>472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64"/>
  <sheetViews>
    <sheetView view="pageBreakPreview" zoomScaleNormal="100" zoomScaleSheetLayoutView="100" workbookViewId="0">
      <selection activeCell="M10" sqref="M10"/>
    </sheetView>
  </sheetViews>
  <sheetFormatPr defaultColWidth="9.140625" defaultRowHeight="12.75" x14ac:dyDescent="0.2"/>
  <cols>
    <col min="1" max="10" width="9.140625" style="27"/>
    <col min="11" max="11" width="6.140625" style="27" customWidth="1"/>
    <col min="12" max="16384" width="9.140625" style="27"/>
  </cols>
  <sheetData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N16"/>
  <sheetViews>
    <sheetView view="pageBreakPreview" zoomScaleNormal="100" zoomScaleSheetLayoutView="100" workbookViewId="0">
      <selection activeCell="D12" sqref="D12"/>
    </sheetView>
  </sheetViews>
  <sheetFormatPr defaultRowHeight="15" x14ac:dyDescent="0.2"/>
  <cols>
    <col min="1" max="1" width="26.5703125" style="10" customWidth="1"/>
    <col min="2" max="4" width="21.7109375" style="10" customWidth="1"/>
    <col min="5" max="5" width="26.5703125" style="10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1" customFormat="1" ht="23.25" x14ac:dyDescent="0.2">
      <c r="A1" s="1330" t="s">
        <v>175</v>
      </c>
      <c r="B1" s="1330"/>
      <c r="C1" s="1330"/>
      <c r="D1" s="1330"/>
      <c r="E1" s="1330"/>
    </row>
    <row r="2" spans="1:14" s="23" customFormat="1" ht="15.75" x14ac:dyDescent="0.2">
      <c r="A2" s="1331" t="s">
        <v>176</v>
      </c>
      <c r="B2" s="1331"/>
      <c r="C2" s="1331"/>
      <c r="D2" s="1331"/>
      <c r="E2" s="1331"/>
    </row>
    <row r="3" spans="1:14" s="23" customFormat="1" ht="22.5" customHeight="1" x14ac:dyDescent="0.2">
      <c r="A3" s="1331" t="s">
        <v>1363</v>
      </c>
      <c r="B3" s="1331"/>
      <c r="C3" s="1331"/>
      <c r="D3" s="1331"/>
      <c r="E3" s="1331"/>
    </row>
    <row r="4" spans="1:14" s="94" customFormat="1" ht="27.75" customHeight="1" x14ac:dyDescent="0.25">
      <c r="A4" s="666" t="s">
        <v>116</v>
      </c>
      <c r="B4" s="667"/>
      <c r="C4" s="667"/>
      <c r="D4" s="667"/>
      <c r="E4" s="667" t="s">
        <v>35</v>
      </c>
      <c r="F4" s="667"/>
      <c r="G4" s="667"/>
      <c r="H4" s="667"/>
      <c r="I4" s="667"/>
      <c r="J4" s="667"/>
      <c r="K4" s="667"/>
      <c r="L4" s="667"/>
      <c r="M4" s="667"/>
      <c r="N4" s="668"/>
    </row>
    <row r="5" spans="1:14" s="11" customFormat="1" ht="42.75" customHeight="1" x14ac:dyDescent="0.2">
      <c r="A5" s="847" t="s">
        <v>128</v>
      </c>
      <c r="B5" s="848" t="s">
        <v>573</v>
      </c>
      <c r="C5" s="849" t="s">
        <v>574</v>
      </c>
      <c r="D5" s="849" t="s">
        <v>575</v>
      </c>
      <c r="E5" s="850" t="s">
        <v>134</v>
      </c>
    </row>
    <row r="6" spans="1:14" ht="24.95" customHeight="1" thickBot="1" x14ac:dyDescent="0.25">
      <c r="A6" s="851">
        <v>2013</v>
      </c>
      <c r="B6" s="852">
        <f>D6-C6</f>
        <v>21575</v>
      </c>
      <c r="C6" s="852">
        <v>2133</v>
      </c>
      <c r="D6" s="852">
        <v>23708</v>
      </c>
      <c r="E6" s="853">
        <v>2013</v>
      </c>
    </row>
    <row r="7" spans="1:14" ht="24.95" customHeight="1" thickTop="1" thickBot="1" x14ac:dyDescent="0.25">
      <c r="A7" s="803">
        <v>2014</v>
      </c>
      <c r="B7" s="822">
        <f t="shared" ref="B7:B14" si="0">D7-C7</f>
        <v>23077</v>
      </c>
      <c r="C7" s="804">
        <v>2366</v>
      </c>
      <c r="D7" s="804">
        <v>25443</v>
      </c>
      <c r="E7" s="805">
        <v>2014</v>
      </c>
    </row>
    <row r="8" spans="1:14" ht="24.95" customHeight="1" thickTop="1" thickBot="1" x14ac:dyDescent="0.25">
      <c r="A8" s="806">
        <v>2015</v>
      </c>
      <c r="B8" s="807">
        <f t="shared" si="0"/>
        <v>24305</v>
      </c>
      <c r="C8" s="807">
        <v>2317</v>
      </c>
      <c r="D8" s="807">
        <v>26622</v>
      </c>
      <c r="E8" s="808">
        <v>2015</v>
      </c>
    </row>
    <row r="9" spans="1:14" ht="24.95" customHeight="1" thickTop="1" thickBot="1" x14ac:dyDescent="0.25">
      <c r="A9" s="803">
        <v>2016</v>
      </c>
      <c r="B9" s="822">
        <f t="shared" si="0"/>
        <v>24469</v>
      </c>
      <c r="C9" s="804">
        <v>2347</v>
      </c>
      <c r="D9" s="804">
        <v>26816</v>
      </c>
      <c r="E9" s="805">
        <v>2016</v>
      </c>
    </row>
    <row r="10" spans="1:14" ht="24.95" customHeight="1" thickTop="1" thickBot="1" x14ac:dyDescent="0.25">
      <c r="A10" s="806">
        <v>2017</v>
      </c>
      <c r="B10" s="807">
        <f t="shared" si="0"/>
        <v>25612</v>
      </c>
      <c r="C10" s="807">
        <v>2294</v>
      </c>
      <c r="D10" s="807">
        <v>27906</v>
      </c>
      <c r="E10" s="808">
        <v>2017</v>
      </c>
    </row>
    <row r="11" spans="1:14" ht="24.95" customHeight="1" thickTop="1" thickBot="1" x14ac:dyDescent="0.25">
      <c r="A11" s="803">
        <v>2018</v>
      </c>
      <c r="B11" s="822">
        <f t="shared" si="0"/>
        <v>25684</v>
      </c>
      <c r="C11" s="804">
        <v>2385</v>
      </c>
      <c r="D11" s="804">
        <v>28069</v>
      </c>
      <c r="E11" s="805">
        <v>2018</v>
      </c>
    </row>
    <row r="12" spans="1:14" ht="24.95" customHeight="1" thickTop="1" thickBot="1" x14ac:dyDescent="0.25">
      <c r="A12" s="806">
        <v>2019</v>
      </c>
      <c r="B12" s="807">
        <f t="shared" si="0"/>
        <v>26212</v>
      </c>
      <c r="C12" s="807">
        <v>2200</v>
      </c>
      <c r="D12" s="807">
        <v>28412</v>
      </c>
      <c r="E12" s="808">
        <v>2019</v>
      </c>
    </row>
    <row r="13" spans="1:14" ht="24.95" customHeight="1" thickTop="1" thickBot="1" x14ac:dyDescent="0.25">
      <c r="A13" s="803">
        <v>2020</v>
      </c>
      <c r="B13" s="822">
        <f t="shared" si="0"/>
        <v>26203</v>
      </c>
      <c r="C13" s="804">
        <v>2811</v>
      </c>
      <c r="D13" s="804">
        <v>29014</v>
      </c>
      <c r="E13" s="805">
        <v>2020</v>
      </c>
    </row>
    <row r="14" spans="1:14" ht="24.95" customHeight="1" thickTop="1" thickBot="1" x14ac:dyDescent="0.25">
      <c r="A14" s="806">
        <v>2021</v>
      </c>
      <c r="B14" s="807">
        <f t="shared" si="0"/>
        <v>23478</v>
      </c>
      <c r="C14" s="807">
        <v>2841</v>
      </c>
      <c r="D14" s="807">
        <v>26319</v>
      </c>
      <c r="E14" s="808">
        <v>2021</v>
      </c>
    </row>
    <row r="15" spans="1:14" ht="24.95" customHeight="1" thickTop="1" x14ac:dyDescent="0.2">
      <c r="A15" s="893">
        <v>2022</v>
      </c>
      <c r="B15" s="854">
        <f t="shared" ref="B15" si="1">D15-C15</f>
        <v>23524</v>
      </c>
      <c r="C15" s="894">
        <v>2792</v>
      </c>
      <c r="D15" s="894">
        <v>26316</v>
      </c>
      <c r="E15" s="895">
        <v>2022</v>
      </c>
    </row>
    <row r="16" spans="1:14" x14ac:dyDescent="0.2">
      <c r="A16" s="12"/>
      <c r="B16" s="12"/>
      <c r="C16" s="12"/>
      <c r="D16" s="12"/>
      <c r="E16" s="12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N19"/>
  <sheetViews>
    <sheetView view="pageBreakPreview" zoomScaleNormal="100" zoomScaleSheetLayoutView="100" workbookViewId="0">
      <selection activeCell="F16" sqref="F16"/>
    </sheetView>
  </sheetViews>
  <sheetFormatPr defaultRowHeight="15" x14ac:dyDescent="0.2"/>
  <cols>
    <col min="1" max="1" width="28.140625" style="42" customWidth="1"/>
    <col min="2" max="2" width="8.28515625" style="42" customWidth="1"/>
    <col min="3" max="3" width="8.140625" style="42" customWidth="1"/>
    <col min="4" max="5" width="8.28515625" style="42" customWidth="1"/>
    <col min="6" max="6" width="8.140625" style="42" customWidth="1"/>
    <col min="7" max="7" width="8.5703125" style="42" customWidth="1"/>
    <col min="8" max="8" width="7.7109375" style="42" customWidth="1"/>
    <col min="9" max="9" width="8.5703125" style="42" customWidth="1"/>
    <col min="10" max="10" width="7.7109375" style="42" customWidth="1"/>
    <col min="11" max="11" width="25.7109375" style="42" customWidth="1"/>
    <col min="12" max="256" width="9.140625" style="41"/>
    <col min="257" max="257" width="25.7109375" style="41" customWidth="1"/>
    <col min="258" max="266" width="7.7109375" style="41" customWidth="1"/>
    <col min="267" max="267" width="25.7109375" style="41" customWidth="1"/>
    <col min="268" max="512" width="9.140625" style="41"/>
    <col min="513" max="513" width="25.7109375" style="41" customWidth="1"/>
    <col min="514" max="522" width="7.7109375" style="41" customWidth="1"/>
    <col min="523" max="523" width="25.7109375" style="41" customWidth="1"/>
    <col min="524" max="768" width="9.140625" style="41"/>
    <col min="769" max="769" width="25.7109375" style="41" customWidth="1"/>
    <col min="770" max="778" width="7.7109375" style="41" customWidth="1"/>
    <col min="779" max="779" width="25.7109375" style="41" customWidth="1"/>
    <col min="780" max="1024" width="9.140625" style="41"/>
    <col min="1025" max="1025" width="25.7109375" style="41" customWidth="1"/>
    <col min="1026" max="1034" width="7.7109375" style="41" customWidth="1"/>
    <col min="1035" max="1035" width="25.7109375" style="41" customWidth="1"/>
    <col min="1036" max="1280" width="9.140625" style="41"/>
    <col min="1281" max="1281" width="25.7109375" style="41" customWidth="1"/>
    <col min="1282" max="1290" width="7.7109375" style="41" customWidth="1"/>
    <col min="1291" max="1291" width="25.7109375" style="41" customWidth="1"/>
    <col min="1292" max="1536" width="9.140625" style="41"/>
    <col min="1537" max="1537" width="25.7109375" style="41" customWidth="1"/>
    <col min="1538" max="1546" width="7.7109375" style="41" customWidth="1"/>
    <col min="1547" max="1547" width="25.7109375" style="41" customWidth="1"/>
    <col min="1548" max="1792" width="9.140625" style="41"/>
    <col min="1793" max="1793" width="25.7109375" style="41" customWidth="1"/>
    <col min="1794" max="1802" width="7.7109375" style="41" customWidth="1"/>
    <col min="1803" max="1803" width="25.7109375" style="41" customWidth="1"/>
    <col min="1804" max="2048" width="9.140625" style="41"/>
    <col min="2049" max="2049" width="25.7109375" style="41" customWidth="1"/>
    <col min="2050" max="2058" width="7.7109375" style="41" customWidth="1"/>
    <col min="2059" max="2059" width="25.7109375" style="41" customWidth="1"/>
    <col min="2060" max="2304" width="9.140625" style="41"/>
    <col min="2305" max="2305" width="25.7109375" style="41" customWidth="1"/>
    <col min="2306" max="2314" width="7.7109375" style="41" customWidth="1"/>
    <col min="2315" max="2315" width="25.7109375" style="41" customWidth="1"/>
    <col min="2316" max="2560" width="9.140625" style="41"/>
    <col min="2561" max="2561" width="25.7109375" style="41" customWidth="1"/>
    <col min="2562" max="2570" width="7.7109375" style="41" customWidth="1"/>
    <col min="2571" max="2571" width="25.7109375" style="41" customWidth="1"/>
    <col min="2572" max="2816" width="9.140625" style="41"/>
    <col min="2817" max="2817" width="25.7109375" style="41" customWidth="1"/>
    <col min="2818" max="2826" width="7.7109375" style="41" customWidth="1"/>
    <col min="2827" max="2827" width="25.7109375" style="41" customWidth="1"/>
    <col min="2828" max="3072" width="9.140625" style="41"/>
    <col min="3073" max="3073" width="25.7109375" style="41" customWidth="1"/>
    <col min="3074" max="3082" width="7.7109375" style="41" customWidth="1"/>
    <col min="3083" max="3083" width="25.7109375" style="41" customWidth="1"/>
    <col min="3084" max="3328" width="9.140625" style="41"/>
    <col min="3329" max="3329" width="25.7109375" style="41" customWidth="1"/>
    <col min="3330" max="3338" width="7.7109375" style="41" customWidth="1"/>
    <col min="3339" max="3339" width="25.7109375" style="41" customWidth="1"/>
    <col min="3340" max="3584" width="9.140625" style="41"/>
    <col min="3585" max="3585" width="25.7109375" style="41" customWidth="1"/>
    <col min="3586" max="3594" width="7.7109375" style="41" customWidth="1"/>
    <col min="3595" max="3595" width="25.7109375" style="41" customWidth="1"/>
    <col min="3596" max="3840" width="9.140625" style="41"/>
    <col min="3841" max="3841" width="25.7109375" style="41" customWidth="1"/>
    <col min="3842" max="3850" width="7.7109375" style="41" customWidth="1"/>
    <col min="3851" max="3851" width="25.7109375" style="41" customWidth="1"/>
    <col min="3852" max="4096" width="9.140625" style="41"/>
    <col min="4097" max="4097" width="25.7109375" style="41" customWidth="1"/>
    <col min="4098" max="4106" width="7.7109375" style="41" customWidth="1"/>
    <col min="4107" max="4107" width="25.7109375" style="41" customWidth="1"/>
    <col min="4108" max="4352" width="9.140625" style="41"/>
    <col min="4353" max="4353" width="25.7109375" style="41" customWidth="1"/>
    <col min="4354" max="4362" width="7.7109375" style="41" customWidth="1"/>
    <col min="4363" max="4363" width="25.7109375" style="41" customWidth="1"/>
    <col min="4364" max="4608" width="9.140625" style="41"/>
    <col min="4609" max="4609" width="25.7109375" style="41" customWidth="1"/>
    <col min="4610" max="4618" width="7.7109375" style="41" customWidth="1"/>
    <col min="4619" max="4619" width="25.7109375" style="41" customWidth="1"/>
    <col min="4620" max="4864" width="9.140625" style="41"/>
    <col min="4865" max="4865" width="25.7109375" style="41" customWidth="1"/>
    <col min="4866" max="4874" width="7.7109375" style="41" customWidth="1"/>
    <col min="4875" max="4875" width="25.7109375" style="41" customWidth="1"/>
    <col min="4876" max="5120" width="9.140625" style="41"/>
    <col min="5121" max="5121" width="25.7109375" style="41" customWidth="1"/>
    <col min="5122" max="5130" width="7.7109375" style="41" customWidth="1"/>
    <col min="5131" max="5131" width="25.7109375" style="41" customWidth="1"/>
    <col min="5132" max="5376" width="9.140625" style="41"/>
    <col min="5377" max="5377" width="25.7109375" style="41" customWidth="1"/>
    <col min="5378" max="5386" width="7.7109375" style="41" customWidth="1"/>
    <col min="5387" max="5387" width="25.7109375" style="41" customWidth="1"/>
    <col min="5388" max="5632" width="9.140625" style="41"/>
    <col min="5633" max="5633" width="25.7109375" style="41" customWidth="1"/>
    <col min="5634" max="5642" width="7.7109375" style="41" customWidth="1"/>
    <col min="5643" max="5643" width="25.7109375" style="41" customWidth="1"/>
    <col min="5644" max="5888" width="9.140625" style="41"/>
    <col min="5889" max="5889" width="25.7109375" style="41" customWidth="1"/>
    <col min="5890" max="5898" width="7.7109375" style="41" customWidth="1"/>
    <col min="5899" max="5899" width="25.7109375" style="41" customWidth="1"/>
    <col min="5900" max="6144" width="9.140625" style="41"/>
    <col min="6145" max="6145" width="25.7109375" style="41" customWidth="1"/>
    <col min="6146" max="6154" width="7.7109375" style="41" customWidth="1"/>
    <col min="6155" max="6155" width="25.7109375" style="41" customWidth="1"/>
    <col min="6156" max="6400" width="9.140625" style="41"/>
    <col min="6401" max="6401" width="25.7109375" style="41" customWidth="1"/>
    <col min="6402" max="6410" width="7.7109375" style="41" customWidth="1"/>
    <col min="6411" max="6411" width="25.7109375" style="41" customWidth="1"/>
    <col min="6412" max="6656" width="9.140625" style="41"/>
    <col min="6657" max="6657" width="25.7109375" style="41" customWidth="1"/>
    <col min="6658" max="6666" width="7.7109375" style="41" customWidth="1"/>
    <col min="6667" max="6667" width="25.7109375" style="41" customWidth="1"/>
    <col min="6668" max="6912" width="9.140625" style="41"/>
    <col min="6913" max="6913" width="25.7109375" style="41" customWidth="1"/>
    <col min="6914" max="6922" width="7.7109375" style="41" customWidth="1"/>
    <col min="6923" max="6923" width="25.7109375" style="41" customWidth="1"/>
    <col min="6924" max="7168" width="9.140625" style="41"/>
    <col min="7169" max="7169" width="25.7109375" style="41" customWidth="1"/>
    <col min="7170" max="7178" width="7.7109375" style="41" customWidth="1"/>
    <col min="7179" max="7179" width="25.7109375" style="41" customWidth="1"/>
    <col min="7180" max="7424" width="9.140625" style="41"/>
    <col min="7425" max="7425" width="25.7109375" style="41" customWidth="1"/>
    <col min="7426" max="7434" width="7.7109375" style="41" customWidth="1"/>
    <col min="7435" max="7435" width="25.7109375" style="41" customWidth="1"/>
    <col min="7436" max="7680" width="9.140625" style="41"/>
    <col min="7681" max="7681" width="25.7109375" style="41" customWidth="1"/>
    <col min="7682" max="7690" width="7.7109375" style="41" customWidth="1"/>
    <col min="7691" max="7691" width="25.7109375" style="41" customWidth="1"/>
    <col min="7692" max="7936" width="9.140625" style="41"/>
    <col min="7937" max="7937" width="25.7109375" style="41" customWidth="1"/>
    <col min="7938" max="7946" width="7.7109375" style="41" customWidth="1"/>
    <col min="7947" max="7947" width="25.7109375" style="41" customWidth="1"/>
    <col min="7948" max="8192" width="9.140625" style="41"/>
    <col min="8193" max="8193" width="25.7109375" style="41" customWidth="1"/>
    <col min="8194" max="8202" width="7.7109375" style="41" customWidth="1"/>
    <col min="8203" max="8203" width="25.7109375" style="41" customWidth="1"/>
    <col min="8204" max="8448" width="9.140625" style="41"/>
    <col min="8449" max="8449" width="25.7109375" style="41" customWidth="1"/>
    <col min="8450" max="8458" width="7.7109375" style="41" customWidth="1"/>
    <col min="8459" max="8459" width="25.7109375" style="41" customWidth="1"/>
    <col min="8460" max="8704" width="9.140625" style="41"/>
    <col min="8705" max="8705" width="25.7109375" style="41" customWidth="1"/>
    <col min="8706" max="8714" width="7.7109375" style="41" customWidth="1"/>
    <col min="8715" max="8715" width="25.7109375" style="41" customWidth="1"/>
    <col min="8716" max="8960" width="9.140625" style="41"/>
    <col min="8961" max="8961" width="25.7109375" style="41" customWidth="1"/>
    <col min="8962" max="8970" width="7.7109375" style="41" customWidth="1"/>
    <col min="8971" max="8971" width="25.7109375" style="41" customWidth="1"/>
    <col min="8972" max="9216" width="9.140625" style="41"/>
    <col min="9217" max="9217" width="25.7109375" style="41" customWidth="1"/>
    <col min="9218" max="9226" width="7.7109375" style="41" customWidth="1"/>
    <col min="9227" max="9227" width="25.7109375" style="41" customWidth="1"/>
    <col min="9228" max="9472" width="9.140625" style="41"/>
    <col min="9473" max="9473" width="25.7109375" style="41" customWidth="1"/>
    <col min="9474" max="9482" width="7.7109375" style="41" customWidth="1"/>
    <col min="9483" max="9483" width="25.7109375" style="41" customWidth="1"/>
    <col min="9484" max="9728" width="9.140625" style="41"/>
    <col min="9729" max="9729" width="25.7109375" style="41" customWidth="1"/>
    <col min="9730" max="9738" width="7.7109375" style="41" customWidth="1"/>
    <col min="9739" max="9739" width="25.7109375" style="41" customWidth="1"/>
    <col min="9740" max="9984" width="9.140625" style="41"/>
    <col min="9985" max="9985" width="25.7109375" style="41" customWidth="1"/>
    <col min="9986" max="9994" width="7.7109375" style="41" customWidth="1"/>
    <col min="9995" max="9995" width="25.7109375" style="41" customWidth="1"/>
    <col min="9996" max="10240" width="9.140625" style="41"/>
    <col min="10241" max="10241" width="25.7109375" style="41" customWidth="1"/>
    <col min="10242" max="10250" width="7.7109375" style="41" customWidth="1"/>
    <col min="10251" max="10251" width="25.7109375" style="41" customWidth="1"/>
    <col min="10252" max="10496" width="9.140625" style="41"/>
    <col min="10497" max="10497" width="25.7109375" style="41" customWidth="1"/>
    <col min="10498" max="10506" width="7.7109375" style="41" customWidth="1"/>
    <col min="10507" max="10507" width="25.7109375" style="41" customWidth="1"/>
    <col min="10508" max="10752" width="9.140625" style="41"/>
    <col min="10753" max="10753" width="25.7109375" style="41" customWidth="1"/>
    <col min="10754" max="10762" width="7.7109375" style="41" customWidth="1"/>
    <col min="10763" max="10763" width="25.7109375" style="41" customWidth="1"/>
    <col min="10764" max="11008" width="9.140625" style="41"/>
    <col min="11009" max="11009" width="25.7109375" style="41" customWidth="1"/>
    <col min="11010" max="11018" width="7.7109375" style="41" customWidth="1"/>
    <col min="11019" max="11019" width="25.7109375" style="41" customWidth="1"/>
    <col min="11020" max="11264" width="9.140625" style="41"/>
    <col min="11265" max="11265" width="25.7109375" style="41" customWidth="1"/>
    <col min="11266" max="11274" width="7.7109375" style="41" customWidth="1"/>
    <col min="11275" max="11275" width="25.7109375" style="41" customWidth="1"/>
    <col min="11276" max="11520" width="9.140625" style="41"/>
    <col min="11521" max="11521" width="25.7109375" style="41" customWidth="1"/>
    <col min="11522" max="11530" width="7.7109375" style="41" customWidth="1"/>
    <col min="11531" max="11531" width="25.7109375" style="41" customWidth="1"/>
    <col min="11532" max="11776" width="9.140625" style="41"/>
    <col min="11777" max="11777" width="25.7109375" style="41" customWidth="1"/>
    <col min="11778" max="11786" width="7.7109375" style="41" customWidth="1"/>
    <col min="11787" max="11787" width="25.7109375" style="41" customWidth="1"/>
    <col min="11788" max="12032" width="9.140625" style="41"/>
    <col min="12033" max="12033" width="25.7109375" style="41" customWidth="1"/>
    <col min="12034" max="12042" width="7.7109375" style="41" customWidth="1"/>
    <col min="12043" max="12043" width="25.7109375" style="41" customWidth="1"/>
    <col min="12044" max="12288" width="9.140625" style="41"/>
    <col min="12289" max="12289" width="25.7109375" style="41" customWidth="1"/>
    <col min="12290" max="12298" width="7.7109375" style="41" customWidth="1"/>
    <col min="12299" max="12299" width="25.7109375" style="41" customWidth="1"/>
    <col min="12300" max="12544" width="9.140625" style="41"/>
    <col min="12545" max="12545" width="25.7109375" style="41" customWidth="1"/>
    <col min="12546" max="12554" width="7.7109375" style="41" customWidth="1"/>
    <col min="12555" max="12555" width="25.7109375" style="41" customWidth="1"/>
    <col min="12556" max="12800" width="9.140625" style="41"/>
    <col min="12801" max="12801" width="25.7109375" style="41" customWidth="1"/>
    <col min="12802" max="12810" width="7.7109375" style="41" customWidth="1"/>
    <col min="12811" max="12811" width="25.7109375" style="41" customWidth="1"/>
    <col min="12812" max="13056" width="9.140625" style="41"/>
    <col min="13057" max="13057" width="25.7109375" style="41" customWidth="1"/>
    <col min="13058" max="13066" width="7.7109375" style="41" customWidth="1"/>
    <col min="13067" max="13067" width="25.7109375" style="41" customWidth="1"/>
    <col min="13068" max="13312" width="9.140625" style="41"/>
    <col min="13313" max="13313" width="25.7109375" style="41" customWidth="1"/>
    <col min="13314" max="13322" width="7.7109375" style="41" customWidth="1"/>
    <col min="13323" max="13323" width="25.7109375" style="41" customWidth="1"/>
    <col min="13324" max="13568" width="9.140625" style="41"/>
    <col min="13569" max="13569" width="25.7109375" style="41" customWidth="1"/>
    <col min="13570" max="13578" width="7.7109375" style="41" customWidth="1"/>
    <col min="13579" max="13579" width="25.7109375" style="41" customWidth="1"/>
    <col min="13580" max="13824" width="9.140625" style="41"/>
    <col min="13825" max="13825" width="25.7109375" style="41" customWidth="1"/>
    <col min="13826" max="13834" width="7.7109375" style="41" customWidth="1"/>
    <col min="13835" max="13835" width="25.7109375" style="41" customWidth="1"/>
    <col min="13836" max="14080" width="9.140625" style="41"/>
    <col min="14081" max="14081" width="25.7109375" style="41" customWidth="1"/>
    <col min="14082" max="14090" width="7.7109375" style="41" customWidth="1"/>
    <col min="14091" max="14091" width="25.7109375" style="41" customWidth="1"/>
    <col min="14092" max="14336" width="9.140625" style="41"/>
    <col min="14337" max="14337" width="25.7109375" style="41" customWidth="1"/>
    <col min="14338" max="14346" width="7.7109375" style="41" customWidth="1"/>
    <col min="14347" max="14347" width="25.7109375" style="41" customWidth="1"/>
    <col min="14348" max="14592" width="9.140625" style="41"/>
    <col min="14593" max="14593" width="25.7109375" style="41" customWidth="1"/>
    <col min="14594" max="14602" width="7.7109375" style="41" customWidth="1"/>
    <col min="14603" max="14603" width="25.7109375" style="41" customWidth="1"/>
    <col min="14604" max="14848" width="9.140625" style="41"/>
    <col min="14849" max="14849" width="25.7109375" style="41" customWidth="1"/>
    <col min="14850" max="14858" width="7.7109375" style="41" customWidth="1"/>
    <col min="14859" max="14859" width="25.7109375" style="41" customWidth="1"/>
    <col min="14860" max="15104" width="9.140625" style="41"/>
    <col min="15105" max="15105" width="25.7109375" style="41" customWidth="1"/>
    <col min="15106" max="15114" width="7.7109375" style="41" customWidth="1"/>
    <col min="15115" max="15115" width="25.7109375" style="41" customWidth="1"/>
    <col min="15116" max="15360" width="9.140625" style="41"/>
    <col min="15361" max="15361" width="25.7109375" style="41" customWidth="1"/>
    <col min="15362" max="15370" width="7.7109375" style="41" customWidth="1"/>
    <col min="15371" max="15371" width="25.7109375" style="41" customWidth="1"/>
    <col min="15372" max="15616" width="9.140625" style="41"/>
    <col min="15617" max="15617" width="25.7109375" style="41" customWidth="1"/>
    <col min="15618" max="15626" width="7.7109375" style="41" customWidth="1"/>
    <col min="15627" max="15627" width="25.7109375" style="41" customWidth="1"/>
    <col min="15628" max="15872" width="9.140625" style="41"/>
    <col min="15873" max="15873" width="25.7109375" style="41" customWidth="1"/>
    <col min="15874" max="15882" width="7.7109375" style="41" customWidth="1"/>
    <col min="15883" max="15883" width="25.7109375" style="41" customWidth="1"/>
    <col min="15884" max="16128" width="9.140625" style="41"/>
    <col min="16129" max="16129" width="25.7109375" style="41" customWidth="1"/>
    <col min="16130" max="16138" width="7.7109375" style="41" customWidth="1"/>
    <col min="16139" max="16139" width="25.7109375" style="41" customWidth="1"/>
    <col min="16140" max="16384" width="9.140625" style="41"/>
  </cols>
  <sheetData>
    <row r="1" spans="1:14" ht="23.25" x14ac:dyDescent="0.2">
      <c r="A1" s="1283" t="s">
        <v>481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4" ht="15.75" x14ac:dyDescent="0.2">
      <c r="A2" s="1285" t="s">
        <v>763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4" ht="15.75" x14ac:dyDescent="0.2">
      <c r="A3" s="1285" t="s">
        <v>1189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4" s="94" customFormat="1" ht="27.75" customHeight="1" x14ac:dyDescent="0.25">
      <c r="A4" s="666" t="s">
        <v>126</v>
      </c>
      <c r="B4" s="667"/>
      <c r="C4" s="667"/>
      <c r="D4" s="667"/>
      <c r="E4" s="667"/>
      <c r="F4" s="667"/>
      <c r="G4" s="667"/>
      <c r="H4" s="667"/>
      <c r="I4" s="667"/>
      <c r="J4" s="667"/>
      <c r="K4" s="667" t="s">
        <v>127</v>
      </c>
      <c r="L4" s="667"/>
      <c r="M4" s="667"/>
      <c r="N4" s="668"/>
    </row>
    <row r="5" spans="1:14" ht="36.75" customHeight="1" thickBot="1" x14ac:dyDescent="0.25">
      <c r="A5" s="1324" t="s">
        <v>1356</v>
      </c>
      <c r="B5" s="1326" t="s">
        <v>717</v>
      </c>
      <c r="C5" s="1326"/>
      <c r="D5" s="1326"/>
      <c r="E5" s="1327" t="s">
        <v>716</v>
      </c>
      <c r="F5" s="1327"/>
      <c r="G5" s="1327"/>
      <c r="H5" s="1327" t="s">
        <v>715</v>
      </c>
      <c r="I5" s="1327"/>
      <c r="J5" s="1327"/>
      <c r="K5" s="1328" t="s">
        <v>723</v>
      </c>
    </row>
    <row r="6" spans="1:14" ht="27" customHeight="1" x14ac:dyDescent="0.2">
      <c r="A6" s="1325"/>
      <c r="B6" s="838" t="s">
        <v>394</v>
      </c>
      <c r="C6" s="839" t="s">
        <v>566</v>
      </c>
      <c r="D6" s="839" t="s">
        <v>565</v>
      </c>
      <c r="E6" s="838" t="s">
        <v>394</v>
      </c>
      <c r="F6" s="839" t="s">
        <v>566</v>
      </c>
      <c r="G6" s="839" t="s">
        <v>565</v>
      </c>
      <c r="H6" s="838" t="s">
        <v>394</v>
      </c>
      <c r="I6" s="839" t="s">
        <v>566</v>
      </c>
      <c r="J6" s="839" t="s">
        <v>565</v>
      </c>
      <c r="K6" s="1329"/>
    </row>
    <row r="7" spans="1:14" ht="24.95" customHeight="1" thickBot="1" x14ac:dyDescent="0.25">
      <c r="A7" s="855">
        <v>2012</v>
      </c>
      <c r="B7" s="856">
        <f t="shared" ref="B7:B16" si="0">H7+E7</f>
        <v>346</v>
      </c>
      <c r="C7" s="856">
        <f t="shared" ref="C7:C16" si="1">I7+F7</f>
        <v>162</v>
      </c>
      <c r="D7" s="856">
        <f>J7+G7</f>
        <v>184</v>
      </c>
      <c r="E7" s="856">
        <f t="shared" ref="E7:E8" si="2">G7+F7</f>
        <v>71</v>
      </c>
      <c r="F7" s="857">
        <v>41</v>
      </c>
      <c r="G7" s="857">
        <v>30</v>
      </c>
      <c r="H7" s="856">
        <f t="shared" ref="H7:H8" si="3">J7+I7</f>
        <v>275</v>
      </c>
      <c r="I7" s="857">
        <v>121</v>
      </c>
      <c r="J7" s="857">
        <v>154</v>
      </c>
      <c r="K7" s="858">
        <v>2012</v>
      </c>
    </row>
    <row r="8" spans="1:14" ht="24.95" customHeight="1" thickBot="1" x14ac:dyDescent="0.25">
      <c r="A8" s="813">
        <v>2013</v>
      </c>
      <c r="B8" s="814">
        <f t="shared" si="0"/>
        <v>323</v>
      </c>
      <c r="C8" s="814">
        <f t="shared" si="1"/>
        <v>154</v>
      </c>
      <c r="D8" s="814">
        <f t="shared" ref="D8:D16" si="4">J8+G8</f>
        <v>169</v>
      </c>
      <c r="E8" s="814">
        <f t="shared" si="2"/>
        <v>100</v>
      </c>
      <c r="F8" s="815">
        <v>49</v>
      </c>
      <c r="G8" s="815">
        <v>51</v>
      </c>
      <c r="H8" s="814">
        <f t="shared" si="3"/>
        <v>223</v>
      </c>
      <c r="I8" s="815">
        <v>105</v>
      </c>
      <c r="J8" s="815">
        <v>118</v>
      </c>
      <c r="K8" s="816">
        <v>2013</v>
      </c>
    </row>
    <row r="9" spans="1:14" ht="24.95" customHeight="1" thickBot="1" x14ac:dyDescent="0.25">
      <c r="A9" s="809">
        <v>2014</v>
      </c>
      <c r="B9" s="810">
        <f t="shared" si="0"/>
        <v>164</v>
      </c>
      <c r="C9" s="810">
        <f t="shared" si="1"/>
        <v>82</v>
      </c>
      <c r="D9" s="810">
        <f t="shared" si="4"/>
        <v>82</v>
      </c>
      <c r="E9" s="810">
        <f>G9+F9</f>
        <v>86</v>
      </c>
      <c r="F9" s="811">
        <v>44</v>
      </c>
      <c r="G9" s="811">
        <v>42</v>
      </c>
      <c r="H9" s="810">
        <f>J9+I9</f>
        <v>78</v>
      </c>
      <c r="I9" s="811">
        <v>38</v>
      </c>
      <c r="J9" s="811">
        <v>40</v>
      </c>
      <c r="K9" s="812">
        <v>2014</v>
      </c>
    </row>
    <row r="10" spans="1:14" ht="24.95" customHeight="1" thickBot="1" x14ac:dyDescent="0.25">
      <c r="A10" s="813">
        <v>2015</v>
      </c>
      <c r="B10" s="814">
        <f t="shared" si="0"/>
        <v>104</v>
      </c>
      <c r="C10" s="814">
        <f t="shared" si="1"/>
        <v>56</v>
      </c>
      <c r="D10" s="814">
        <f t="shared" si="4"/>
        <v>48</v>
      </c>
      <c r="E10" s="814">
        <f t="shared" ref="E10:E16" si="5">SUM(G10)+(F10)</f>
        <v>56</v>
      </c>
      <c r="F10" s="815">
        <v>27</v>
      </c>
      <c r="G10" s="815">
        <v>29</v>
      </c>
      <c r="H10" s="814">
        <f t="shared" ref="H10:H16" si="6">SUM(J10)+(I10)</f>
        <v>48</v>
      </c>
      <c r="I10" s="815">
        <v>29</v>
      </c>
      <c r="J10" s="815">
        <v>19</v>
      </c>
      <c r="K10" s="816">
        <v>2015</v>
      </c>
    </row>
    <row r="11" spans="1:14" ht="24.95" customHeight="1" thickBot="1" x14ac:dyDescent="0.25">
      <c r="A11" s="809">
        <v>2016</v>
      </c>
      <c r="B11" s="810">
        <f t="shared" si="0"/>
        <v>107</v>
      </c>
      <c r="C11" s="810">
        <f t="shared" si="1"/>
        <v>51</v>
      </c>
      <c r="D11" s="810">
        <f t="shared" si="4"/>
        <v>56</v>
      </c>
      <c r="E11" s="810">
        <f t="shared" si="5"/>
        <v>40</v>
      </c>
      <c r="F11" s="811">
        <v>15</v>
      </c>
      <c r="G11" s="811">
        <v>25</v>
      </c>
      <c r="H11" s="810">
        <f t="shared" si="6"/>
        <v>67</v>
      </c>
      <c r="I11" s="811">
        <v>36</v>
      </c>
      <c r="J11" s="811">
        <v>31</v>
      </c>
      <c r="K11" s="812">
        <v>2016</v>
      </c>
    </row>
    <row r="12" spans="1:14" ht="24.95" customHeight="1" thickBot="1" x14ac:dyDescent="0.25">
      <c r="A12" s="813">
        <v>2017</v>
      </c>
      <c r="B12" s="814">
        <f t="shared" si="0"/>
        <v>158</v>
      </c>
      <c r="C12" s="814">
        <f t="shared" si="1"/>
        <v>80</v>
      </c>
      <c r="D12" s="814">
        <f t="shared" si="4"/>
        <v>78</v>
      </c>
      <c r="E12" s="814">
        <f t="shared" si="5"/>
        <v>62</v>
      </c>
      <c r="F12" s="815">
        <v>25</v>
      </c>
      <c r="G12" s="815">
        <v>37</v>
      </c>
      <c r="H12" s="814">
        <f t="shared" si="6"/>
        <v>96</v>
      </c>
      <c r="I12" s="815">
        <v>55</v>
      </c>
      <c r="J12" s="815">
        <v>41</v>
      </c>
      <c r="K12" s="816">
        <v>2017</v>
      </c>
    </row>
    <row r="13" spans="1:14" ht="24.95" customHeight="1" thickBot="1" x14ac:dyDescent="0.25">
      <c r="A13" s="809">
        <v>2018</v>
      </c>
      <c r="B13" s="810">
        <f t="shared" si="0"/>
        <v>139</v>
      </c>
      <c r="C13" s="810">
        <f t="shared" si="1"/>
        <v>74</v>
      </c>
      <c r="D13" s="810">
        <f t="shared" si="4"/>
        <v>65</v>
      </c>
      <c r="E13" s="810">
        <f t="shared" si="5"/>
        <v>80</v>
      </c>
      <c r="F13" s="811">
        <v>42</v>
      </c>
      <c r="G13" s="811">
        <v>38</v>
      </c>
      <c r="H13" s="810">
        <f t="shared" si="6"/>
        <v>59</v>
      </c>
      <c r="I13" s="811">
        <v>32</v>
      </c>
      <c r="J13" s="811">
        <v>27</v>
      </c>
      <c r="K13" s="812">
        <v>2018</v>
      </c>
    </row>
    <row r="14" spans="1:14" ht="24.95" customHeight="1" thickBot="1" x14ac:dyDescent="0.25">
      <c r="A14" s="813">
        <v>2019</v>
      </c>
      <c r="B14" s="814">
        <f t="shared" ref="B14:B15" si="7">H14+E14</f>
        <v>127</v>
      </c>
      <c r="C14" s="814">
        <f t="shared" ref="C14:C15" si="8">I14+F14</f>
        <v>73</v>
      </c>
      <c r="D14" s="814">
        <f t="shared" ref="D14:D15" si="9">J14+G14</f>
        <v>54</v>
      </c>
      <c r="E14" s="814">
        <f t="shared" si="5"/>
        <v>44</v>
      </c>
      <c r="F14" s="815">
        <v>22</v>
      </c>
      <c r="G14" s="815">
        <v>22</v>
      </c>
      <c r="H14" s="814">
        <f t="shared" si="6"/>
        <v>83</v>
      </c>
      <c r="I14" s="815">
        <v>51</v>
      </c>
      <c r="J14" s="815">
        <v>32</v>
      </c>
      <c r="K14" s="816">
        <v>2019</v>
      </c>
    </row>
    <row r="15" spans="1:14" ht="24.95" customHeight="1" thickBot="1" x14ac:dyDescent="0.25">
      <c r="A15" s="809">
        <v>2020</v>
      </c>
      <c r="B15" s="810">
        <f t="shared" si="7"/>
        <v>18</v>
      </c>
      <c r="C15" s="810">
        <f t="shared" si="8"/>
        <v>8</v>
      </c>
      <c r="D15" s="810">
        <f t="shared" si="9"/>
        <v>10</v>
      </c>
      <c r="E15" s="810">
        <f t="shared" ref="E15" si="10">SUM(G15)+(F15)</f>
        <v>10</v>
      </c>
      <c r="F15" s="811">
        <v>4</v>
      </c>
      <c r="G15" s="811">
        <v>6</v>
      </c>
      <c r="H15" s="810">
        <f t="shared" ref="H15" si="11">SUM(J15)+(I15)</f>
        <v>8</v>
      </c>
      <c r="I15" s="811">
        <v>4</v>
      </c>
      <c r="J15" s="811">
        <v>4</v>
      </c>
      <c r="K15" s="812">
        <v>2020</v>
      </c>
    </row>
    <row r="16" spans="1:14" ht="24.95" customHeight="1" x14ac:dyDescent="0.2">
      <c r="A16" s="786">
        <v>2021</v>
      </c>
      <c r="B16" s="862">
        <f t="shared" si="0"/>
        <v>11</v>
      </c>
      <c r="C16" s="862">
        <f t="shared" si="1"/>
        <v>6</v>
      </c>
      <c r="D16" s="862">
        <f t="shared" si="4"/>
        <v>5</v>
      </c>
      <c r="E16" s="862">
        <f t="shared" si="5"/>
        <v>8</v>
      </c>
      <c r="F16" s="705">
        <v>4</v>
      </c>
      <c r="G16" s="705">
        <v>4</v>
      </c>
      <c r="H16" s="862">
        <f t="shared" si="6"/>
        <v>3</v>
      </c>
      <c r="I16" s="705">
        <v>2</v>
      </c>
      <c r="J16" s="705">
        <v>1</v>
      </c>
      <c r="K16" s="863">
        <v>2021</v>
      </c>
    </row>
    <row r="17" spans="1:11" ht="24.95" customHeight="1" x14ac:dyDescent="0.2">
      <c r="A17" s="378"/>
      <c r="B17" s="359"/>
      <c r="C17" s="359"/>
      <c r="D17" s="359"/>
      <c r="E17" s="359"/>
      <c r="F17" s="359"/>
      <c r="G17" s="359"/>
      <c r="H17" s="359"/>
      <c r="I17" s="359"/>
      <c r="J17" s="359"/>
      <c r="K17" s="379"/>
    </row>
    <row r="19" spans="1:11" x14ac:dyDescent="0.2">
      <c r="B19" s="303"/>
      <c r="C19" s="303"/>
      <c r="D19" s="303"/>
      <c r="E19" s="303"/>
      <c r="F19" s="303"/>
      <c r="G19" s="303"/>
      <c r="H19" s="303"/>
      <c r="I19" s="303"/>
      <c r="J19" s="30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N31"/>
  <sheetViews>
    <sheetView view="pageBreakPreview" topLeftCell="A2" zoomScaleNormal="100" zoomScaleSheetLayoutView="100" workbookViewId="0">
      <selection activeCell="F22" sqref="F22"/>
    </sheetView>
  </sheetViews>
  <sheetFormatPr defaultRowHeight="15" x14ac:dyDescent="0.2"/>
  <cols>
    <col min="1" max="1" width="25.7109375" style="42" customWidth="1"/>
    <col min="2" max="13" width="8.28515625" style="42" customWidth="1"/>
    <col min="14" max="14" width="20.7109375" style="42" customWidth="1"/>
    <col min="15" max="256" width="9.140625" style="41"/>
    <col min="257" max="257" width="25.7109375" style="41" customWidth="1"/>
    <col min="258" max="258" width="8.42578125" style="41" customWidth="1"/>
    <col min="259" max="259" width="8.140625" style="41" customWidth="1"/>
    <col min="260" max="261" width="7.7109375" style="41" customWidth="1"/>
    <col min="262" max="262" width="8.85546875" style="41" customWidth="1"/>
    <col min="263" max="264" width="8.42578125" style="41" bestFit="1" customWidth="1"/>
    <col min="265" max="265" width="7.7109375" style="41" customWidth="1"/>
    <col min="266" max="266" width="8.85546875" style="41" customWidth="1"/>
    <col min="267" max="269" width="7.7109375" style="41" customWidth="1"/>
    <col min="270" max="270" width="25.7109375" style="41" customWidth="1"/>
    <col min="271" max="512" width="9.140625" style="41"/>
    <col min="513" max="513" width="25.7109375" style="41" customWidth="1"/>
    <col min="514" max="514" width="8.42578125" style="41" customWidth="1"/>
    <col min="515" max="515" width="8.140625" style="41" customWidth="1"/>
    <col min="516" max="517" width="7.7109375" style="41" customWidth="1"/>
    <col min="518" max="518" width="8.85546875" style="41" customWidth="1"/>
    <col min="519" max="520" width="8.42578125" style="41" bestFit="1" customWidth="1"/>
    <col min="521" max="521" width="7.7109375" style="41" customWidth="1"/>
    <col min="522" max="522" width="8.85546875" style="41" customWidth="1"/>
    <col min="523" max="525" width="7.7109375" style="41" customWidth="1"/>
    <col min="526" max="526" width="25.7109375" style="41" customWidth="1"/>
    <col min="527" max="768" width="9.140625" style="41"/>
    <col min="769" max="769" width="25.7109375" style="41" customWidth="1"/>
    <col min="770" max="770" width="8.42578125" style="41" customWidth="1"/>
    <col min="771" max="771" width="8.140625" style="41" customWidth="1"/>
    <col min="772" max="773" width="7.7109375" style="41" customWidth="1"/>
    <col min="774" max="774" width="8.85546875" style="41" customWidth="1"/>
    <col min="775" max="776" width="8.42578125" style="41" bestFit="1" customWidth="1"/>
    <col min="777" max="777" width="7.7109375" style="41" customWidth="1"/>
    <col min="778" max="778" width="8.85546875" style="41" customWidth="1"/>
    <col min="779" max="781" width="7.7109375" style="41" customWidth="1"/>
    <col min="782" max="782" width="25.7109375" style="41" customWidth="1"/>
    <col min="783" max="1024" width="9.140625" style="41"/>
    <col min="1025" max="1025" width="25.7109375" style="41" customWidth="1"/>
    <col min="1026" max="1026" width="8.42578125" style="41" customWidth="1"/>
    <col min="1027" max="1027" width="8.140625" style="41" customWidth="1"/>
    <col min="1028" max="1029" width="7.7109375" style="41" customWidth="1"/>
    <col min="1030" max="1030" width="8.85546875" style="41" customWidth="1"/>
    <col min="1031" max="1032" width="8.42578125" style="41" bestFit="1" customWidth="1"/>
    <col min="1033" max="1033" width="7.7109375" style="41" customWidth="1"/>
    <col min="1034" max="1034" width="8.85546875" style="41" customWidth="1"/>
    <col min="1035" max="1037" width="7.7109375" style="41" customWidth="1"/>
    <col min="1038" max="1038" width="25.7109375" style="41" customWidth="1"/>
    <col min="1039" max="1280" width="9.140625" style="41"/>
    <col min="1281" max="1281" width="25.7109375" style="41" customWidth="1"/>
    <col min="1282" max="1282" width="8.42578125" style="41" customWidth="1"/>
    <col min="1283" max="1283" width="8.140625" style="41" customWidth="1"/>
    <col min="1284" max="1285" width="7.7109375" style="41" customWidth="1"/>
    <col min="1286" max="1286" width="8.85546875" style="41" customWidth="1"/>
    <col min="1287" max="1288" width="8.42578125" style="41" bestFit="1" customWidth="1"/>
    <col min="1289" max="1289" width="7.7109375" style="41" customWidth="1"/>
    <col min="1290" max="1290" width="8.85546875" style="41" customWidth="1"/>
    <col min="1291" max="1293" width="7.7109375" style="41" customWidth="1"/>
    <col min="1294" max="1294" width="25.7109375" style="41" customWidth="1"/>
    <col min="1295" max="1536" width="9.140625" style="41"/>
    <col min="1537" max="1537" width="25.7109375" style="41" customWidth="1"/>
    <col min="1538" max="1538" width="8.42578125" style="41" customWidth="1"/>
    <col min="1539" max="1539" width="8.140625" style="41" customWidth="1"/>
    <col min="1540" max="1541" width="7.7109375" style="41" customWidth="1"/>
    <col min="1542" max="1542" width="8.85546875" style="41" customWidth="1"/>
    <col min="1543" max="1544" width="8.42578125" style="41" bestFit="1" customWidth="1"/>
    <col min="1545" max="1545" width="7.7109375" style="41" customWidth="1"/>
    <col min="1546" max="1546" width="8.85546875" style="41" customWidth="1"/>
    <col min="1547" max="1549" width="7.7109375" style="41" customWidth="1"/>
    <col min="1550" max="1550" width="25.7109375" style="41" customWidth="1"/>
    <col min="1551" max="1792" width="9.140625" style="41"/>
    <col min="1793" max="1793" width="25.7109375" style="41" customWidth="1"/>
    <col min="1794" max="1794" width="8.42578125" style="41" customWidth="1"/>
    <col min="1795" max="1795" width="8.140625" style="41" customWidth="1"/>
    <col min="1796" max="1797" width="7.7109375" style="41" customWidth="1"/>
    <col min="1798" max="1798" width="8.85546875" style="41" customWidth="1"/>
    <col min="1799" max="1800" width="8.42578125" style="41" bestFit="1" customWidth="1"/>
    <col min="1801" max="1801" width="7.7109375" style="41" customWidth="1"/>
    <col min="1802" max="1802" width="8.85546875" style="41" customWidth="1"/>
    <col min="1803" max="1805" width="7.7109375" style="41" customWidth="1"/>
    <col min="1806" max="1806" width="25.7109375" style="41" customWidth="1"/>
    <col min="1807" max="2048" width="9.140625" style="41"/>
    <col min="2049" max="2049" width="25.7109375" style="41" customWidth="1"/>
    <col min="2050" max="2050" width="8.42578125" style="41" customWidth="1"/>
    <col min="2051" max="2051" width="8.140625" style="41" customWidth="1"/>
    <col min="2052" max="2053" width="7.7109375" style="41" customWidth="1"/>
    <col min="2054" max="2054" width="8.85546875" style="41" customWidth="1"/>
    <col min="2055" max="2056" width="8.42578125" style="41" bestFit="1" customWidth="1"/>
    <col min="2057" max="2057" width="7.7109375" style="41" customWidth="1"/>
    <col min="2058" max="2058" width="8.85546875" style="41" customWidth="1"/>
    <col min="2059" max="2061" width="7.7109375" style="41" customWidth="1"/>
    <col min="2062" max="2062" width="25.7109375" style="41" customWidth="1"/>
    <col min="2063" max="2304" width="9.140625" style="41"/>
    <col min="2305" max="2305" width="25.7109375" style="41" customWidth="1"/>
    <col min="2306" max="2306" width="8.42578125" style="41" customWidth="1"/>
    <col min="2307" max="2307" width="8.140625" style="41" customWidth="1"/>
    <col min="2308" max="2309" width="7.7109375" style="41" customWidth="1"/>
    <col min="2310" max="2310" width="8.85546875" style="41" customWidth="1"/>
    <col min="2311" max="2312" width="8.42578125" style="41" bestFit="1" customWidth="1"/>
    <col min="2313" max="2313" width="7.7109375" style="41" customWidth="1"/>
    <col min="2314" max="2314" width="8.85546875" style="41" customWidth="1"/>
    <col min="2315" max="2317" width="7.7109375" style="41" customWidth="1"/>
    <col min="2318" max="2318" width="25.7109375" style="41" customWidth="1"/>
    <col min="2319" max="2560" width="9.140625" style="41"/>
    <col min="2561" max="2561" width="25.7109375" style="41" customWidth="1"/>
    <col min="2562" max="2562" width="8.42578125" style="41" customWidth="1"/>
    <col min="2563" max="2563" width="8.140625" style="41" customWidth="1"/>
    <col min="2564" max="2565" width="7.7109375" style="41" customWidth="1"/>
    <col min="2566" max="2566" width="8.85546875" style="41" customWidth="1"/>
    <col min="2567" max="2568" width="8.42578125" style="41" bestFit="1" customWidth="1"/>
    <col min="2569" max="2569" width="7.7109375" style="41" customWidth="1"/>
    <col min="2570" max="2570" width="8.85546875" style="41" customWidth="1"/>
    <col min="2571" max="2573" width="7.7109375" style="41" customWidth="1"/>
    <col min="2574" max="2574" width="25.7109375" style="41" customWidth="1"/>
    <col min="2575" max="2816" width="9.140625" style="41"/>
    <col min="2817" max="2817" width="25.7109375" style="41" customWidth="1"/>
    <col min="2818" max="2818" width="8.42578125" style="41" customWidth="1"/>
    <col min="2819" max="2819" width="8.140625" style="41" customWidth="1"/>
    <col min="2820" max="2821" width="7.7109375" style="41" customWidth="1"/>
    <col min="2822" max="2822" width="8.85546875" style="41" customWidth="1"/>
    <col min="2823" max="2824" width="8.42578125" style="41" bestFit="1" customWidth="1"/>
    <col min="2825" max="2825" width="7.7109375" style="41" customWidth="1"/>
    <col min="2826" max="2826" width="8.85546875" style="41" customWidth="1"/>
    <col min="2827" max="2829" width="7.7109375" style="41" customWidth="1"/>
    <col min="2830" max="2830" width="25.7109375" style="41" customWidth="1"/>
    <col min="2831" max="3072" width="9.140625" style="41"/>
    <col min="3073" max="3073" width="25.7109375" style="41" customWidth="1"/>
    <col min="3074" max="3074" width="8.42578125" style="41" customWidth="1"/>
    <col min="3075" max="3075" width="8.140625" style="41" customWidth="1"/>
    <col min="3076" max="3077" width="7.7109375" style="41" customWidth="1"/>
    <col min="3078" max="3078" width="8.85546875" style="41" customWidth="1"/>
    <col min="3079" max="3080" width="8.42578125" style="41" bestFit="1" customWidth="1"/>
    <col min="3081" max="3081" width="7.7109375" style="41" customWidth="1"/>
    <col min="3082" max="3082" width="8.85546875" style="41" customWidth="1"/>
    <col min="3083" max="3085" width="7.7109375" style="41" customWidth="1"/>
    <col min="3086" max="3086" width="25.7109375" style="41" customWidth="1"/>
    <col min="3087" max="3328" width="9.140625" style="41"/>
    <col min="3329" max="3329" width="25.7109375" style="41" customWidth="1"/>
    <col min="3330" max="3330" width="8.42578125" style="41" customWidth="1"/>
    <col min="3331" max="3331" width="8.140625" style="41" customWidth="1"/>
    <col min="3332" max="3333" width="7.7109375" style="41" customWidth="1"/>
    <col min="3334" max="3334" width="8.85546875" style="41" customWidth="1"/>
    <col min="3335" max="3336" width="8.42578125" style="41" bestFit="1" customWidth="1"/>
    <col min="3337" max="3337" width="7.7109375" style="41" customWidth="1"/>
    <col min="3338" max="3338" width="8.85546875" style="41" customWidth="1"/>
    <col min="3339" max="3341" width="7.7109375" style="41" customWidth="1"/>
    <col min="3342" max="3342" width="25.7109375" style="41" customWidth="1"/>
    <col min="3343" max="3584" width="9.140625" style="41"/>
    <col min="3585" max="3585" width="25.7109375" style="41" customWidth="1"/>
    <col min="3586" max="3586" width="8.42578125" style="41" customWidth="1"/>
    <col min="3587" max="3587" width="8.140625" style="41" customWidth="1"/>
    <col min="3588" max="3589" width="7.7109375" style="41" customWidth="1"/>
    <col min="3590" max="3590" width="8.85546875" style="41" customWidth="1"/>
    <col min="3591" max="3592" width="8.42578125" style="41" bestFit="1" customWidth="1"/>
    <col min="3593" max="3593" width="7.7109375" style="41" customWidth="1"/>
    <col min="3594" max="3594" width="8.85546875" style="41" customWidth="1"/>
    <col min="3595" max="3597" width="7.7109375" style="41" customWidth="1"/>
    <col min="3598" max="3598" width="25.7109375" style="41" customWidth="1"/>
    <col min="3599" max="3840" width="9.140625" style="41"/>
    <col min="3841" max="3841" width="25.7109375" style="41" customWidth="1"/>
    <col min="3842" max="3842" width="8.42578125" style="41" customWidth="1"/>
    <col min="3843" max="3843" width="8.140625" style="41" customWidth="1"/>
    <col min="3844" max="3845" width="7.7109375" style="41" customWidth="1"/>
    <col min="3846" max="3846" width="8.85546875" style="41" customWidth="1"/>
    <col min="3847" max="3848" width="8.42578125" style="41" bestFit="1" customWidth="1"/>
    <col min="3849" max="3849" width="7.7109375" style="41" customWidth="1"/>
    <col min="3850" max="3850" width="8.85546875" style="41" customWidth="1"/>
    <col min="3851" max="3853" width="7.7109375" style="41" customWidth="1"/>
    <col min="3854" max="3854" width="25.7109375" style="41" customWidth="1"/>
    <col min="3855" max="4096" width="9.140625" style="41"/>
    <col min="4097" max="4097" width="25.7109375" style="41" customWidth="1"/>
    <col min="4098" max="4098" width="8.42578125" style="41" customWidth="1"/>
    <col min="4099" max="4099" width="8.140625" style="41" customWidth="1"/>
    <col min="4100" max="4101" width="7.7109375" style="41" customWidth="1"/>
    <col min="4102" max="4102" width="8.85546875" style="41" customWidth="1"/>
    <col min="4103" max="4104" width="8.42578125" style="41" bestFit="1" customWidth="1"/>
    <col min="4105" max="4105" width="7.7109375" style="41" customWidth="1"/>
    <col min="4106" max="4106" width="8.85546875" style="41" customWidth="1"/>
    <col min="4107" max="4109" width="7.7109375" style="41" customWidth="1"/>
    <col min="4110" max="4110" width="25.7109375" style="41" customWidth="1"/>
    <col min="4111" max="4352" width="9.140625" style="41"/>
    <col min="4353" max="4353" width="25.7109375" style="41" customWidth="1"/>
    <col min="4354" max="4354" width="8.42578125" style="41" customWidth="1"/>
    <col min="4355" max="4355" width="8.140625" style="41" customWidth="1"/>
    <col min="4356" max="4357" width="7.7109375" style="41" customWidth="1"/>
    <col min="4358" max="4358" width="8.85546875" style="41" customWidth="1"/>
    <col min="4359" max="4360" width="8.42578125" style="41" bestFit="1" customWidth="1"/>
    <col min="4361" max="4361" width="7.7109375" style="41" customWidth="1"/>
    <col min="4362" max="4362" width="8.85546875" style="41" customWidth="1"/>
    <col min="4363" max="4365" width="7.7109375" style="41" customWidth="1"/>
    <col min="4366" max="4366" width="25.7109375" style="41" customWidth="1"/>
    <col min="4367" max="4608" width="9.140625" style="41"/>
    <col min="4609" max="4609" width="25.7109375" style="41" customWidth="1"/>
    <col min="4610" max="4610" width="8.42578125" style="41" customWidth="1"/>
    <col min="4611" max="4611" width="8.140625" style="41" customWidth="1"/>
    <col min="4612" max="4613" width="7.7109375" style="41" customWidth="1"/>
    <col min="4614" max="4614" width="8.85546875" style="41" customWidth="1"/>
    <col min="4615" max="4616" width="8.42578125" style="41" bestFit="1" customWidth="1"/>
    <col min="4617" max="4617" width="7.7109375" style="41" customWidth="1"/>
    <col min="4618" max="4618" width="8.85546875" style="41" customWidth="1"/>
    <col min="4619" max="4621" width="7.7109375" style="41" customWidth="1"/>
    <col min="4622" max="4622" width="25.7109375" style="41" customWidth="1"/>
    <col min="4623" max="4864" width="9.140625" style="41"/>
    <col min="4865" max="4865" width="25.7109375" style="41" customWidth="1"/>
    <col min="4866" max="4866" width="8.42578125" style="41" customWidth="1"/>
    <col min="4867" max="4867" width="8.140625" style="41" customWidth="1"/>
    <col min="4868" max="4869" width="7.7109375" style="41" customWidth="1"/>
    <col min="4870" max="4870" width="8.85546875" style="41" customWidth="1"/>
    <col min="4871" max="4872" width="8.42578125" style="41" bestFit="1" customWidth="1"/>
    <col min="4873" max="4873" width="7.7109375" style="41" customWidth="1"/>
    <col min="4874" max="4874" width="8.85546875" style="41" customWidth="1"/>
    <col min="4875" max="4877" width="7.7109375" style="41" customWidth="1"/>
    <col min="4878" max="4878" width="25.7109375" style="41" customWidth="1"/>
    <col min="4879" max="5120" width="9.140625" style="41"/>
    <col min="5121" max="5121" width="25.7109375" style="41" customWidth="1"/>
    <col min="5122" max="5122" width="8.42578125" style="41" customWidth="1"/>
    <col min="5123" max="5123" width="8.140625" style="41" customWidth="1"/>
    <col min="5124" max="5125" width="7.7109375" style="41" customWidth="1"/>
    <col min="5126" max="5126" width="8.85546875" style="41" customWidth="1"/>
    <col min="5127" max="5128" width="8.42578125" style="41" bestFit="1" customWidth="1"/>
    <col min="5129" max="5129" width="7.7109375" style="41" customWidth="1"/>
    <col min="5130" max="5130" width="8.85546875" style="41" customWidth="1"/>
    <col min="5131" max="5133" width="7.7109375" style="41" customWidth="1"/>
    <col min="5134" max="5134" width="25.7109375" style="41" customWidth="1"/>
    <col min="5135" max="5376" width="9.140625" style="41"/>
    <col min="5377" max="5377" width="25.7109375" style="41" customWidth="1"/>
    <col min="5378" max="5378" width="8.42578125" style="41" customWidth="1"/>
    <col min="5379" max="5379" width="8.140625" style="41" customWidth="1"/>
    <col min="5380" max="5381" width="7.7109375" style="41" customWidth="1"/>
    <col min="5382" max="5382" width="8.85546875" style="41" customWidth="1"/>
    <col min="5383" max="5384" width="8.42578125" style="41" bestFit="1" customWidth="1"/>
    <col min="5385" max="5385" width="7.7109375" style="41" customWidth="1"/>
    <col min="5386" max="5386" width="8.85546875" style="41" customWidth="1"/>
    <col min="5387" max="5389" width="7.7109375" style="41" customWidth="1"/>
    <col min="5390" max="5390" width="25.7109375" style="41" customWidth="1"/>
    <col min="5391" max="5632" width="9.140625" style="41"/>
    <col min="5633" max="5633" width="25.7109375" style="41" customWidth="1"/>
    <col min="5634" max="5634" width="8.42578125" style="41" customWidth="1"/>
    <col min="5635" max="5635" width="8.140625" style="41" customWidth="1"/>
    <col min="5636" max="5637" width="7.7109375" style="41" customWidth="1"/>
    <col min="5638" max="5638" width="8.85546875" style="41" customWidth="1"/>
    <col min="5639" max="5640" width="8.42578125" style="41" bestFit="1" customWidth="1"/>
    <col min="5641" max="5641" width="7.7109375" style="41" customWidth="1"/>
    <col min="5642" max="5642" width="8.85546875" style="41" customWidth="1"/>
    <col min="5643" max="5645" width="7.7109375" style="41" customWidth="1"/>
    <col min="5646" max="5646" width="25.7109375" style="41" customWidth="1"/>
    <col min="5647" max="5888" width="9.140625" style="41"/>
    <col min="5889" max="5889" width="25.7109375" style="41" customWidth="1"/>
    <col min="5890" max="5890" width="8.42578125" style="41" customWidth="1"/>
    <col min="5891" max="5891" width="8.140625" style="41" customWidth="1"/>
    <col min="5892" max="5893" width="7.7109375" style="41" customWidth="1"/>
    <col min="5894" max="5894" width="8.85546875" style="41" customWidth="1"/>
    <col min="5895" max="5896" width="8.42578125" style="41" bestFit="1" customWidth="1"/>
    <col min="5897" max="5897" width="7.7109375" style="41" customWidth="1"/>
    <col min="5898" max="5898" width="8.85546875" style="41" customWidth="1"/>
    <col min="5899" max="5901" width="7.7109375" style="41" customWidth="1"/>
    <col min="5902" max="5902" width="25.7109375" style="41" customWidth="1"/>
    <col min="5903" max="6144" width="9.140625" style="41"/>
    <col min="6145" max="6145" width="25.7109375" style="41" customWidth="1"/>
    <col min="6146" max="6146" width="8.42578125" style="41" customWidth="1"/>
    <col min="6147" max="6147" width="8.140625" style="41" customWidth="1"/>
    <col min="6148" max="6149" width="7.7109375" style="41" customWidth="1"/>
    <col min="6150" max="6150" width="8.85546875" style="41" customWidth="1"/>
    <col min="6151" max="6152" width="8.42578125" style="41" bestFit="1" customWidth="1"/>
    <col min="6153" max="6153" width="7.7109375" style="41" customWidth="1"/>
    <col min="6154" max="6154" width="8.85546875" style="41" customWidth="1"/>
    <col min="6155" max="6157" width="7.7109375" style="41" customWidth="1"/>
    <col min="6158" max="6158" width="25.7109375" style="41" customWidth="1"/>
    <col min="6159" max="6400" width="9.140625" style="41"/>
    <col min="6401" max="6401" width="25.7109375" style="41" customWidth="1"/>
    <col min="6402" max="6402" width="8.42578125" style="41" customWidth="1"/>
    <col min="6403" max="6403" width="8.140625" style="41" customWidth="1"/>
    <col min="6404" max="6405" width="7.7109375" style="41" customWidth="1"/>
    <col min="6406" max="6406" width="8.85546875" style="41" customWidth="1"/>
    <col min="6407" max="6408" width="8.42578125" style="41" bestFit="1" customWidth="1"/>
    <col min="6409" max="6409" width="7.7109375" style="41" customWidth="1"/>
    <col min="6410" max="6410" width="8.85546875" style="41" customWidth="1"/>
    <col min="6411" max="6413" width="7.7109375" style="41" customWidth="1"/>
    <col min="6414" max="6414" width="25.7109375" style="41" customWidth="1"/>
    <col min="6415" max="6656" width="9.140625" style="41"/>
    <col min="6657" max="6657" width="25.7109375" style="41" customWidth="1"/>
    <col min="6658" max="6658" width="8.42578125" style="41" customWidth="1"/>
    <col min="6659" max="6659" width="8.140625" style="41" customWidth="1"/>
    <col min="6660" max="6661" width="7.7109375" style="41" customWidth="1"/>
    <col min="6662" max="6662" width="8.85546875" style="41" customWidth="1"/>
    <col min="6663" max="6664" width="8.42578125" style="41" bestFit="1" customWidth="1"/>
    <col min="6665" max="6665" width="7.7109375" style="41" customWidth="1"/>
    <col min="6666" max="6666" width="8.85546875" style="41" customWidth="1"/>
    <col min="6667" max="6669" width="7.7109375" style="41" customWidth="1"/>
    <col min="6670" max="6670" width="25.7109375" style="41" customWidth="1"/>
    <col min="6671" max="6912" width="9.140625" style="41"/>
    <col min="6913" max="6913" width="25.7109375" style="41" customWidth="1"/>
    <col min="6914" max="6914" width="8.42578125" style="41" customWidth="1"/>
    <col min="6915" max="6915" width="8.140625" style="41" customWidth="1"/>
    <col min="6916" max="6917" width="7.7109375" style="41" customWidth="1"/>
    <col min="6918" max="6918" width="8.85546875" style="41" customWidth="1"/>
    <col min="6919" max="6920" width="8.42578125" style="41" bestFit="1" customWidth="1"/>
    <col min="6921" max="6921" width="7.7109375" style="41" customWidth="1"/>
    <col min="6922" max="6922" width="8.85546875" style="41" customWidth="1"/>
    <col min="6923" max="6925" width="7.7109375" style="41" customWidth="1"/>
    <col min="6926" max="6926" width="25.7109375" style="41" customWidth="1"/>
    <col min="6927" max="7168" width="9.140625" style="41"/>
    <col min="7169" max="7169" width="25.7109375" style="41" customWidth="1"/>
    <col min="7170" max="7170" width="8.42578125" style="41" customWidth="1"/>
    <col min="7171" max="7171" width="8.140625" style="41" customWidth="1"/>
    <col min="7172" max="7173" width="7.7109375" style="41" customWidth="1"/>
    <col min="7174" max="7174" width="8.85546875" style="41" customWidth="1"/>
    <col min="7175" max="7176" width="8.42578125" style="41" bestFit="1" customWidth="1"/>
    <col min="7177" max="7177" width="7.7109375" style="41" customWidth="1"/>
    <col min="7178" max="7178" width="8.85546875" style="41" customWidth="1"/>
    <col min="7179" max="7181" width="7.7109375" style="41" customWidth="1"/>
    <col min="7182" max="7182" width="25.7109375" style="41" customWidth="1"/>
    <col min="7183" max="7424" width="9.140625" style="41"/>
    <col min="7425" max="7425" width="25.7109375" style="41" customWidth="1"/>
    <col min="7426" max="7426" width="8.42578125" style="41" customWidth="1"/>
    <col min="7427" max="7427" width="8.140625" style="41" customWidth="1"/>
    <col min="7428" max="7429" width="7.7109375" style="41" customWidth="1"/>
    <col min="7430" max="7430" width="8.85546875" style="41" customWidth="1"/>
    <col min="7431" max="7432" width="8.42578125" style="41" bestFit="1" customWidth="1"/>
    <col min="7433" max="7433" width="7.7109375" style="41" customWidth="1"/>
    <col min="7434" max="7434" width="8.85546875" style="41" customWidth="1"/>
    <col min="7435" max="7437" width="7.7109375" style="41" customWidth="1"/>
    <col min="7438" max="7438" width="25.7109375" style="41" customWidth="1"/>
    <col min="7439" max="7680" width="9.140625" style="41"/>
    <col min="7681" max="7681" width="25.7109375" style="41" customWidth="1"/>
    <col min="7682" max="7682" width="8.42578125" style="41" customWidth="1"/>
    <col min="7683" max="7683" width="8.140625" style="41" customWidth="1"/>
    <col min="7684" max="7685" width="7.7109375" style="41" customWidth="1"/>
    <col min="7686" max="7686" width="8.85546875" style="41" customWidth="1"/>
    <col min="7687" max="7688" width="8.42578125" style="41" bestFit="1" customWidth="1"/>
    <col min="7689" max="7689" width="7.7109375" style="41" customWidth="1"/>
    <col min="7690" max="7690" width="8.85546875" style="41" customWidth="1"/>
    <col min="7691" max="7693" width="7.7109375" style="41" customWidth="1"/>
    <col min="7694" max="7694" width="25.7109375" style="41" customWidth="1"/>
    <col min="7695" max="7936" width="9.140625" style="41"/>
    <col min="7937" max="7937" width="25.7109375" style="41" customWidth="1"/>
    <col min="7938" max="7938" width="8.42578125" style="41" customWidth="1"/>
    <col min="7939" max="7939" width="8.140625" style="41" customWidth="1"/>
    <col min="7940" max="7941" width="7.7109375" style="41" customWidth="1"/>
    <col min="7942" max="7942" width="8.85546875" style="41" customWidth="1"/>
    <col min="7943" max="7944" width="8.42578125" style="41" bestFit="1" customWidth="1"/>
    <col min="7945" max="7945" width="7.7109375" style="41" customWidth="1"/>
    <col min="7946" max="7946" width="8.85546875" style="41" customWidth="1"/>
    <col min="7947" max="7949" width="7.7109375" style="41" customWidth="1"/>
    <col min="7950" max="7950" width="25.7109375" style="41" customWidth="1"/>
    <col min="7951" max="8192" width="9.140625" style="41"/>
    <col min="8193" max="8193" width="25.7109375" style="41" customWidth="1"/>
    <col min="8194" max="8194" width="8.42578125" style="41" customWidth="1"/>
    <col min="8195" max="8195" width="8.140625" style="41" customWidth="1"/>
    <col min="8196" max="8197" width="7.7109375" style="41" customWidth="1"/>
    <col min="8198" max="8198" width="8.85546875" style="41" customWidth="1"/>
    <col min="8199" max="8200" width="8.42578125" style="41" bestFit="1" customWidth="1"/>
    <col min="8201" max="8201" width="7.7109375" style="41" customWidth="1"/>
    <col min="8202" max="8202" width="8.85546875" style="41" customWidth="1"/>
    <col min="8203" max="8205" width="7.7109375" style="41" customWidth="1"/>
    <col min="8206" max="8206" width="25.7109375" style="41" customWidth="1"/>
    <col min="8207" max="8448" width="9.140625" style="41"/>
    <col min="8449" max="8449" width="25.7109375" style="41" customWidth="1"/>
    <col min="8450" max="8450" width="8.42578125" style="41" customWidth="1"/>
    <col min="8451" max="8451" width="8.140625" style="41" customWidth="1"/>
    <col min="8452" max="8453" width="7.7109375" style="41" customWidth="1"/>
    <col min="8454" max="8454" width="8.85546875" style="41" customWidth="1"/>
    <col min="8455" max="8456" width="8.42578125" style="41" bestFit="1" customWidth="1"/>
    <col min="8457" max="8457" width="7.7109375" style="41" customWidth="1"/>
    <col min="8458" max="8458" width="8.85546875" style="41" customWidth="1"/>
    <col min="8459" max="8461" width="7.7109375" style="41" customWidth="1"/>
    <col min="8462" max="8462" width="25.7109375" style="41" customWidth="1"/>
    <col min="8463" max="8704" width="9.140625" style="41"/>
    <col min="8705" max="8705" width="25.7109375" style="41" customWidth="1"/>
    <col min="8706" max="8706" width="8.42578125" style="41" customWidth="1"/>
    <col min="8707" max="8707" width="8.140625" style="41" customWidth="1"/>
    <col min="8708" max="8709" width="7.7109375" style="41" customWidth="1"/>
    <col min="8710" max="8710" width="8.85546875" style="41" customWidth="1"/>
    <col min="8711" max="8712" width="8.42578125" style="41" bestFit="1" customWidth="1"/>
    <col min="8713" max="8713" width="7.7109375" style="41" customWidth="1"/>
    <col min="8714" max="8714" width="8.85546875" style="41" customWidth="1"/>
    <col min="8715" max="8717" width="7.7109375" style="41" customWidth="1"/>
    <col min="8718" max="8718" width="25.7109375" style="41" customWidth="1"/>
    <col min="8719" max="8960" width="9.140625" style="41"/>
    <col min="8961" max="8961" width="25.7109375" style="41" customWidth="1"/>
    <col min="8962" max="8962" width="8.42578125" style="41" customWidth="1"/>
    <col min="8963" max="8963" width="8.140625" style="41" customWidth="1"/>
    <col min="8964" max="8965" width="7.7109375" style="41" customWidth="1"/>
    <col min="8966" max="8966" width="8.85546875" style="41" customWidth="1"/>
    <col min="8967" max="8968" width="8.42578125" style="41" bestFit="1" customWidth="1"/>
    <col min="8969" max="8969" width="7.7109375" style="41" customWidth="1"/>
    <col min="8970" max="8970" width="8.85546875" style="41" customWidth="1"/>
    <col min="8971" max="8973" width="7.7109375" style="41" customWidth="1"/>
    <col min="8974" max="8974" width="25.7109375" style="41" customWidth="1"/>
    <col min="8975" max="9216" width="9.140625" style="41"/>
    <col min="9217" max="9217" width="25.7109375" style="41" customWidth="1"/>
    <col min="9218" max="9218" width="8.42578125" style="41" customWidth="1"/>
    <col min="9219" max="9219" width="8.140625" style="41" customWidth="1"/>
    <col min="9220" max="9221" width="7.7109375" style="41" customWidth="1"/>
    <col min="9222" max="9222" width="8.85546875" style="41" customWidth="1"/>
    <col min="9223" max="9224" width="8.42578125" style="41" bestFit="1" customWidth="1"/>
    <col min="9225" max="9225" width="7.7109375" style="41" customWidth="1"/>
    <col min="9226" max="9226" width="8.85546875" style="41" customWidth="1"/>
    <col min="9227" max="9229" width="7.7109375" style="41" customWidth="1"/>
    <col min="9230" max="9230" width="25.7109375" style="41" customWidth="1"/>
    <col min="9231" max="9472" width="9.140625" style="41"/>
    <col min="9473" max="9473" width="25.7109375" style="41" customWidth="1"/>
    <col min="9474" max="9474" width="8.42578125" style="41" customWidth="1"/>
    <col min="9475" max="9475" width="8.140625" style="41" customWidth="1"/>
    <col min="9476" max="9477" width="7.7109375" style="41" customWidth="1"/>
    <col min="9478" max="9478" width="8.85546875" style="41" customWidth="1"/>
    <col min="9479" max="9480" width="8.42578125" style="41" bestFit="1" customWidth="1"/>
    <col min="9481" max="9481" width="7.7109375" style="41" customWidth="1"/>
    <col min="9482" max="9482" width="8.85546875" style="41" customWidth="1"/>
    <col min="9483" max="9485" width="7.7109375" style="41" customWidth="1"/>
    <col min="9486" max="9486" width="25.7109375" style="41" customWidth="1"/>
    <col min="9487" max="9728" width="9.140625" style="41"/>
    <col min="9729" max="9729" width="25.7109375" style="41" customWidth="1"/>
    <col min="9730" max="9730" width="8.42578125" style="41" customWidth="1"/>
    <col min="9731" max="9731" width="8.140625" style="41" customWidth="1"/>
    <col min="9732" max="9733" width="7.7109375" style="41" customWidth="1"/>
    <col min="9734" max="9734" width="8.85546875" style="41" customWidth="1"/>
    <col min="9735" max="9736" width="8.42578125" style="41" bestFit="1" customWidth="1"/>
    <col min="9737" max="9737" width="7.7109375" style="41" customWidth="1"/>
    <col min="9738" max="9738" width="8.85546875" style="41" customWidth="1"/>
    <col min="9739" max="9741" width="7.7109375" style="41" customWidth="1"/>
    <col min="9742" max="9742" width="25.7109375" style="41" customWidth="1"/>
    <col min="9743" max="9984" width="9.140625" style="41"/>
    <col min="9985" max="9985" width="25.7109375" style="41" customWidth="1"/>
    <col min="9986" max="9986" width="8.42578125" style="41" customWidth="1"/>
    <col min="9987" max="9987" width="8.140625" style="41" customWidth="1"/>
    <col min="9988" max="9989" width="7.7109375" style="41" customWidth="1"/>
    <col min="9990" max="9990" width="8.85546875" style="41" customWidth="1"/>
    <col min="9991" max="9992" width="8.42578125" style="41" bestFit="1" customWidth="1"/>
    <col min="9993" max="9993" width="7.7109375" style="41" customWidth="1"/>
    <col min="9994" max="9994" width="8.85546875" style="41" customWidth="1"/>
    <col min="9995" max="9997" width="7.7109375" style="41" customWidth="1"/>
    <col min="9998" max="9998" width="25.7109375" style="41" customWidth="1"/>
    <col min="9999" max="10240" width="9.140625" style="41"/>
    <col min="10241" max="10241" width="25.7109375" style="41" customWidth="1"/>
    <col min="10242" max="10242" width="8.42578125" style="41" customWidth="1"/>
    <col min="10243" max="10243" width="8.140625" style="41" customWidth="1"/>
    <col min="10244" max="10245" width="7.7109375" style="41" customWidth="1"/>
    <col min="10246" max="10246" width="8.85546875" style="41" customWidth="1"/>
    <col min="10247" max="10248" width="8.42578125" style="41" bestFit="1" customWidth="1"/>
    <col min="10249" max="10249" width="7.7109375" style="41" customWidth="1"/>
    <col min="10250" max="10250" width="8.85546875" style="41" customWidth="1"/>
    <col min="10251" max="10253" width="7.7109375" style="41" customWidth="1"/>
    <col min="10254" max="10254" width="25.7109375" style="41" customWidth="1"/>
    <col min="10255" max="10496" width="9.140625" style="41"/>
    <col min="10497" max="10497" width="25.7109375" style="41" customWidth="1"/>
    <col min="10498" max="10498" width="8.42578125" style="41" customWidth="1"/>
    <col min="10499" max="10499" width="8.140625" style="41" customWidth="1"/>
    <col min="10500" max="10501" width="7.7109375" style="41" customWidth="1"/>
    <col min="10502" max="10502" width="8.85546875" style="41" customWidth="1"/>
    <col min="10503" max="10504" width="8.42578125" style="41" bestFit="1" customWidth="1"/>
    <col min="10505" max="10505" width="7.7109375" style="41" customWidth="1"/>
    <col min="10506" max="10506" width="8.85546875" style="41" customWidth="1"/>
    <col min="10507" max="10509" width="7.7109375" style="41" customWidth="1"/>
    <col min="10510" max="10510" width="25.7109375" style="41" customWidth="1"/>
    <col min="10511" max="10752" width="9.140625" style="41"/>
    <col min="10753" max="10753" width="25.7109375" style="41" customWidth="1"/>
    <col min="10754" max="10754" width="8.42578125" style="41" customWidth="1"/>
    <col min="10755" max="10755" width="8.140625" style="41" customWidth="1"/>
    <col min="10756" max="10757" width="7.7109375" style="41" customWidth="1"/>
    <col min="10758" max="10758" width="8.85546875" style="41" customWidth="1"/>
    <col min="10759" max="10760" width="8.42578125" style="41" bestFit="1" customWidth="1"/>
    <col min="10761" max="10761" width="7.7109375" style="41" customWidth="1"/>
    <col min="10762" max="10762" width="8.85546875" style="41" customWidth="1"/>
    <col min="10763" max="10765" width="7.7109375" style="41" customWidth="1"/>
    <col min="10766" max="10766" width="25.7109375" style="41" customWidth="1"/>
    <col min="10767" max="11008" width="9.140625" style="41"/>
    <col min="11009" max="11009" width="25.7109375" style="41" customWidth="1"/>
    <col min="11010" max="11010" width="8.42578125" style="41" customWidth="1"/>
    <col min="11011" max="11011" width="8.140625" style="41" customWidth="1"/>
    <col min="11012" max="11013" width="7.7109375" style="41" customWidth="1"/>
    <col min="11014" max="11014" width="8.85546875" style="41" customWidth="1"/>
    <col min="11015" max="11016" width="8.42578125" style="41" bestFit="1" customWidth="1"/>
    <col min="11017" max="11017" width="7.7109375" style="41" customWidth="1"/>
    <col min="11018" max="11018" width="8.85546875" style="41" customWidth="1"/>
    <col min="11019" max="11021" width="7.7109375" style="41" customWidth="1"/>
    <col min="11022" max="11022" width="25.7109375" style="41" customWidth="1"/>
    <col min="11023" max="11264" width="9.140625" style="41"/>
    <col min="11265" max="11265" width="25.7109375" style="41" customWidth="1"/>
    <col min="11266" max="11266" width="8.42578125" style="41" customWidth="1"/>
    <col min="11267" max="11267" width="8.140625" style="41" customWidth="1"/>
    <col min="11268" max="11269" width="7.7109375" style="41" customWidth="1"/>
    <col min="11270" max="11270" width="8.85546875" style="41" customWidth="1"/>
    <col min="11271" max="11272" width="8.42578125" style="41" bestFit="1" customWidth="1"/>
    <col min="11273" max="11273" width="7.7109375" style="41" customWidth="1"/>
    <col min="11274" max="11274" width="8.85546875" style="41" customWidth="1"/>
    <col min="11275" max="11277" width="7.7109375" style="41" customWidth="1"/>
    <col min="11278" max="11278" width="25.7109375" style="41" customWidth="1"/>
    <col min="11279" max="11520" width="9.140625" style="41"/>
    <col min="11521" max="11521" width="25.7109375" style="41" customWidth="1"/>
    <col min="11522" max="11522" width="8.42578125" style="41" customWidth="1"/>
    <col min="11523" max="11523" width="8.140625" style="41" customWidth="1"/>
    <col min="11524" max="11525" width="7.7109375" style="41" customWidth="1"/>
    <col min="11526" max="11526" width="8.85546875" style="41" customWidth="1"/>
    <col min="11527" max="11528" width="8.42578125" style="41" bestFit="1" customWidth="1"/>
    <col min="11529" max="11529" width="7.7109375" style="41" customWidth="1"/>
    <col min="11530" max="11530" width="8.85546875" style="41" customWidth="1"/>
    <col min="11531" max="11533" width="7.7109375" style="41" customWidth="1"/>
    <col min="11534" max="11534" width="25.7109375" style="41" customWidth="1"/>
    <col min="11535" max="11776" width="9.140625" style="41"/>
    <col min="11777" max="11777" width="25.7109375" style="41" customWidth="1"/>
    <col min="11778" max="11778" width="8.42578125" style="41" customWidth="1"/>
    <col min="11779" max="11779" width="8.140625" style="41" customWidth="1"/>
    <col min="11780" max="11781" width="7.7109375" style="41" customWidth="1"/>
    <col min="11782" max="11782" width="8.85546875" style="41" customWidth="1"/>
    <col min="11783" max="11784" width="8.42578125" style="41" bestFit="1" customWidth="1"/>
    <col min="11785" max="11785" width="7.7109375" style="41" customWidth="1"/>
    <col min="11786" max="11786" width="8.85546875" style="41" customWidth="1"/>
    <col min="11787" max="11789" width="7.7109375" style="41" customWidth="1"/>
    <col min="11790" max="11790" width="25.7109375" style="41" customWidth="1"/>
    <col min="11791" max="12032" width="9.140625" style="41"/>
    <col min="12033" max="12033" width="25.7109375" style="41" customWidth="1"/>
    <col min="12034" max="12034" width="8.42578125" style="41" customWidth="1"/>
    <col min="12035" max="12035" width="8.140625" style="41" customWidth="1"/>
    <col min="12036" max="12037" width="7.7109375" style="41" customWidth="1"/>
    <col min="12038" max="12038" width="8.85546875" style="41" customWidth="1"/>
    <col min="12039" max="12040" width="8.42578125" style="41" bestFit="1" customWidth="1"/>
    <col min="12041" max="12041" width="7.7109375" style="41" customWidth="1"/>
    <col min="12042" max="12042" width="8.85546875" style="41" customWidth="1"/>
    <col min="12043" max="12045" width="7.7109375" style="41" customWidth="1"/>
    <col min="12046" max="12046" width="25.7109375" style="41" customWidth="1"/>
    <col min="12047" max="12288" width="9.140625" style="41"/>
    <col min="12289" max="12289" width="25.7109375" style="41" customWidth="1"/>
    <col min="12290" max="12290" width="8.42578125" style="41" customWidth="1"/>
    <col min="12291" max="12291" width="8.140625" style="41" customWidth="1"/>
    <col min="12292" max="12293" width="7.7109375" style="41" customWidth="1"/>
    <col min="12294" max="12294" width="8.85546875" style="41" customWidth="1"/>
    <col min="12295" max="12296" width="8.42578125" style="41" bestFit="1" customWidth="1"/>
    <col min="12297" max="12297" width="7.7109375" style="41" customWidth="1"/>
    <col min="12298" max="12298" width="8.85546875" style="41" customWidth="1"/>
    <col min="12299" max="12301" width="7.7109375" style="41" customWidth="1"/>
    <col min="12302" max="12302" width="25.7109375" style="41" customWidth="1"/>
    <col min="12303" max="12544" width="9.140625" style="41"/>
    <col min="12545" max="12545" width="25.7109375" style="41" customWidth="1"/>
    <col min="12546" max="12546" width="8.42578125" style="41" customWidth="1"/>
    <col min="12547" max="12547" width="8.140625" style="41" customWidth="1"/>
    <col min="12548" max="12549" width="7.7109375" style="41" customWidth="1"/>
    <col min="12550" max="12550" width="8.85546875" style="41" customWidth="1"/>
    <col min="12551" max="12552" width="8.42578125" style="41" bestFit="1" customWidth="1"/>
    <col min="12553" max="12553" width="7.7109375" style="41" customWidth="1"/>
    <col min="12554" max="12554" width="8.85546875" style="41" customWidth="1"/>
    <col min="12555" max="12557" width="7.7109375" style="41" customWidth="1"/>
    <col min="12558" max="12558" width="25.7109375" style="41" customWidth="1"/>
    <col min="12559" max="12800" width="9.140625" style="41"/>
    <col min="12801" max="12801" width="25.7109375" style="41" customWidth="1"/>
    <col min="12802" max="12802" width="8.42578125" style="41" customWidth="1"/>
    <col min="12803" max="12803" width="8.140625" style="41" customWidth="1"/>
    <col min="12804" max="12805" width="7.7109375" style="41" customWidth="1"/>
    <col min="12806" max="12806" width="8.85546875" style="41" customWidth="1"/>
    <col min="12807" max="12808" width="8.42578125" style="41" bestFit="1" customWidth="1"/>
    <col min="12809" max="12809" width="7.7109375" style="41" customWidth="1"/>
    <col min="12810" max="12810" width="8.85546875" style="41" customWidth="1"/>
    <col min="12811" max="12813" width="7.7109375" style="41" customWidth="1"/>
    <col min="12814" max="12814" width="25.7109375" style="41" customWidth="1"/>
    <col min="12815" max="13056" width="9.140625" style="41"/>
    <col min="13057" max="13057" width="25.7109375" style="41" customWidth="1"/>
    <col min="13058" max="13058" width="8.42578125" style="41" customWidth="1"/>
    <col min="13059" max="13059" width="8.140625" style="41" customWidth="1"/>
    <col min="13060" max="13061" width="7.7109375" style="41" customWidth="1"/>
    <col min="13062" max="13062" width="8.85546875" style="41" customWidth="1"/>
    <col min="13063" max="13064" width="8.42578125" style="41" bestFit="1" customWidth="1"/>
    <col min="13065" max="13065" width="7.7109375" style="41" customWidth="1"/>
    <col min="13066" max="13066" width="8.85546875" style="41" customWidth="1"/>
    <col min="13067" max="13069" width="7.7109375" style="41" customWidth="1"/>
    <col min="13070" max="13070" width="25.7109375" style="41" customWidth="1"/>
    <col min="13071" max="13312" width="9.140625" style="41"/>
    <col min="13313" max="13313" width="25.7109375" style="41" customWidth="1"/>
    <col min="13314" max="13314" width="8.42578125" style="41" customWidth="1"/>
    <col min="13315" max="13315" width="8.140625" style="41" customWidth="1"/>
    <col min="13316" max="13317" width="7.7109375" style="41" customWidth="1"/>
    <col min="13318" max="13318" width="8.85546875" style="41" customWidth="1"/>
    <col min="13319" max="13320" width="8.42578125" style="41" bestFit="1" customWidth="1"/>
    <col min="13321" max="13321" width="7.7109375" style="41" customWidth="1"/>
    <col min="13322" max="13322" width="8.85546875" style="41" customWidth="1"/>
    <col min="13323" max="13325" width="7.7109375" style="41" customWidth="1"/>
    <col min="13326" max="13326" width="25.7109375" style="41" customWidth="1"/>
    <col min="13327" max="13568" width="9.140625" style="41"/>
    <col min="13569" max="13569" width="25.7109375" style="41" customWidth="1"/>
    <col min="13570" max="13570" width="8.42578125" style="41" customWidth="1"/>
    <col min="13571" max="13571" width="8.140625" style="41" customWidth="1"/>
    <col min="13572" max="13573" width="7.7109375" style="41" customWidth="1"/>
    <col min="13574" max="13574" width="8.85546875" style="41" customWidth="1"/>
    <col min="13575" max="13576" width="8.42578125" style="41" bestFit="1" customWidth="1"/>
    <col min="13577" max="13577" width="7.7109375" style="41" customWidth="1"/>
    <col min="13578" max="13578" width="8.85546875" style="41" customWidth="1"/>
    <col min="13579" max="13581" width="7.7109375" style="41" customWidth="1"/>
    <col min="13582" max="13582" width="25.7109375" style="41" customWidth="1"/>
    <col min="13583" max="13824" width="9.140625" style="41"/>
    <col min="13825" max="13825" width="25.7109375" style="41" customWidth="1"/>
    <col min="13826" max="13826" width="8.42578125" style="41" customWidth="1"/>
    <col min="13827" max="13827" width="8.140625" style="41" customWidth="1"/>
    <col min="13828" max="13829" width="7.7109375" style="41" customWidth="1"/>
    <col min="13830" max="13830" width="8.85546875" style="41" customWidth="1"/>
    <col min="13831" max="13832" width="8.42578125" style="41" bestFit="1" customWidth="1"/>
    <col min="13833" max="13833" width="7.7109375" style="41" customWidth="1"/>
    <col min="13834" max="13834" width="8.85546875" style="41" customWidth="1"/>
    <col min="13835" max="13837" width="7.7109375" style="41" customWidth="1"/>
    <col min="13838" max="13838" width="25.7109375" style="41" customWidth="1"/>
    <col min="13839" max="14080" width="9.140625" style="41"/>
    <col min="14081" max="14081" width="25.7109375" style="41" customWidth="1"/>
    <col min="14082" max="14082" width="8.42578125" style="41" customWidth="1"/>
    <col min="14083" max="14083" width="8.140625" style="41" customWidth="1"/>
    <col min="14084" max="14085" width="7.7109375" style="41" customWidth="1"/>
    <col min="14086" max="14086" width="8.85546875" style="41" customWidth="1"/>
    <col min="14087" max="14088" width="8.42578125" style="41" bestFit="1" customWidth="1"/>
    <col min="14089" max="14089" width="7.7109375" style="41" customWidth="1"/>
    <col min="14090" max="14090" width="8.85546875" style="41" customWidth="1"/>
    <col min="14091" max="14093" width="7.7109375" style="41" customWidth="1"/>
    <col min="14094" max="14094" width="25.7109375" style="41" customWidth="1"/>
    <col min="14095" max="14336" width="9.140625" style="41"/>
    <col min="14337" max="14337" width="25.7109375" style="41" customWidth="1"/>
    <col min="14338" max="14338" width="8.42578125" style="41" customWidth="1"/>
    <col min="14339" max="14339" width="8.140625" style="41" customWidth="1"/>
    <col min="14340" max="14341" width="7.7109375" style="41" customWidth="1"/>
    <col min="14342" max="14342" width="8.85546875" style="41" customWidth="1"/>
    <col min="14343" max="14344" width="8.42578125" style="41" bestFit="1" customWidth="1"/>
    <col min="14345" max="14345" width="7.7109375" style="41" customWidth="1"/>
    <col min="14346" max="14346" width="8.85546875" style="41" customWidth="1"/>
    <col min="14347" max="14349" width="7.7109375" style="41" customWidth="1"/>
    <col min="14350" max="14350" width="25.7109375" style="41" customWidth="1"/>
    <col min="14351" max="14592" width="9.140625" style="41"/>
    <col min="14593" max="14593" width="25.7109375" style="41" customWidth="1"/>
    <col min="14594" max="14594" width="8.42578125" style="41" customWidth="1"/>
    <col min="14595" max="14595" width="8.140625" style="41" customWidth="1"/>
    <col min="14596" max="14597" width="7.7109375" style="41" customWidth="1"/>
    <col min="14598" max="14598" width="8.85546875" style="41" customWidth="1"/>
    <col min="14599" max="14600" width="8.42578125" style="41" bestFit="1" customWidth="1"/>
    <col min="14601" max="14601" width="7.7109375" style="41" customWidth="1"/>
    <col min="14602" max="14602" width="8.85546875" style="41" customWidth="1"/>
    <col min="14603" max="14605" width="7.7109375" style="41" customWidth="1"/>
    <col min="14606" max="14606" width="25.7109375" style="41" customWidth="1"/>
    <col min="14607" max="14848" width="9.140625" style="41"/>
    <col min="14849" max="14849" width="25.7109375" style="41" customWidth="1"/>
    <col min="14850" max="14850" width="8.42578125" style="41" customWidth="1"/>
    <col min="14851" max="14851" width="8.140625" style="41" customWidth="1"/>
    <col min="14852" max="14853" width="7.7109375" style="41" customWidth="1"/>
    <col min="14854" max="14854" width="8.85546875" style="41" customWidth="1"/>
    <col min="14855" max="14856" width="8.42578125" style="41" bestFit="1" customWidth="1"/>
    <col min="14857" max="14857" width="7.7109375" style="41" customWidth="1"/>
    <col min="14858" max="14858" width="8.85546875" style="41" customWidth="1"/>
    <col min="14859" max="14861" width="7.7109375" style="41" customWidth="1"/>
    <col min="14862" max="14862" width="25.7109375" style="41" customWidth="1"/>
    <col min="14863" max="15104" width="9.140625" style="41"/>
    <col min="15105" max="15105" width="25.7109375" style="41" customWidth="1"/>
    <col min="15106" max="15106" width="8.42578125" style="41" customWidth="1"/>
    <col min="15107" max="15107" width="8.140625" style="41" customWidth="1"/>
    <col min="15108" max="15109" width="7.7109375" style="41" customWidth="1"/>
    <col min="15110" max="15110" width="8.85546875" style="41" customWidth="1"/>
    <col min="15111" max="15112" width="8.42578125" style="41" bestFit="1" customWidth="1"/>
    <col min="15113" max="15113" width="7.7109375" style="41" customWidth="1"/>
    <col min="15114" max="15114" width="8.85546875" style="41" customWidth="1"/>
    <col min="15115" max="15117" width="7.7109375" style="41" customWidth="1"/>
    <col min="15118" max="15118" width="25.7109375" style="41" customWidth="1"/>
    <col min="15119" max="15360" width="9.140625" style="41"/>
    <col min="15361" max="15361" width="25.7109375" style="41" customWidth="1"/>
    <col min="15362" max="15362" width="8.42578125" style="41" customWidth="1"/>
    <col min="15363" max="15363" width="8.140625" style="41" customWidth="1"/>
    <col min="15364" max="15365" width="7.7109375" style="41" customWidth="1"/>
    <col min="15366" max="15366" width="8.85546875" style="41" customWidth="1"/>
    <col min="15367" max="15368" width="8.42578125" style="41" bestFit="1" customWidth="1"/>
    <col min="15369" max="15369" width="7.7109375" style="41" customWidth="1"/>
    <col min="15370" max="15370" width="8.85546875" style="41" customWidth="1"/>
    <col min="15371" max="15373" width="7.7109375" style="41" customWidth="1"/>
    <col min="15374" max="15374" width="25.7109375" style="41" customWidth="1"/>
    <col min="15375" max="15616" width="9.140625" style="41"/>
    <col min="15617" max="15617" width="25.7109375" style="41" customWidth="1"/>
    <col min="15618" max="15618" width="8.42578125" style="41" customWidth="1"/>
    <col min="15619" max="15619" width="8.140625" style="41" customWidth="1"/>
    <col min="15620" max="15621" width="7.7109375" style="41" customWidth="1"/>
    <col min="15622" max="15622" width="8.85546875" style="41" customWidth="1"/>
    <col min="15623" max="15624" width="8.42578125" style="41" bestFit="1" customWidth="1"/>
    <col min="15625" max="15625" width="7.7109375" style="41" customWidth="1"/>
    <col min="15626" max="15626" width="8.85546875" style="41" customWidth="1"/>
    <col min="15627" max="15629" width="7.7109375" style="41" customWidth="1"/>
    <col min="15630" max="15630" width="25.7109375" style="41" customWidth="1"/>
    <col min="15631" max="15872" width="9.140625" style="41"/>
    <col min="15873" max="15873" width="25.7109375" style="41" customWidth="1"/>
    <col min="15874" max="15874" width="8.42578125" style="41" customWidth="1"/>
    <col min="15875" max="15875" width="8.140625" style="41" customWidth="1"/>
    <col min="15876" max="15877" width="7.7109375" style="41" customWidth="1"/>
    <col min="15878" max="15878" width="8.85546875" style="41" customWidth="1"/>
    <col min="15879" max="15880" width="8.42578125" style="41" bestFit="1" customWidth="1"/>
    <col min="15881" max="15881" width="7.7109375" style="41" customWidth="1"/>
    <col min="15882" max="15882" width="8.85546875" style="41" customWidth="1"/>
    <col min="15883" max="15885" width="7.7109375" style="41" customWidth="1"/>
    <col min="15886" max="15886" width="25.7109375" style="41" customWidth="1"/>
    <col min="15887" max="16128" width="9.140625" style="41"/>
    <col min="16129" max="16129" width="25.7109375" style="41" customWidth="1"/>
    <col min="16130" max="16130" width="8.42578125" style="41" customWidth="1"/>
    <col min="16131" max="16131" width="8.140625" style="41" customWidth="1"/>
    <col min="16132" max="16133" width="7.7109375" style="41" customWidth="1"/>
    <col min="16134" max="16134" width="8.85546875" style="41" customWidth="1"/>
    <col min="16135" max="16136" width="8.42578125" style="41" bestFit="1" customWidth="1"/>
    <col min="16137" max="16137" width="7.7109375" style="41" customWidth="1"/>
    <col min="16138" max="16138" width="8.85546875" style="41" customWidth="1"/>
    <col min="16139" max="16141" width="7.7109375" style="41" customWidth="1"/>
    <col min="16142" max="16142" width="25.7109375" style="41" customWidth="1"/>
    <col min="16143" max="16384" width="9.140625" style="41"/>
  </cols>
  <sheetData>
    <row r="1" spans="1:14" ht="19.5" customHeight="1" x14ac:dyDescent="0.2">
      <c r="A1" s="1283" t="s">
        <v>536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</row>
    <row r="2" spans="1:14" ht="15.75" x14ac:dyDescent="0.2">
      <c r="A2" s="1285" t="s">
        <v>579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</row>
    <row r="3" spans="1:14" ht="15.75" x14ac:dyDescent="0.2">
      <c r="A3" s="1285" t="s">
        <v>1363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</row>
    <row r="4" spans="1:14" s="94" customFormat="1" ht="27.75" customHeight="1" x14ac:dyDescent="0.25">
      <c r="A4" s="666" t="s">
        <v>135</v>
      </c>
      <c r="B4" s="667"/>
      <c r="C4" s="667"/>
      <c r="D4" s="667"/>
      <c r="E4" s="667"/>
      <c r="F4" s="667"/>
      <c r="G4" s="667"/>
      <c r="H4" s="667"/>
      <c r="I4" s="667"/>
      <c r="J4" s="667"/>
      <c r="K4" s="667"/>
      <c r="L4" s="667"/>
      <c r="M4" s="667"/>
      <c r="N4" s="668" t="s">
        <v>46</v>
      </c>
    </row>
    <row r="5" spans="1:14" ht="29.25" customHeight="1" thickBot="1" x14ac:dyDescent="0.25">
      <c r="A5" s="1333" t="s">
        <v>1192</v>
      </c>
      <c r="B5" s="1336" t="s">
        <v>607</v>
      </c>
      <c r="C5" s="1337"/>
      <c r="D5" s="1337"/>
      <c r="E5" s="1338"/>
      <c r="F5" s="1335" t="s">
        <v>608</v>
      </c>
      <c r="G5" s="1335"/>
      <c r="H5" s="1335"/>
      <c r="I5" s="1335"/>
      <c r="J5" s="1335" t="s">
        <v>651</v>
      </c>
      <c r="K5" s="1335"/>
      <c r="L5" s="1335"/>
      <c r="M5" s="1335"/>
      <c r="N5" s="1328" t="s">
        <v>865</v>
      </c>
    </row>
    <row r="6" spans="1:14" ht="37.5" customHeight="1" x14ac:dyDescent="0.2">
      <c r="A6" s="1334"/>
      <c r="B6" s="859" t="s">
        <v>577</v>
      </c>
      <c r="C6" s="838" t="s">
        <v>394</v>
      </c>
      <c r="D6" s="839" t="s">
        <v>566</v>
      </c>
      <c r="E6" s="839" t="s">
        <v>565</v>
      </c>
      <c r="F6" s="859" t="s">
        <v>577</v>
      </c>
      <c r="G6" s="838" t="s">
        <v>394</v>
      </c>
      <c r="H6" s="839" t="s">
        <v>566</v>
      </c>
      <c r="I6" s="839" t="s">
        <v>565</v>
      </c>
      <c r="J6" s="859" t="s">
        <v>577</v>
      </c>
      <c r="K6" s="838" t="s">
        <v>394</v>
      </c>
      <c r="L6" s="839" t="s">
        <v>566</v>
      </c>
      <c r="M6" s="839" t="s">
        <v>565</v>
      </c>
      <c r="N6" s="1329"/>
    </row>
    <row r="7" spans="1:14" ht="24.95" customHeight="1" thickBot="1" x14ac:dyDescent="0.25">
      <c r="A7" s="1187">
        <v>2013</v>
      </c>
      <c r="B7" s="860">
        <f t="shared" ref="B7:B8" si="0">E7/D7*100</f>
        <v>104.64106276079366</v>
      </c>
      <c r="C7" s="856">
        <f>E7+D7</f>
        <v>24031</v>
      </c>
      <c r="D7" s="856">
        <f t="shared" ref="D7:D9" si="1">L7+H7</f>
        <v>11743</v>
      </c>
      <c r="E7" s="856">
        <f t="shared" ref="E7:E16" si="2">M7+I7</f>
        <v>12288</v>
      </c>
      <c r="F7" s="860">
        <f t="shared" ref="F7:F8" si="3">I7/H7*100</f>
        <v>104.17251499298202</v>
      </c>
      <c r="G7" s="856">
        <f t="shared" ref="G7:G9" si="4">I7+H7</f>
        <v>16001</v>
      </c>
      <c r="H7" s="857">
        <v>7837</v>
      </c>
      <c r="I7" s="857">
        <v>8164</v>
      </c>
      <c r="J7" s="860">
        <f t="shared" ref="J7:J8" si="5">M7/L7*100</f>
        <v>105.58115719406042</v>
      </c>
      <c r="K7" s="856">
        <f t="shared" ref="K7" si="6">M7+L7</f>
        <v>8030</v>
      </c>
      <c r="L7" s="857">
        <v>3906</v>
      </c>
      <c r="M7" s="857">
        <v>4124</v>
      </c>
      <c r="N7" s="858">
        <v>2013</v>
      </c>
    </row>
    <row r="8" spans="1:14" ht="24.95" customHeight="1" thickBot="1" x14ac:dyDescent="0.25">
      <c r="A8" s="903">
        <v>2014</v>
      </c>
      <c r="B8" s="861">
        <f t="shared" si="0"/>
        <v>104.0398406374502</v>
      </c>
      <c r="C8" s="862">
        <f>E8+D8</f>
        <v>25607</v>
      </c>
      <c r="D8" s="862">
        <f t="shared" si="1"/>
        <v>12550</v>
      </c>
      <c r="E8" s="862">
        <f t="shared" si="2"/>
        <v>13057</v>
      </c>
      <c r="F8" s="861">
        <f t="shared" si="3"/>
        <v>103.10874841095574</v>
      </c>
      <c r="G8" s="862">
        <f t="shared" si="4"/>
        <v>17575</v>
      </c>
      <c r="H8" s="705">
        <v>8653</v>
      </c>
      <c r="I8" s="705">
        <v>8922</v>
      </c>
      <c r="J8" s="861">
        <f t="shared" si="5"/>
        <v>106.1072619964075</v>
      </c>
      <c r="K8" s="862">
        <f>M8+L8</f>
        <v>8032</v>
      </c>
      <c r="L8" s="705">
        <v>3897</v>
      </c>
      <c r="M8" s="705">
        <v>4135</v>
      </c>
      <c r="N8" s="863">
        <v>2014</v>
      </c>
    </row>
    <row r="9" spans="1:14" ht="24.95" customHeight="1" thickBot="1" x14ac:dyDescent="0.25">
      <c r="A9" s="1188">
        <v>2015</v>
      </c>
      <c r="B9" s="610">
        <f t="shared" ref="B9:B16" si="7">E9/D9*100</f>
        <v>104.51484542393634</v>
      </c>
      <c r="C9" s="810">
        <f>E9+D9</f>
        <v>26726</v>
      </c>
      <c r="D9" s="810">
        <f t="shared" si="1"/>
        <v>13068</v>
      </c>
      <c r="E9" s="810">
        <f t="shared" si="2"/>
        <v>13658</v>
      </c>
      <c r="F9" s="610">
        <f t="shared" ref="F9:F16" si="8">I9/H9*100</f>
        <v>104.57218954611032</v>
      </c>
      <c r="G9" s="810">
        <f t="shared" si="4"/>
        <v>18434</v>
      </c>
      <c r="H9" s="811">
        <v>9011</v>
      </c>
      <c r="I9" s="811">
        <v>9423</v>
      </c>
      <c r="J9" s="610">
        <f t="shared" ref="J9:J16" si="9">M9/L9*100</f>
        <v>104.38747843233918</v>
      </c>
      <c r="K9" s="810">
        <f>M9+L9</f>
        <v>8292</v>
      </c>
      <c r="L9" s="811">
        <v>4057</v>
      </c>
      <c r="M9" s="811">
        <v>4235</v>
      </c>
      <c r="N9" s="812">
        <v>2015</v>
      </c>
    </row>
    <row r="10" spans="1:14" ht="24.95" customHeight="1" thickBot="1" x14ac:dyDescent="0.25">
      <c r="A10" s="903">
        <v>2016</v>
      </c>
      <c r="B10" s="861">
        <f t="shared" si="7"/>
        <v>102.79451642060862</v>
      </c>
      <c r="C10" s="862">
        <f>SUM(E10)+(D10)</f>
        <v>26923</v>
      </c>
      <c r="D10" s="862">
        <f>L10+H10</f>
        <v>13276</v>
      </c>
      <c r="E10" s="862">
        <f t="shared" si="2"/>
        <v>13647</v>
      </c>
      <c r="F10" s="861">
        <f t="shared" si="8"/>
        <v>103.02640051513201</v>
      </c>
      <c r="G10" s="862">
        <f t="shared" ref="G10:G16" si="10">SUM(I10)+(H10)</f>
        <v>18918</v>
      </c>
      <c r="H10" s="705">
        <v>9318</v>
      </c>
      <c r="I10" s="705">
        <v>9600</v>
      </c>
      <c r="J10" s="861">
        <f t="shared" si="9"/>
        <v>102.24861040929763</v>
      </c>
      <c r="K10" s="862">
        <f t="shared" ref="K10:K16" si="11">SUM(M10)+(L10)</f>
        <v>8005</v>
      </c>
      <c r="L10" s="705">
        <v>3958</v>
      </c>
      <c r="M10" s="705">
        <v>4047</v>
      </c>
      <c r="N10" s="863">
        <v>2016</v>
      </c>
    </row>
    <row r="11" spans="1:14" ht="24.95" customHeight="1" thickBot="1" x14ac:dyDescent="0.25">
      <c r="A11" s="1188">
        <v>2017</v>
      </c>
      <c r="B11" s="610">
        <f t="shared" si="7"/>
        <v>104.89158209826969</v>
      </c>
      <c r="C11" s="810">
        <f>SUM(E11)+(D11)</f>
        <v>28064</v>
      </c>
      <c r="D11" s="810">
        <f>L11+H11</f>
        <v>13697</v>
      </c>
      <c r="E11" s="810">
        <f>M11+I11</f>
        <v>14367</v>
      </c>
      <c r="F11" s="610">
        <f t="shared" si="8"/>
        <v>104.66067048242027</v>
      </c>
      <c r="G11" s="810">
        <f t="shared" si="10"/>
        <v>20024</v>
      </c>
      <c r="H11" s="811">
        <v>9784</v>
      </c>
      <c r="I11" s="811">
        <v>10240</v>
      </c>
      <c r="J11" s="610">
        <f t="shared" si="9"/>
        <v>105.46894965499615</v>
      </c>
      <c r="K11" s="810">
        <f t="shared" si="11"/>
        <v>8040</v>
      </c>
      <c r="L11" s="811">
        <v>3913</v>
      </c>
      <c r="M11" s="811">
        <v>4127</v>
      </c>
      <c r="N11" s="812">
        <v>2017</v>
      </c>
    </row>
    <row r="12" spans="1:14" ht="24.95" customHeight="1" thickBot="1" x14ac:dyDescent="0.25">
      <c r="A12" s="903">
        <v>2018</v>
      </c>
      <c r="B12" s="861">
        <f t="shared" si="7"/>
        <v>102.06303724928367</v>
      </c>
      <c r="C12" s="862">
        <f>E12+D12</f>
        <v>28208</v>
      </c>
      <c r="D12" s="862">
        <f>L12+H12</f>
        <v>13960</v>
      </c>
      <c r="E12" s="862">
        <f>M12+I12</f>
        <v>14248</v>
      </c>
      <c r="F12" s="861">
        <f t="shared" si="8"/>
        <v>101.9654556283502</v>
      </c>
      <c r="G12" s="862">
        <f t="shared" si="10"/>
        <v>20346</v>
      </c>
      <c r="H12" s="705">
        <v>10074</v>
      </c>
      <c r="I12" s="705">
        <v>10272</v>
      </c>
      <c r="J12" s="861">
        <f t="shared" si="9"/>
        <v>102.31600617601646</v>
      </c>
      <c r="K12" s="862">
        <f t="shared" si="11"/>
        <v>7862</v>
      </c>
      <c r="L12" s="705">
        <v>3886</v>
      </c>
      <c r="M12" s="705">
        <v>3976</v>
      </c>
      <c r="N12" s="863">
        <v>2018</v>
      </c>
    </row>
    <row r="13" spans="1:14" ht="24.95" customHeight="1" thickBot="1" x14ac:dyDescent="0.25">
      <c r="A13" s="1188">
        <v>2019</v>
      </c>
      <c r="B13" s="610">
        <f t="shared" si="7"/>
        <v>104.87437185929649</v>
      </c>
      <c r="C13" s="810">
        <f>SUM(E13)+(D13)</f>
        <v>28539</v>
      </c>
      <c r="D13" s="810">
        <f t="shared" ref="D13:D16" si="12">L13+H13</f>
        <v>13930</v>
      </c>
      <c r="E13" s="810">
        <f t="shared" si="2"/>
        <v>14609</v>
      </c>
      <c r="F13" s="610">
        <f t="shared" si="8"/>
        <v>105.91413694861971</v>
      </c>
      <c r="G13" s="810">
        <f t="shared" si="10"/>
        <v>20960</v>
      </c>
      <c r="H13" s="811">
        <v>10179</v>
      </c>
      <c r="I13" s="811">
        <v>10781</v>
      </c>
      <c r="J13" s="610">
        <f t="shared" si="9"/>
        <v>102.05278592375366</v>
      </c>
      <c r="K13" s="810">
        <f t="shared" si="11"/>
        <v>7579</v>
      </c>
      <c r="L13" s="811">
        <v>3751</v>
      </c>
      <c r="M13" s="811">
        <v>3828</v>
      </c>
      <c r="N13" s="812">
        <v>2019</v>
      </c>
    </row>
    <row r="14" spans="1:14" ht="24.95" customHeight="1" thickBot="1" x14ac:dyDescent="0.25">
      <c r="A14" s="903">
        <v>2020</v>
      </c>
      <c r="B14" s="861">
        <f t="shared" ref="B14:B15" si="13">E14/D14*100</f>
        <v>104.13443960061876</v>
      </c>
      <c r="C14" s="862">
        <f>SUM(E14)+(D14)</f>
        <v>29032</v>
      </c>
      <c r="D14" s="862">
        <f t="shared" ref="D14:D15" si="14">L14+H14</f>
        <v>14222</v>
      </c>
      <c r="E14" s="862">
        <f t="shared" ref="E14:E15" si="15">M14+I14</f>
        <v>14810</v>
      </c>
      <c r="F14" s="861">
        <f t="shared" ref="F14:F15" si="16">I14/H14*100</f>
        <v>104.97335701598578</v>
      </c>
      <c r="G14" s="862">
        <f t="shared" si="10"/>
        <v>21926</v>
      </c>
      <c r="H14" s="705">
        <v>10697</v>
      </c>
      <c r="I14" s="705">
        <v>11229</v>
      </c>
      <c r="J14" s="861">
        <f t="shared" ref="J14:J15" si="17">M14/L14*100</f>
        <v>101.5886524822695</v>
      </c>
      <c r="K14" s="862">
        <f t="shared" si="11"/>
        <v>7106</v>
      </c>
      <c r="L14" s="705">
        <v>3525</v>
      </c>
      <c r="M14" s="705">
        <v>3581</v>
      </c>
      <c r="N14" s="863">
        <v>2020</v>
      </c>
    </row>
    <row r="15" spans="1:14" ht="24.95" customHeight="1" thickBot="1" x14ac:dyDescent="0.25">
      <c r="A15" s="1188">
        <v>2021</v>
      </c>
      <c r="B15" s="610">
        <f t="shared" si="13"/>
        <v>106.80175934652843</v>
      </c>
      <c r="C15" s="810">
        <f>SUM(E15)+(D15)</f>
        <v>26330</v>
      </c>
      <c r="D15" s="810">
        <f t="shared" si="14"/>
        <v>12732</v>
      </c>
      <c r="E15" s="810">
        <f t="shared" si="15"/>
        <v>13598</v>
      </c>
      <c r="F15" s="610">
        <f t="shared" si="16"/>
        <v>106.13517425676429</v>
      </c>
      <c r="G15" s="810">
        <f t="shared" ref="G15" si="18">SUM(I15)+(H15)</f>
        <v>18513</v>
      </c>
      <c r="H15" s="811">
        <v>8981</v>
      </c>
      <c r="I15" s="811">
        <v>9532</v>
      </c>
      <c r="J15" s="610">
        <f t="shared" si="17"/>
        <v>108.3977605971741</v>
      </c>
      <c r="K15" s="810">
        <f t="shared" ref="K15" si="19">SUM(M15)+(L15)</f>
        <v>7817</v>
      </c>
      <c r="L15" s="811">
        <v>3751</v>
      </c>
      <c r="M15" s="811">
        <v>4066</v>
      </c>
      <c r="N15" s="812">
        <v>2021</v>
      </c>
    </row>
    <row r="16" spans="1:14" ht="24.95" customHeight="1" x14ac:dyDescent="0.2">
      <c r="A16" s="903">
        <v>2022</v>
      </c>
      <c r="B16" s="861">
        <f t="shared" si="7"/>
        <v>103.68421052631578</v>
      </c>
      <c r="C16" s="862">
        <f>SUM(E16)+(D16)</f>
        <v>26316</v>
      </c>
      <c r="D16" s="862">
        <f t="shared" si="12"/>
        <v>12920</v>
      </c>
      <c r="E16" s="862">
        <f t="shared" si="2"/>
        <v>13396</v>
      </c>
      <c r="F16" s="861">
        <f t="shared" si="8"/>
        <v>103.73086734693877</v>
      </c>
      <c r="G16" s="862">
        <f t="shared" si="10"/>
        <v>19167</v>
      </c>
      <c r="H16" s="705">
        <v>9408</v>
      </c>
      <c r="I16" s="705">
        <v>9759</v>
      </c>
      <c r="J16" s="861">
        <f t="shared" si="9"/>
        <v>103.55922551252847</v>
      </c>
      <c r="K16" s="862">
        <f t="shared" si="11"/>
        <v>7149</v>
      </c>
      <c r="L16" s="705">
        <v>3512</v>
      </c>
      <c r="M16" s="705">
        <v>3637</v>
      </c>
      <c r="N16" s="863">
        <v>2022</v>
      </c>
    </row>
    <row r="17" spans="1:14" x14ac:dyDescent="0.2">
      <c r="A17" s="1339" t="s">
        <v>576</v>
      </c>
      <c r="B17" s="1339"/>
      <c r="C17" s="1339"/>
      <c r="D17" s="1339"/>
      <c r="E17" s="272"/>
      <c r="F17" s="272"/>
      <c r="G17" s="272"/>
      <c r="H17" s="272"/>
      <c r="I17" s="272"/>
      <c r="J17" s="272"/>
      <c r="K17" s="272"/>
      <c r="L17" s="1332" t="s">
        <v>578</v>
      </c>
      <c r="M17" s="1332"/>
      <c r="N17" s="1332"/>
    </row>
    <row r="18" spans="1:14" x14ac:dyDescent="0.2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  <c r="M18" s="14"/>
    </row>
    <row r="19" spans="1:14" ht="12.75" customHeight="1" x14ac:dyDescent="0.2">
      <c r="A19" s="41"/>
      <c r="B19" s="41"/>
      <c r="C19" s="41"/>
      <c r="D19" s="41"/>
      <c r="E19" s="41"/>
      <c r="F19" s="13"/>
      <c r="G19" s="13"/>
      <c r="H19" s="13"/>
      <c r="I19" s="13"/>
      <c r="J19" s="13"/>
      <c r="K19" s="13"/>
      <c r="L19" s="13"/>
      <c r="M19" s="41"/>
      <c r="N19" s="41"/>
    </row>
    <row r="20" spans="1:14" ht="12.7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ht="12.75" x14ac:dyDescent="0.2">
      <c r="A21" s="41"/>
      <c r="B21" s="41"/>
      <c r="C21" s="41"/>
      <c r="D21" s="41"/>
      <c r="E21" s="41"/>
      <c r="F21" s="41"/>
      <c r="G21" s="41"/>
      <c r="H21" s="246"/>
      <c r="I21" s="246"/>
      <c r="J21" s="41"/>
      <c r="K21" s="41"/>
      <c r="L21" s="246"/>
      <c r="M21" s="246"/>
      <c r="N21" s="41"/>
    </row>
    <row r="22" spans="1:14" ht="12.75" x14ac:dyDescent="0.2">
      <c r="A22" s="41"/>
      <c r="B22" s="41"/>
      <c r="C22" s="246"/>
      <c r="D22" s="246"/>
      <c r="E22" s="246"/>
      <c r="F22" s="41"/>
      <c r="G22" s="246"/>
      <c r="H22" s="246"/>
      <c r="I22" s="246"/>
      <c r="J22" s="246"/>
      <c r="K22" s="246"/>
      <c r="L22" s="246"/>
      <c r="M22" s="246"/>
      <c r="N22" s="41"/>
    </row>
    <row r="23" spans="1:14" ht="12.7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2.75" x14ac:dyDescent="0.2">
      <c r="A24" s="41"/>
      <c r="B24" s="41"/>
      <c r="C24" s="41"/>
      <c r="D24" s="41"/>
      <c r="E24" s="41"/>
      <c r="F24" s="41"/>
      <c r="G24" s="41"/>
      <c r="H24" s="246"/>
      <c r="I24" s="246"/>
      <c r="J24" s="41"/>
      <c r="K24" s="41"/>
      <c r="L24" s="246"/>
      <c r="M24" s="246"/>
      <c r="N24" s="41"/>
    </row>
    <row r="25" spans="1:14" ht="12.7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ht="12.75" x14ac:dyDescent="0.2">
      <c r="A26" s="41"/>
      <c r="B26" s="41"/>
      <c r="C26" s="41"/>
      <c r="D26" s="41"/>
      <c r="E26" s="41"/>
      <c r="F26" s="41"/>
      <c r="G26" s="41"/>
      <c r="H26" s="41"/>
      <c r="I26" s="765"/>
      <c r="J26" s="765"/>
      <c r="K26" s="41"/>
      <c r="L26" s="765"/>
      <c r="M26" s="41"/>
      <c r="N26" s="41"/>
    </row>
    <row r="27" spans="1:14" ht="12.7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4" ht="12.75" x14ac:dyDescent="0.2">
      <c r="A28" s="41"/>
      <c r="B28" s="41"/>
      <c r="C28" s="41"/>
      <c r="D28" s="41"/>
      <c r="E28" s="41"/>
      <c r="F28" s="41"/>
      <c r="G28" s="41"/>
      <c r="H28" s="246"/>
      <c r="I28" s="246"/>
      <c r="J28" s="41"/>
      <c r="K28" s="41"/>
      <c r="L28" s="246"/>
      <c r="M28" s="246"/>
      <c r="N28" s="41"/>
    </row>
    <row r="29" spans="1:14" ht="12.7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4" ht="12.7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4" ht="12.7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O16"/>
  <sheetViews>
    <sheetView view="pageBreakPreview" zoomScaleNormal="100" zoomScaleSheetLayoutView="100" workbookViewId="0">
      <selection sqref="A1:O1"/>
    </sheetView>
  </sheetViews>
  <sheetFormatPr defaultRowHeight="15" x14ac:dyDescent="0.2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7.42578125" style="3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 x14ac:dyDescent="0.2">
      <c r="A1" s="1330" t="s">
        <v>1646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</row>
    <row r="2" spans="1:15" ht="15.75" x14ac:dyDescent="0.2">
      <c r="A2" s="1331" t="s">
        <v>412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</row>
    <row r="3" spans="1:15" ht="15.75" x14ac:dyDescent="0.2">
      <c r="A3" s="1331" t="s">
        <v>1363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</row>
    <row r="4" spans="1:15" ht="27.75" customHeight="1" x14ac:dyDescent="0.2">
      <c r="A4" s="267" t="s">
        <v>142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6" t="s">
        <v>58</v>
      </c>
    </row>
    <row r="5" spans="1:15" s="41" customFormat="1" ht="38.25" customHeight="1" thickBot="1" x14ac:dyDescent="0.25">
      <c r="A5" s="1333" t="s">
        <v>1191</v>
      </c>
      <c r="B5" s="1336" t="s">
        <v>607</v>
      </c>
      <c r="C5" s="1337"/>
      <c r="D5" s="1337"/>
      <c r="E5" s="1337"/>
      <c r="F5" s="1338"/>
      <c r="G5" s="1335" t="s">
        <v>608</v>
      </c>
      <c r="H5" s="1335"/>
      <c r="I5" s="1335"/>
      <c r="J5" s="1335"/>
      <c r="K5" s="1335" t="s">
        <v>651</v>
      </c>
      <c r="L5" s="1335"/>
      <c r="M5" s="1335"/>
      <c r="N5" s="1335"/>
      <c r="O5" s="1328" t="s">
        <v>849</v>
      </c>
    </row>
    <row r="6" spans="1:15" s="41" customFormat="1" ht="38.25" customHeight="1" x14ac:dyDescent="0.2">
      <c r="A6" s="1334"/>
      <c r="B6" s="839" t="s">
        <v>394</v>
      </c>
      <c r="C6" s="839" t="s">
        <v>581</v>
      </c>
      <c r="D6" s="839" t="s">
        <v>566</v>
      </c>
      <c r="E6" s="839" t="s">
        <v>580</v>
      </c>
      <c r="F6" s="839" t="s">
        <v>565</v>
      </c>
      <c r="G6" s="839" t="s">
        <v>36</v>
      </c>
      <c r="H6" s="838" t="s">
        <v>394</v>
      </c>
      <c r="I6" s="839" t="s">
        <v>566</v>
      </c>
      <c r="J6" s="839" t="s">
        <v>565</v>
      </c>
      <c r="K6" s="839" t="s">
        <v>36</v>
      </c>
      <c r="L6" s="838" t="s">
        <v>394</v>
      </c>
      <c r="M6" s="839" t="s">
        <v>566</v>
      </c>
      <c r="N6" s="839" t="s">
        <v>565</v>
      </c>
      <c r="O6" s="1329"/>
    </row>
    <row r="7" spans="1:15" ht="24.95" customHeight="1" thickBot="1" x14ac:dyDescent="0.25">
      <c r="A7" s="855">
        <v>2013</v>
      </c>
      <c r="B7" s="864">
        <f t="shared" ref="B7" si="0">SUM(L7+H7)</f>
        <v>23708</v>
      </c>
      <c r="C7" s="865">
        <f t="shared" ref="C7:C9" si="1">SUM(D7/B7*100)</f>
        <v>48.882233845115572</v>
      </c>
      <c r="D7" s="864">
        <f t="shared" ref="D7:D16" si="2">SUM(M7+I7)</f>
        <v>11589</v>
      </c>
      <c r="E7" s="865">
        <f t="shared" ref="E7:E16" si="3">SUM(F7/B7*100)</f>
        <v>51.117766154884428</v>
      </c>
      <c r="F7" s="864">
        <f>SUM(N7+J7)</f>
        <v>12119</v>
      </c>
      <c r="G7" s="866">
        <f t="shared" ref="G7:G12" si="4">SUM(H7/B7*100)</f>
        <v>67.070187278555764</v>
      </c>
      <c r="H7" s="864">
        <f t="shared" ref="H7:H16" si="5">SUM(I7:J7)</f>
        <v>15901</v>
      </c>
      <c r="I7" s="867">
        <v>7788</v>
      </c>
      <c r="J7" s="867">
        <v>8113</v>
      </c>
      <c r="K7" s="866">
        <f t="shared" ref="K7:K8" si="6">SUM(L7/B7*100)</f>
        <v>32.929812721444243</v>
      </c>
      <c r="L7" s="864">
        <f t="shared" ref="L7:L8" si="7">SUM(M7:N7)</f>
        <v>7807</v>
      </c>
      <c r="M7" s="867">
        <v>3801</v>
      </c>
      <c r="N7" s="867">
        <v>4006</v>
      </c>
      <c r="O7" s="858">
        <v>2013</v>
      </c>
    </row>
    <row r="8" spans="1:15" ht="24.95" customHeight="1" thickBot="1" x14ac:dyDescent="0.25">
      <c r="A8" s="786">
        <v>2014</v>
      </c>
      <c r="B8" s="868">
        <f t="shared" ref="B8:B12" si="8">SUM(L8+H8)</f>
        <v>25443</v>
      </c>
      <c r="C8" s="869">
        <f t="shared" si="1"/>
        <v>49.003655229336161</v>
      </c>
      <c r="D8" s="868">
        <f t="shared" si="2"/>
        <v>12468</v>
      </c>
      <c r="E8" s="869">
        <f t="shared" si="3"/>
        <v>50.996344770663839</v>
      </c>
      <c r="F8" s="868">
        <f>SUM(N8+J8)</f>
        <v>12975</v>
      </c>
      <c r="G8" s="870">
        <f t="shared" si="4"/>
        <v>68.737963290492473</v>
      </c>
      <c r="H8" s="868">
        <f t="shared" si="5"/>
        <v>17489</v>
      </c>
      <c r="I8" s="871">
        <v>8609</v>
      </c>
      <c r="J8" s="871">
        <v>8880</v>
      </c>
      <c r="K8" s="870">
        <f t="shared" si="6"/>
        <v>31.26203670950753</v>
      </c>
      <c r="L8" s="868">
        <f t="shared" si="7"/>
        <v>7954</v>
      </c>
      <c r="M8" s="871">
        <v>3859</v>
      </c>
      <c r="N8" s="871">
        <v>4095</v>
      </c>
      <c r="O8" s="863">
        <v>2014</v>
      </c>
    </row>
    <row r="9" spans="1:15" ht="24.95" customHeight="1" thickBot="1" x14ac:dyDescent="0.25">
      <c r="A9" s="809">
        <v>2015</v>
      </c>
      <c r="B9" s="872">
        <f t="shared" si="8"/>
        <v>26622</v>
      </c>
      <c r="C9" s="873">
        <f t="shared" si="1"/>
        <v>48.876868755164907</v>
      </c>
      <c r="D9" s="872">
        <f t="shared" si="2"/>
        <v>13012</v>
      </c>
      <c r="E9" s="873">
        <f t="shared" si="3"/>
        <v>51.123131244835093</v>
      </c>
      <c r="F9" s="872">
        <f t="shared" ref="F9:F12" si="9">SUM(N9+J9)</f>
        <v>13610</v>
      </c>
      <c r="G9" s="874">
        <f t="shared" si="4"/>
        <v>69.033130493576749</v>
      </c>
      <c r="H9" s="872">
        <f t="shared" si="5"/>
        <v>18378</v>
      </c>
      <c r="I9" s="875">
        <v>8984</v>
      </c>
      <c r="J9" s="875">
        <v>9394</v>
      </c>
      <c r="K9" s="874">
        <f t="shared" ref="K9:K16" si="10">SUM(L9/B9*100)</f>
        <v>30.966869506423262</v>
      </c>
      <c r="L9" s="872">
        <f t="shared" ref="L9:L16" si="11">SUM(M9:N9)</f>
        <v>8244</v>
      </c>
      <c r="M9" s="875">
        <v>4028</v>
      </c>
      <c r="N9" s="875">
        <v>4216</v>
      </c>
      <c r="O9" s="812">
        <v>2015</v>
      </c>
    </row>
    <row r="10" spans="1:15" ht="24.95" customHeight="1" thickBot="1" x14ac:dyDescent="0.25">
      <c r="A10" s="786">
        <v>2016</v>
      </c>
      <c r="B10" s="868">
        <f t="shared" si="8"/>
        <v>26816</v>
      </c>
      <c r="C10" s="869">
        <f t="shared" ref="C10:C16" si="12">SUM(D10/B10*100)</f>
        <v>49.317571599045344</v>
      </c>
      <c r="D10" s="868">
        <f t="shared" si="2"/>
        <v>13225</v>
      </c>
      <c r="E10" s="869">
        <f t="shared" si="3"/>
        <v>50.682428400954649</v>
      </c>
      <c r="F10" s="868">
        <f t="shared" si="9"/>
        <v>13591</v>
      </c>
      <c r="G10" s="870">
        <f t="shared" si="4"/>
        <v>70.398269689737475</v>
      </c>
      <c r="H10" s="868">
        <f t="shared" si="5"/>
        <v>18878</v>
      </c>
      <c r="I10" s="871">
        <v>9303</v>
      </c>
      <c r="J10" s="871">
        <v>9575</v>
      </c>
      <c r="K10" s="870">
        <f t="shared" si="10"/>
        <v>29.601730310262532</v>
      </c>
      <c r="L10" s="868">
        <f t="shared" si="11"/>
        <v>7938</v>
      </c>
      <c r="M10" s="871">
        <v>3922</v>
      </c>
      <c r="N10" s="871">
        <v>4016</v>
      </c>
      <c r="O10" s="863">
        <v>2016</v>
      </c>
    </row>
    <row r="11" spans="1:15" ht="24.95" customHeight="1" thickBot="1" x14ac:dyDescent="0.25">
      <c r="A11" s="809">
        <v>2017</v>
      </c>
      <c r="B11" s="872">
        <f t="shared" si="8"/>
        <v>27906</v>
      </c>
      <c r="C11" s="873">
        <f t="shared" si="12"/>
        <v>48.79595785852505</v>
      </c>
      <c r="D11" s="872">
        <f t="shared" si="2"/>
        <v>13617</v>
      </c>
      <c r="E11" s="873">
        <f t="shared" si="3"/>
        <v>51.20404214147495</v>
      </c>
      <c r="F11" s="872">
        <f t="shared" si="9"/>
        <v>14289</v>
      </c>
      <c r="G11" s="874">
        <f t="shared" si="4"/>
        <v>71.533003655127928</v>
      </c>
      <c r="H11" s="872">
        <f t="shared" si="5"/>
        <v>19962</v>
      </c>
      <c r="I11" s="875">
        <v>9759</v>
      </c>
      <c r="J11" s="875">
        <v>10203</v>
      </c>
      <c r="K11" s="874">
        <f t="shared" si="10"/>
        <v>28.466996344872069</v>
      </c>
      <c r="L11" s="872">
        <f t="shared" si="11"/>
        <v>7944</v>
      </c>
      <c r="M11" s="875">
        <v>3858</v>
      </c>
      <c r="N11" s="875">
        <v>4086</v>
      </c>
      <c r="O11" s="812">
        <v>2017</v>
      </c>
    </row>
    <row r="12" spans="1:15" ht="24.95" customHeight="1" thickBot="1" x14ac:dyDescent="0.25">
      <c r="A12" s="786">
        <v>2018</v>
      </c>
      <c r="B12" s="868">
        <f t="shared" si="8"/>
        <v>28069</v>
      </c>
      <c r="C12" s="869">
        <f t="shared" si="12"/>
        <v>49.470946595888705</v>
      </c>
      <c r="D12" s="868">
        <f t="shared" si="2"/>
        <v>13886</v>
      </c>
      <c r="E12" s="869">
        <f t="shared" si="3"/>
        <v>50.529053404111302</v>
      </c>
      <c r="F12" s="868">
        <f t="shared" si="9"/>
        <v>14183</v>
      </c>
      <c r="G12" s="870">
        <f t="shared" si="4"/>
        <v>72.200648402151842</v>
      </c>
      <c r="H12" s="868">
        <f t="shared" si="5"/>
        <v>20266</v>
      </c>
      <c r="I12" s="871">
        <v>10032</v>
      </c>
      <c r="J12" s="871">
        <v>10234</v>
      </c>
      <c r="K12" s="870">
        <f t="shared" si="10"/>
        <v>27.799351597848158</v>
      </c>
      <c r="L12" s="868">
        <f t="shared" si="11"/>
        <v>7803</v>
      </c>
      <c r="M12" s="871">
        <v>3854</v>
      </c>
      <c r="N12" s="871">
        <v>3949</v>
      </c>
      <c r="O12" s="863">
        <v>2018</v>
      </c>
    </row>
    <row r="13" spans="1:15" ht="24.95" customHeight="1" thickBot="1" x14ac:dyDescent="0.25">
      <c r="A13" s="809">
        <v>2019</v>
      </c>
      <c r="B13" s="872">
        <f t="shared" ref="B13:B16" si="13">SUM(L13+H13)</f>
        <v>28412</v>
      </c>
      <c r="C13" s="873">
        <f t="shared" si="12"/>
        <v>48.771645783471776</v>
      </c>
      <c r="D13" s="872">
        <f t="shared" si="2"/>
        <v>13857</v>
      </c>
      <c r="E13" s="873">
        <f t="shared" si="3"/>
        <v>51.228354216528224</v>
      </c>
      <c r="F13" s="872">
        <f t="shared" ref="F13:F16" si="14">SUM(N13+J13)</f>
        <v>14555</v>
      </c>
      <c r="G13" s="874">
        <f>SUM(H13/B13*100)</f>
        <v>73.616781641559896</v>
      </c>
      <c r="H13" s="872">
        <f t="shared" si="5"/>
        <v>20916</v>
      </c>
      <c r="I13" s="875">
        <v>10157</v>
      </c>
      <c r="J13" s="875">
        <v>10759</v>
      </c>
      <c r="K13" s="874">
        <f t="shared" si="10"/>
        <v>26.383218358440097</v>
      </c>
      <c r="L13" s="872">
        <f t="shared" si="11"/>
        <v>7496</v>
      </c>
      <c r="M13" s="875">
        <v>3700</v>
      </c>
      <c r="N13" s="875">
        <v>3796</v>
      </c>
      <c r="O13" s="812">
        <v>2019</v>
      </c>
    </row>
    <row r="14" spans="1:15" ht="24.95" customHeight="1" thickBot="1" x14ac:dyDescent="0.25">
      <c r="A14" s="786">
        <v>2020</v>
      </c>
      <c r="B14" s="868">
        <f t="shared" ref="B14:B15" si="15">SUM(L14+H14)</f>
        <v>29014</v>
      </c>
      <c r="C14" s="869">
        <f t="shared" ref="C14:C15" si="16">SUM(D14/B14*100)</f>
        <v>48.99014268973599</v>
      </c>
      <c r="D14" s="868">
        <f t="shared" ref="D14:D15" si="17">SUM(M14+I14)</f>
        <v>14214</v>
      </c>
      <c r="E14" s="869">
        <f t="shared" ref="E14:E15" si="18">SUM(F14/B14*100)</f>
        <v>51.009857310264003</v>
      </c>
      <c r="F14" s="868">
        <f t="shared" ref="F14" si="19">SUM(N14+J14)</f>
        <v>14800</v>
      </c>
      <c r="G14" s="870">
        <f>SUM(H14/B14*100)</f>
        <v>75.535948162955819</v>
      </c>
      <c r="H14" s="868">
        <f t="shared" ref="H14:H15" si="20">SUM(I14:J14)</f>
        <v>21916</v>
      </c>
      <c r="I14" s="871">
        <v>10693</v>
      </c>
      <c r="J14" s="871">
        <v>11223</v>
      </c>
      <c r="K14" s="870">
        <f t="shared" ref="K14:K15" si="21">SUM(L14/B14*100)</f>
        <v>24.464051837044185</v>
      </c>
      <c r="L14" s="868">
        <f t="shared" ref="L14:L15" si="22">SUM(M14:N14)</f>
        <v>7098</v>
      </c>
      <c r="M14" s="871">
        <v>3521</v>
      </c>
      <c r="N14" s="871">
        <v>3577</v>
      </c>
      <c r="O14" s="863">
        <v>2020</v>
      </c>
    </row>
    <row r="15" spans="1:15" ht="24.95" customHeight="1" thickBot="1" x14ac:dyDescent="0.25">
      <c r="A15" s="809">
        <v>2021</v>
      </c>
      <c r="B15" s="872">
        <f t="shared" si="15"/>
        <v>26319</v>
      </c>
      <c r="C15" s="873">
        <f t="shared" si="16"/>
        <v>48.352900946084574</v>
      </c>
      <c r="D15" s="872">
        <f t="shared" si="17"/>
        <v>12726</v>
      </c>
      <c r="E15" s="873">
        <f t="shared" si="18"/>
        <v>51.647099053915426</v>
      </c>
      <c r="F15" s="872">
        <f t="shared" ref="F15" si="23">SUM(N15+J15)</f>
        <v>13593</v>
      </c>
      <c r="G15" s="874">
        <f>SUM(H15/B15*100)</f>
        <v>70.310422128500321</v>
      </c>
      <c r="H15" s="872">
        <f t="shared" si="20"/>
        <v>18505</v>
      </c>
      <c r="I15" s="875">
        <v>8977</v>
      </c>
      <c r="J15" s="875">
        <v>9528</v>
      </c>
      <c r="K15" s="874">
        <f t="shared" si="21"/>
        <v>29.689577871499679</v>
      </c>
      <c r="L15" s="872">
        <f t="shared" si="22"/>
        <v>7814</v>
      </c>
      <c r="M15" s="875">
        <v>3749</v>
      </c>
      <c r="N15" s="875">
        <v>4065</v>
      </c>
      <c r="O15" s="812">
        <v>2021</v>
      </c>
    </row>
    <row r="16" spans="1:15" ht="24.95" customHeight="1" x14ac:dyDescent="0.2">
      <c r="A16" s="786">
        <v>2021</v>
      </c>
      <c r="B16" s="868">
        <f t="shared" si="13"/>
        <v>26316</v>
      </c>
      <c r="C16" s="869">
        <f t="shared" si="12"/>
        <v>49.095607235142118</v>
      </c>
      <c r="D16" s="868">
        <f t="shared" si="2"/>
        <v>12920</v>
      </c>
      <c r="E16" s="869">
        <f t="shared" si="3"/>
        <v>50.904392764857889</v>
      </c>
      <c r="F16" s="868">
        <f t="shared" si="14"/>
        <v>13396</v>
      </c>
      <c r="G16" s="870">
        <f>SUM(H16/B16*100)</f>
        <v>72.834017327861375</v>
      </c>
      <c r="H16" s="868">
        <f t="shared" si="5"/>
        <v>19167</v>
      </c>
      <c r="I16" s="871">
        <v>9408</v>
      </c>
      <c r="J16" s="871">
        <v>9759</v>
      </c>
      <c r="K16" s="870">
        <f t="shared" si="10"/>
        <v>27.165982672138622</v>
      </c>
      <c r="L16" s="868">
        <f t="shared" si="11"/>
        <v>7149</v>
      </c>
      <c r="M16" s="871">
        <v>3512</v>
      </c>
      <c r="N16" s="871">
        <v>3637</v>
      </c>
      <c r="O16" s="863">
        <v>2022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K25"/>
  <sheetViews>
    <sheetView view="pageBreakPreview" zoomScaleNormal="100" zoomScaleSheetLayoutView="100" workbookViewId="0">
      <selection activeCell="E20" sqref="E20"/>
    </sheetView>
  </sheetViews>
  <sheetFormatPr defaultRowHeight="15" x14ac:dyDescent="0.2"/>
  <cols>
    <col min="1" max="1" width="25.7109375" style="42" customWidth="1"/>
    <col min="2" max="2" width="8.42578125" style="42" customWidth="1"/>
    <col min="3" max="3" width="8.140625" style="42" customWidth="1"/>
    <col min="4" max="5" width="8" style="42" customWidth="1"/>
    <col min="6" max="6" width="8.140625" style="42" customWidth="1"/>
    <col min="7" max="7" width="8" style="42" customWidth="1"/>
    <col min="8" max="8" width="8.28515625" style="42" customWidth="1"/>
    <col min="9" max="10" width="7.7109375" style="42" customWidth="1"/>
    <col min="11" max="11" width="25.7109375" style="42" customWidth="1"/>
    <col min="12" max="256" width="9.140625" style="41"/>
    <col min="257" max="257" width="25.7109375" style="41" customWidth="1"/>
    <col min="258" max="266" width="7.7109375" style="41" customWidth="1"/>
    <col min="267" max="267" width="25.7109375" style="41" customWidth="1"/>
    <col min="268" max="512" width="9.140625" style="41"/>
    <col min="513" max="513" width="25.7109375" style="41" customWidth="1"/>
    <col min="514" max="522" width="7.7109375" style="41" customWidth="1"/>
    <col min="523" max="523" width="25.7109375" style="41" customWidth="1"/>
    <col min="524" max="768" width="9.140625" style="41"/>
    <col min="769" max="769" width="25.7109375" style="41" customWidth="1"/>
    <col min="770" max="778" width="7.7109375" style="41" customWidth="1"/>
    <col min="779" max="779" width="25.7109375" style="41" customWidth="1"/>
    <col min="780" max="1024" width="9.140625" style="41"/>
    <col min="1025" max="1025" width="25.7109375" style="41" customWidth="1"/>
    <col min="1026" max="1034" width="7.7109375" style="41" customWidth="1"/>
    <col min="1035" max="1035" width="25.7109375" style="41" customWidth="1"/>
    <col min="1036" max="1280" width="9.140625" style="41"/>
    <col min="1281" max="1281" width="25.7109375" style="41" customWidth="1"/>
    <col min="1282" max="1290" width="7.7109375" style="41" customWidth="1"/>
    <col min="1291" max="1291" width="25.7109375" style="41" customWidth="1"/>
    <col min="1292" max="1536" width="9.140625" style="41"/>
    <col min="1537" max="1537" width="25.7109375" style="41" customWidth="1"/>
    <col min="1538" max="1546" width="7.7109375" style="41" customWidth="1"/>
    <col min="1547" max="1547" width="25.7109375" style="41" customWidth="1"/>
    <col min="1548" max="1792" width="9.140625" style="41"/>
    <col min="1793" max="1793" width="25.7109375" style="41" customWidth="1"/>
    <col min="1794" max="1802" width="7.7109375" style="41" customWidth="1"/>
    <col min="1803" max="1803" width="25.7109375" style="41" customWidth="1"/>
    <col min="1804" max="2048" width="9.140625" style="41"/>
    <col min="2049" max="2049" width="25.7109375" style="41" customWidth="1"/>
    <col min="2050" max="2058" width="7.7109375" style="41" customWidth="1"/>
    <col min="2059" max="2059" width="25.7109375" style="41" customWidth="1"/>
    <col min="2060" max="2304" width="9.140625" style="41"/>
    <col min="2305" max="2305" width="25.7109375" style="41" customWidth="1"/>
    <col min="2306" max="2314" width="7.7109375" style="41" customWidth="1"/>
    <col min="2315" max="2315" width="25.7109375" style="41" customWidth="1"/>
    <col min="2316" max="2560" width="9.140625" style="41"/>
    <col min="2561" max="2561" width="25.7109375" style="41" customWidth="1"/>
    <col min="2562" max="2570" width="7.7109375" style="41" customWidth="1"/>
    <col min="2571" max="2571" width="25.7109375" style="41" customWidth="1"/>
    <col min="2572" max="2816" width="9.140625" style="41"/>
    <col min="2817" max="2817" width="25.7109375" style="41" customWidth="1"/>
    <col min="2818" max="2826" width="7.7109375" style="41" customWidth="1"/>
    <col min="2827" max="2827" width="25.7109375" style="41" customWidth="1"/>
    <col min="2828" max="3072" width="9.140625" style="41"/>
    <col min="3073" max="3073" width="25.7109375" style="41" customWidth="1"/>
    <col min="3074" max="3082" width="7.7109375" style="41" customWidth="1"/>
    <col min="3083" max="3083" width="25.7109375" style="41" customWidth="1"/>
    <col min="3084" max="3328" width="9.140625" style="41"/>
    <col min="3329" max="3329" width="25.7109375" style="41" customWidth="1"/>
    <col min="3330" max="3338" width="7.7109375" style="41" customWidth="1"/>
    <col min="3339" max="3339" width="25.7109375" style="41" customWidth="1"/>
    <col min="3340" max="3584" width="9.140625" style="41"/>
    <col min="3585" max="3585" width="25.7109375" style="41" customWidth="1"/>
    <col min="3586" max="3594" width="7.7109375" style="41" customWidth="1"/>
    <col min="3595" max="3595" width="25.7109375" style="41" customWidth="1"/>
    <col min="3596" max="3840" width="9.140625" style="41"/>
    <col min="3841" max="3841" width="25.7109375" style="41" customWidth="1"/>
    <col min="3842" max="3850" width="7.7109375" style="41" customWidth="1"/>
    <col min="3851" max="3851" width="25.7109375" style="41" customWidth="1"/>
    <col min="3852" max="4096" width="9.140625" style="41"/>
    <col min="4097" max="4097" width="25.7109375" style="41" customWidth="1"/>
    <col min="4098" max="4106" width="7.7109375" style="41" customWidth="1"/>
    <col min="4107" max="4107" width="25.7109375" style="41" customWidth="1"/>
    <col min="4108" max="4352" width="9.140625" style="41"/>
    <col min="4353" max="4353" width="25.7109375" style="41" customWidth="1"/>
    <col min="4354" max="4362" width="7.7109375" style="41" customWidth="1"/>
    <col min="4363" max="4363" width="25.7109375" style="41" customWidth="1"/>
    <col min="4364" max="4608" width="9.140625" style="41"/>
    <col min="4609" max="4609" width="25.7109375" style="41" customWidth="1"/>
    <col min="4610" max="4618" width="7.7109375" style="41" customWidth="1"/>
    <col min="4619" max="4619" width="25.7109375" style="41" customWidth="1"/>
    <col min="4620" max="4864" width="9.140625" style="41"/>
    <col min="4865" max="4865" width="25.7109375" style="41" customWidth="1"/>
    <col min="4866" max="4874" width="7.7109375" style="41" customWidth="1"/>
    <col min="4875" max="4875" width="25.7109375" style="41" customWidth="1"/>
    <col min="4876" max="5120" width="9.140625" style="41"/>
    <col min="5121" max="5121" width="25.7109375" style="41" customWidth="1"/>
    <col min="5122" max="5130" width="7.7109375" style="41" customWidth="1"/>
    <col min="5131" max="5131" width="25.7109375" style="41" customWidth="1"/>
    <col min="5132" max="5376" width="9.140625" style="41"/>
    <col min="5377" max="5377" width="25.7109375" style="41" customWidth="1"/>
    <col min="5378" max="5386" width="7.7109375" style="41" customWidth="1"/>
    <col min="5387" max="5387" width="25.7109375" style="41" customWidth="1"/>
    <col min="5388" max="5632" width="9.140625" style="41"/>
    <col min="5633" max="5633" width="25.7109375" style="41" customWidth="1"/>
    <col min="5634" max="5642" width="7.7109375" style="41" customWidth="1"/>
    <col min="5643" max="5643" width="25.7109375" style="41" customWidth="1"/>
    <col min="5644" max="5888" width="9.140625" style="41"/>
    <col min="5889" max="5889" width="25.7109375" style="41" customWidth="1"/>
    <col min="5890" max="5898" width="7.7109375" style="41" customWidth="1"/>
    <col min="5899" max="5899" width="25.7109375" style="41" customWidth="1"/>
    <col min="5900" max="6144" width="9.140625" style="41"/>
    <col min="6145" max="6145" width="25.7109375" style="41" customWidth="1"/>
    <col min="6146" max="6154" width="7.7109375" style="41" customWidth="1"/>
    <col min="6155" max="6155" width="25.7109375" style="41" customWidth="1"/>
    <col min="6156" max="6400" width="9.140625" style="41"/>
    <col min="6401" max="6401" width="25.7109375" style="41" customWidth="1"/>
    <col min="6402" max="6410" width="7.7109375" style="41" customWidth="1"/>
    <col min="6411" max="6411" width="25.7109375" style="41" customWidth="1"/>
    <col min="6412" max="6656" width="9.140625" style="41"/>
    <col min="6657" max="6657" width="25.7109375" style="41" customWidth="1"/>
    <col min="6658" max="6666" width="7.7109375" style="41" customWidth="1"/>
    <col min="6667" max="6667" width="25.7109375" style="41" customWidth="1"/>
    <col min="6668" max="6912" width="9.140625" style="41"/>
    <col min="6913" max="6913" width="25.7109375" style="41" customWidth="1"/>
    <col min="6914" max="6922" width="7.7109375" style="41" customWidth="1"/>
    <col min="6923" max="6923" width="25.7109375" style="41" customWidth="1"/>
    <col min="6924" max="7168" width="9.140625" style="41"/>
    <col min="7169" max="7169" width="25.7109375" style="41" customWidth="1"/>
    <col min="7170" max="7178" width="7.7109375" style="41" customWidth="1"/>
    <col min="7179" max="7179" width="25.7109375" style="41" customWidth="1"/>
    <col min="7180" max="7424" width="9.140625" style="41"/>
    <col min="7425" max="7425" width="25.7109375" style="41" customWidth="1"/>
    <col min="7426" max="7434" width="7.7109375" style="41" customWidth="1"/>
    <col min="7435" max="7435" width="25.7109375" style="41" customWidth="1"/>
    <col min="7436" max="7680" width="9.140625" style="41"/>
    <col min="7681" max="7681" width="25.7109375" style="41" customWidth="1"/>
    <col min="7682" max="7690" width="7.7109375" style="41" customWidth="1"/>
    <col min="7691" max="7691" width="25.7109375" style="41" customWidth="1"/>
    <col min="7692" max="7936" width="9.140625" style="41"/>
    <col min="7937" max="7937" width="25.7109375" style="41" customWidth="1"/>
    <col min="7938" max="7946" width="7.7109375" style="41" customWidth="1"/>
    <col min="7947" max="7947" width="25.7109375" style="41" customWidth="1"/>
    <col min="7948" max="8192" width="9.140625" style="41"/>
    <col min="8193" max="8193" width="25.7109375" style="41" customWidth="1"/>
    <col min="8194" max="8202" width="7.7109375" style="41" customWidth="1"/>
    <col min="8203" max="8203" width="25.7109375" style="41" customWidth="1"/>
    <col min="8204" max="8448" width="9.140625" style="41"/>
    <col min="8449" max="8449" width="25.7109375" style="41" customWidth="1"/>
    <col min="8450" max="8458" width="7.7109375" style="41" customWidth="1"/>
    <col min="8459" max="8459" width="25.7109375" style="41" customWidth="1"/>
    <col min="8460" max="8704" width="9.140625" style="41"/>
    <col min="8705" max="8705" width="25.7109375" style="41" customWidth="1"/>
    <col min="8706" max="8714" width="7.7109375" style="41" customWidth="1"/>
    <col min="8715" max="8715" width="25.7109375" style="41" customWidth="1"/>
    <col min="8716" max="8960" width="9.140625" style="41"/>
    <col min="8961" max="8961" width="25.7109375" style="41" customWidth="1"/>
    <col min="8962" max="8970" width="7.7109375" style="41" customWidth="1"/>
    <col min="8971" max="8971" width="25.7109375" style="41" customWidth="1"/>
    <col min="8972" max="9216" width="9.140625" style="41"/>
    <col min="9217" max="9217" width="25.7109375" style="41" customWidth="1"/>
    <col min="9218" max="9226" width="7.7109375" style="41" customWidth="1"/>
    <col min="9227" max="9227" width="25.7109375" style="41" customWidth="1"/>
    <col min="9228" max="9472" width="9.140625" style="41"/>
    <col min="9473" max="9473" width="25.7109375" style="41" customWidth="1"/>
    <col min="9474" max="9482" width="7.7109375" style="41" customWidth="1"/>
    <col min="9483" max="9483" width="25.7109375" style="41" customWidth="1"/>
    <col min="9484" max="9728" width="9.140625" style="41"/>
    <col min="9729" max="9729" width="25.7109375" style="41" customWidth="1"/>
    <col min="9730" max="9738" width="7.7109375" style="41" customWidth="1"/>
    <col min="9739" max="9739" width="25.7109375" style="41" customWidth="1"/>
    <col min="9740" max="9984" width="9.140625" style="41"/>
    <col min="9985" max="9985" width="25.7109375" style="41" customWidth="1"/>
    <col min="9986" max="9994" width="7.7109375" style="41" customWidth="1"/>
    <col min="9995" max="9995" width="25.7109375" style="41" customWidth="1"/>
    <col min="9996" max="10240" width="9.140625" style="41"/>
    <col min="10241" max="10241" width="25.7109375" style="41" customWidth="1"/>
    <col min="10242" max="10250" width="7.7109375" style="41" customWidth="1"/>
    <col min="10251" max="10251" width="25.7109375" style="41" customWidth="1"/>
    <col min="10252" max="10496" width="9.140625" style="41"/>
    <col min="10497" max="10497" width="25.7109375" style="41" customWidth="1"/>
    <col min="10498" max="10506" width="7.7109375" style="41" customWidth="1"/>
    <col min="10507" max="10507" width="25.7109375" style="41" customWidth="1"/>
    <col min="10508" max="10752" width="9.140625" style="41"/>
    <col min="10753" max="10753" width="25.7109375" style="41" customWidth="1"/>
    <col min="10754" max="10762" width="7.7109375" style="41" customWidth="1"/>
    <col min="10763" max="10763" width="25.7109375" style="41" customWidth="1"/>
    <col min="10764" max="11008" width="9.140625" style="41"/>
    <col min="11009" max="11009" width="25.7109375" style="41" customWidth="1"/>
    <col min="11010" max="11018" width="7.7109375" style="41" customWidth="1"/>
    <col min="11019" max="11019" width="25.7109375" style="41" customWidth="1"/>
    <col min="11020" max="11264" width="9.140625" style="41"/>
    <col min="11265" max="11265" width="25.7109375" style="41" customWidth="1"/>
    <col min="11266" max="11274" width="7.7109375" style="41" customWidth="1"/>
    <col min="11275" max="11275" width="25.7109375" style="41" customWidth="1"/>
    <col min="11276" max="11520" width="9.140625" style="41"/>
    <col min="11521" max="11521" width="25.7109375" style="41" customWidth="1"/>
    <col min="11522" max="11530" width="7.7109375" style="41" customWidth="1"/>
    <col min="11531" max="11531" width="25.7109375" style="41" customWidth="1"/>
    <col min="11532" max="11776" width="9.140625" style="41"/>
    <col min="11777" max="11777" width="25.7109375" style="41" customWidth="1"/>
    <col min="11778" max="11786" width="7.7109375" style="41" customWidth="1"/>
    <col min="11787" max="11787" width="25.7109375" style="41" customWidth="1"/>
    <col min="11788" max="12032" width="9.140625" style="41"/>
    <col min="12033" max="12033" width="25.7109375" style="41" customWidth="1"/>
    <col min="12034" max="12042" width="7.7109375" style="41" customWidth="1"/>
    <col min="12043" max="12043" width="25.7109375" style="41" customWidth="1"/>
    <col min="12044" max="12288" width="9.140625" style="41"/>
    <col min="12289" max="12289" width="25.7109375" style="41" customWidth="1"/>
    <col min="12290" max="12298" width="7.7109375" style="41" customWidth="1"/>
    <col min="12299" max="12299" width="25.7109375" style="41" customWidth="1"/>
    <col min="12300" max="12544" width="9.140625" style="41"/>
    <col min="12545" max="12545" width="25.7109375" style="41" customWidth="1"/>
    <col min="12546" max="12554" width="7.7109375" style="41" customWidth="1"/>
    <col min="12555" max="12555" width="25.7109375" style="41" customWidth="1"/>
    <col min="12556" max="12800" width="9.140625" style="41"/>
    <col min="12801" max="12801" width="25.7109375" style="41" customWidth="1"/>
    <col min="12802" max="12810" width="7.7109375" style="41" customWidth="1"/>
    <col min="12811" max="12811" width="25.7109375" style="41" customWidth="1"/>
    <col min="12812" max="13056" width="9.140625" style="41"/>
    <col min="13057" max="13057" width="25.7109375" style="41" customWidth="1"/>
    <col min="13058" max="13066" width="7.7109375" style="41" customWidth="1"/>
    <col min="13067" max="13067" width="25.7109375" style="41" customWidth="1"/>
    <col min="13068" max="13312" width="9.140625" style="41"/>
    <col min="13313" max="13313" width="25.7109375" style="41" customWidth="1"/>
    <col min="13314" max="13322" width="7.7109375" style="41" customWidth="1"/>
    <col min="13323" max="13323" width="25.7109375" style="41" customWidth="1"/>
    <col min="13324" max="13568" width="9.140625" style="41"/>
    <col min="13569" max="13569" width="25.7109375" style="41" customWidth="1"/>
    <col min="13570" max="13578" width="7.7109375" style="41" customWidth="1"/>
    <col min="13579" max="13579" width="25.7109375" style="41" customWidth="1"/>
    <col min="13580" max="13824" width="9.140625" style="41"/>
    <col min="13825" max="13825" width="25.7109375" style="41" customWidth="1"/>
    <col min="13826" max="13834" width="7.7109375" style="41" customWidth="1"/>
    <col min="13835" max="13835" width="25.7109375" style="41" customWidth="1"/>
    <col min="13836" max="14080" width="9.140625" style="41"/>
    <col min="14081" max="14081" width="25.7109375" style="41" customWidth="1"/>
    <col min="14082" max="14090" width="7.7109375" style="41" customWidth="1"/>
    <col min="14091" max="14091" width="25.7109375" style="41" customWidth="1"/>
    <col min="14092" max="14336" width="9.140625" style="41"/>
    <col min="14337" max="14337" width="25.7109375" style="41" customWidth="1"/>
    <col min="14338" max="14346" width="7.7109375" style="41" customWidth="1"/>
    <col min="14347" max="14347" width="25.7109375" style="41" customWidth="1"/>
    <col min="14348" max="14592" width="9.140625" style="41"/>
    <col min="14593" max="14593" width="25.7109375" style="41" customWidth="1"/>
    <col min="14594" max="14602" width="7.7109375" style="41" customWidth="1"/>
    <col min="14603" max="14603" width="25.7109375" style="41" customWidth="1"/>
    <col min="14604" max="14848" width="9.140625" style="41"/>
    <col min="14849" max="14849" width="25.7109375" style="41" customWidth="1"/>
    <col min="14850" max="14858" width="7.7109375" style="41" customWidth="1"/>
    <col min="14859" max="14859" width="25.7109375" style="41" customWidth="1"/>
    <col min="14860" max="15104" width="9.140625" style="41"/>
    <col min="15105" max="15105" width="25.7109375" style="41" customWidth="1"/>
    <col min="15106" max="15114" width="7.7109375" style="41" customWidth="1"/>
    <col min="15115" max="15115" width="25.7109375" style="41" customWidth="1"/>
    <col min="15116" max="15360" width="9.140625" style="41"/>
    <col min="15361" max="15361" width="25.7109375" style="41" customWidth="1"/>
    <col min="15362" max="15370" width="7.7109375" style="41" customWidth="1"/>
    <col min="15371" max="15371" width="25.7109375" style="41" customWidth="1"/>
    <col min="15372" max="15616" width="9.140625" style="41"/>
    <col min="15617" max="15617" width="25.7109375" style="41" customWidth="1"/>
    <col min="15618" max="15626" width="7.7109375" style="41" customWidth="1"/>
    <col min="15627" max="15627" width="25.7109375" style="41" customWidth="1"/>
    <col min="15628" max="15872" width="9.140625" style="41"/>
    <col min="15873" max="15873" width="25.7109375" style="41" customWidth="1"/>
    <col min="15874" max="15882" width="7.7109375" style="41" customWidth="1"/>
    <col min="15883" max="15883" width="25.7109375" style="41" customWidth="1"/>
    <col min="15884" max="16128" width="9.140625" style="41"/>
    <col min="16129" max="16129" width="25.7109375" style="41" customWidth="1"/>
    <col min="16130" max="16138" width="7.7109375" style="41" customWidth="1"/>
    <col min="16139" max="16139" width="25.7109375" style="41" customWidth="1"/>
    <col min="16140" max="16384" width="9.140625" style="41"/>
  </cols>
  <sheetData>
    <row r="1" spans="1:11" ht="23.25" x14ac:dyDescent="0.2">
      <c r="A1" s="1283" t="s">
        <v>759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1" ht="15.75" x14ac:dyDescent="0.2">
      <c r="A2" s="1285" t="s">
        <v>767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1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1" s="94" customFormat="1" ht="27.75" customHeight="1" x14ac:dyDescent="0.25">
      <c r="A4" s="666" t="s">
        <v>143</v>
      </c>
      <c r="B4" s="667"/>
      <c r="C4" s="667"/>
      <c r="D4" s="667"/>
      <c r="E4" s="667"/>
      <c r="F4" s="667"/>
      <c r="G4" s="667"/>
      <c r="H4" s="667"/>
      <c r="I4" s="667"/>
      <c r="J4" s="667"/>
      <c r="K4" s="668" t="s">
        <v>73</v>
      </c>
    </row>
    <row r="5" spans="1:11" ht="27.75" customHeight="1" thickBot="1" x14ac:dyDescent="0.25">
      <c r="A5" s="1333" t="s">
        <v>1193</v>
      </c>
      <c r="B5" s="1341" t="s">
        <v>607</v>
      </c>
      <c r="C5" s="1341"/>
      <c r="D5" s="1341"/>
      <c r="E5" s="1335" t="s">
        <v>608</v>
      </c>
      <c r="F5" s="1335"/>
      <c r="G5" s="1335"/>
      <c r="H5" s="1335" t="s">
        <v>651</v>
      </c>
      <c r="I5" s="1335"/>
      <c r="J5" s="1335"/>
      <c r="K5" s="1328" t="s">
        <v>724</v>
      </c>
    </row>
    <row r="6" spans="1:11" ht="30" customHeight="1" x14ac:dyDescent="0.2">
      <c r="A6" s="1340"/>
      <c r="B6" s="380" t="s">
        <v>394</v>
      </c>
      <c r="C6" s="381" t="s">
        <v>566</v>
      </c>
      <c r="D6" s="381" t="s">
        <v>565</v>
      </c>
      <c r="E6" s="380" t="s">
        <v>394</v>
      </c>
      <c r="F6" s="381" t="s">
        <v>566</v>
      </c>
      <c r="G6" s="381" t="s">
        <v>565</v>
      </c>
      <c r="H6" s="380" t="s">
        <v>394</v>
      </c>
      <c r="I6" s="381" t="s">
        <v>566</v>
      </c>
      <c r="J6" s="381" t="s">
        <v>565</v>
      </c>
      <c r="K6" s="1342"/>
    </row>
    <row r="7" spans="1:11" ht="24.95" customHeight="1" thickBot="1" x14ac:dyDescent="0.25">
      <c r="A7" s="531" t="s">
        <v>582</v>
      </c>
      <c r="B7" s="147">
        <f>D7+C7</f>
        <v>9875</v>
      </c>
      <c r="C7" s="147">
        <f>I7+F7</f>
        <v>4856</v>
      </c>
      <c r="D7" s="147">
        <f>J7+G7</f>
        <v>5019</v>
      </c>
      <c r="E7" s="147">
        <f>G7+F7</f>
        <v>8532</v>
      </c>
      <c r="F7" s="148">
        <v>4168</v>
      </c>
      <c r="G7" s="148">
        <v>4364</v>
      </c>
      <c r="H7" s="147">
        <f>J7+I7</f>
        <v>1343</v>
      </c>
      <c r="I7" s="148">
        <v>688</v>
      </c>
      <c r="J7" s="148">
        <v>655</v>
      </c>
      <c r="K7" s="525" t="s">
        <v>37</v>
      </c>
    </row>
    <row r="8" spans="1:11" ht="24.95" customHeight="1" thickTop="1" thickBot="1" x14ac:dyDescent="0.25">
      <c r="A8" s="532" t="s">
        <v>583</v>
      </c>
      <c r="B8" s="501">
        <f t="shared" ref="B8:B14" si="0">D8+C8</f>
        <v>9353</v>
      </c>
      <c r="C8" s="501">
        <f>I8+F8</f>
        <v>4545</v>
      </c>
      <c r="D8" s="501">
        <f t="shared" ref="D8:D15" si="1">J8+G8</f>
        <v>4808</v>
      </c>
      <c r="E8" s="501">
        <f t="shared" ref="E8:E14" si="2">G8+F8</f>
        <v>5977</v>
      </c>
      <c r="F8" s="150">
        <v>2919</v>
      </c>
      <c r="G8" s="150">
        <v>3058</v>
      </c>
      <c r="H8" s="501">
        <f t="shared" ref="H8:H14" si="3">J8+I8</f>
        <v>3376</v>
      </c>
      <c r="I8" s="150">
        <v>1626</v>
      </c>
      <c r="J8" s="150">
        <v>1750</v>
      </c>
      <c r="K8" s="526" t="s">
        <v>38</v>
      </c>
    </row>
    <row r="9" spans="1:11" ht="24.95" customHeight="1" thickTop="1" thickBot="1" x14ac:dyDescent="0.25">
      <c r="A9" s="531" t="s">
        <v>584</v>
      </c>
      <c r="B9" s="147">
        <f t="shared" si="0"/>
        <v>2765</v>
      </c>
      <c r="C9" s="147">
        <f t="shared" ref="C9:C15" si="4">I9+F9</f>
        <v>1370</v>
      </c>
      <c r="D9" s="147">
        <f t="shared" si="1"/>
        <v>1395</v>
      </c>
      <c r="E9" s="147">
        <f t="shared" si="2"/>
        <v>2173</v>
      </c>
      <c r="F9" s="151">
        <v>1086</v>
      </c>
      <c r="G9" s="151">
        <v>1087</v>
      </c>
      <c r="H9" s="147">
        <f t="shared" si="3"/>
        <v>592</v>
      </c>
      <c r="I9" s="151">
        <v>284</v>
      </c>
      <c r="J9" s="151">
        <v>308</v>
      </c>
      <c r="K9" s="527" t="s">
        <v>39</v>
      </c>
    </row>
    <row r="10" spans="1:11" ht="24.95" customHeight="1" thickTop="1" thickBot="1" x14ac:dyDescent="0.25">
      <c r="A10" s="532" t="s">
        <v>585</v>
      </c>
      <c r="B10" s="501">
        <f t="shared" si="0"/>
        <v>1487</v>
      </c>
      <c r="C10" s="501">
        <f t="shared" si="4"/>
        <v>771</v>
      </c>
      <c r="D10" s="501">
        <f t="shared" si="1"/>
        <v>716</v>
      </c>
      <c r="E10" s="501">
        <f t="shared" si="2"/>
        <v>883</v>
      </c>
      <c r="F10" s="150">
        <v>466</v>
      </c>
      <c r="G10" s="150">
        <v>417</v>
      </c>
      <c r="H10" s="501">
        <f t="shared" si="3"/>
        <v>604</v>
      </c>
      <c r="I10" s="150">
        <v>305</v>
      </c>
      <c r="J10" s="150">
        <v>299</v>
      </c>
      <c r="K10" s="526" t="s">
        <v>40</v>
      </c>
    </row>
    <row r="11" spans="1:11" ht="24.95" customHeight="1" thickTop="1" thickBot="1" x14ac:dyDescent="0.25">
      <c r="A11" s="531" t="s">
        <v>586</v>
      </c>
      <c r="B11" s="147">
        <f t="shared" si="0"/>
        <v>804</v>
      </c>
      <c r="C11" s="147">
        <f t="shared" si="4"/>
        <v>388</v>
      </c>
      <c r="D11" s="147">
        <f t="shared" si="1"/>
        <v>416</v>
      </c>
      <c r="E11" s="147">
        <f t="shared" si="2"/>
        <v>620</v>
      </c>
      <c r="F11" s="151">
        <v>294</v>
      </c>
      <c r="G11" s="151">
        <v>326</v>
      </c>
      <c r="H11" s="147">
        <f t="shared" si="3"/>
        <v>184</v>
      </c>
      <c r="I11" s="151">
        <v>94</v>
      </c>
      <c r="J11" s="151">
        <v>90</v>
      </c>
      <c r="K11" s="527" t="s">
        <v>41</v>
      </c>
    </row>
    <row r="12" spans="1:11" ht="24.95" customHeight="1" thickTop="1" thickBot="1" x14ac:dyDescent="0.25">
      <c r="A12" s="532" t="s">
        <v>587</v>
      </c>
      <c r="B12" s="501">
        <f t="shared" si="0"/>
        <v>70</v>
      </c>
      <c r="C12" s="501">
        <f t="shared" si="4"/>
        <v>40</v>
      </c>
      <c r="D12" s="501">
        <f t="shared" si="1"/>
        <v>30</v>
      </c>
      <c r="E12" s="501">
        <f t="shared" si="2"/>
        <v>45</v>
      </c>
      <c r="F12" s="150">
        <v>27</v>
      </c>
      <c r="G12" s="150">
        <v>18</v>
      </c>
      <c r="H12" s="501">
        <f t="shared" si="3"/>
        <v>25</v>
      </c>
      <c r="I12" s="150">
        <v>13</v>
      </c>
      <c r="J12" s="150">
        <v>12</v>
      </c>
      <c r="K12" s="526" t="s">
        <v>42</v>
      </c>
    </row>
    <row r="13" spans="1:11" ht="24.95" customHeight="1" thickTop="1" thickBot="1" x14ac:dyDescent="0.25">
      <c r="A13" s="531" t="s">
        <v>588</v>
      </c>
      <c r="B13" s="147">
        <f t="shared" si="0"/>
        <v>1332</v>
      </c>
      <c r="C13" s="147">
        <f t="shared" si="4"/>
        <v>654</v>
      </c>
      <c r="D13" s="147">
        <f t="shared" si="1"/>
        <v>678</v>
      </c>
      <c r="E13" s="147">
        <f t="shared" si="2"/>
        <v>665</v>
      </c>
      <c r="F13" s="154">
        <v>332</v>
      </c>
      <c r="G13" s="154">
        <v>333</v>
      </c>
      <c r="H13" s="147">
        <f t="shared" si="3"/>
        <v>667</v>
      </c>
      <c r="I13" s="154">
        <v>322</v>
      </c>
      <c r="J13" s="154">
        <v>345</v>
      </c>
      <c r="K13" s="528" t="s">
        <v>43</v>
      </c>
    </row>
    <row r="14" spans="1:11" ht="24.95" customHeight="1" thickTop="1" thickBot="1" x14ac:dyDescent="0.25">
      <c r="A14" s="532" t="s">
        <v>589</v>
      </c>
      <c r="B14" s="149">
        <f t="shared" si="0"/>
        <v>485</v>
      </c>
      <c r="C14" s="149">
        <f t="shared" si="4"/>
        <v>219</v>
      </c>
      <c r="D14" s="149">
        <f t="shared" si="1"/>
        <v>266</v>
      </c>
      <c r="E14" s="149">
        <f t="shared" si="2"/>
        <v>272</v>
      </c>
      <c r="F14" s="150">
        <v>116</v>
      </c>
      <c r="G14" s="150">
        <v>156</v>
      </c>
      <c r="H14" s="149">
        <f t="shared" si="3"/>
        <v>213</v>
      </c>
      <c r="I14" s="150">
        <v>103</v>
      </c>
      <c r="J14" s="150">
        <v>110</v>
      </c>
      <c r="K14" s="526" t="s">
        <v>538</v>
      </c>
    </row>
    <row r="15" spans="1:11" ht="24.95" customHeight="1" thickTop="1" x14ac:dyDescent="0.2">
      <c r="A15" s="533" t="s">
        <v>595</v>
      </c>
      <c r="B15" s="387">
        <f>D15+C15</f>
        <v>145</v>
      </c>
      <c r="C15" s="387">
        <f t="shared" si="4"/>
        <v>77</v>
      </c>
      <c r="D15" s="387">
        <f t="shared" si="1"/>
        <v>68</v>
      </c>
      <c r="E15" s="387">
        <f>G15+F15</f>
        <v>0</v>
      </c>
      <c r="F15" s="338">
        <v>0</v>
      </c>
      <c r="G15" s="338">
        <v>0</v>
      </c>
      <c r="H15" s="387">
        <f>J15+I15</f>
        <v>145</v>
      </c>
      <c r="I15" s="338">
        <v>77</v>
      </c>
      <c r="J15" s="338">
        <v>68</v>
      </c>
      <c r="K15" s="529" t="s">
        <v>177</v>
      </c>
    </row>
    <row r="16" spans="1:11" ht="24.95" customHeight="1" x14ac:dyDescent="0.2">
      <c r="A16" s="534" t="s">
        <v>44</v>
      </c>
      <c r="B16" s="339">
        <f t="shared" ref="B16:I16" si="5">SUM(B7:B15)</f>
        <v>26316</v>
      </c>
      <c r="C16" s="339">
        <f t="shared" si="5"/>
        <v>12920</v>
      </c>
      <c r="D16" s="339">
        <f t="shared" si="5"/>
        <v>13396</v>
      </c>
      <c r="E16" s="339">
        <f t="shared" si="5"/>
        <v>19167</v>
      </c>
      <c r="F16" s="339">
        <f t="shared" si="5"/>
        <v>9408</v>
      </c>
      <c r="G16" s="339">
        <f t="shared" si="5"/>
        <v>9759</v>
      </c>
      <c r="H16" s="339">
        <f t="shared" si="5"/>
        <v>7149</v>
      </c>
      <c r="I16" s="339">
        <f t="shared" si="5"/>
        <v>3512</v>
      </c>
      <c r="J16" s="339">
        <f>SUM(J7:J15)</f>
        <v>3637</v>
      </c>
      <c r="K16" s="530" t="s">
        <v>45</v>
      </c>
    </row>
    <row r="17" spans="1:1" ht="21" customHeight="1" x14ac:dyDescent="0.2"/>
    <row r="18" spans="1:1" ht="21" customHeight="1" x14ac:dyDescent="0.2"/>
    <row r="19" spans="1:1" x14ac:dyDescent="0.2">
      <c r="A19" s="41"/>
    </row>
    <row r="20" spans="1:1" x14ac:dyDescent="0.2">
      <c r="A20" s="41"/>
    </row>
    <row r="21" spans="1:1" x14ac:dyDescent="0.2">
      <c r="A21" s="41"/>
    </row>
    <row r="22" spans="1:1" x14ac:dyDescent="0.2">
      <c r="A22" s="41"/>
    </row>
    <row r="23" spans="1:1" x14ac:dyDescent="0.2">
      <c r="A23" s="41"/>
    </row>
    <row r="24" spans="1:1" x14ac:dyDescent="0.2">
      <c r="A24" s="41"/>
    </row>
    <row r="25" spans="1:1" x14ac:dyDescent="0.2">
      <c r="A25" s="41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Q218"/>
  <sheetViews>
    <sheetView view="pageBreakPreview" topLeftCell="A4" zoomScaleNormal="100" zoomScaleSheetLayoutView="100" workbookViewId="0">
      <selection activeCell="W19" sqref="W19"/>
    </sheetView>
  </sheetViews>
  <sheetFormatPr defaultRowHeight="15" x14ac:dyDescent="0.25"/>
  <cols>
    <col min="1" max="1" width="15.85546875" style="43" customWidth="1"/>
    <col min="2" max="2" width="7.85546875" style="45" customWidth="1"/>
    <col min="3" max="3" width="8.7109375" style="43" customWidth="1"/>
    <col min="4" max="15" width="7.42578125" style="43" customWidth="1"/>
    <col min="16" max="16" width="6.7109375" style="45" customWidth="1"/>
    <col min="17" max="17" width="12.5703125" style="43" customWidth="1"/>
    <col min="18" max="256" width="9.140625" style="27"/>
    <col min="257" max="257" width="18.7109375" style="27" customWidth="1"/>
    <col min="258" max="258" width="5.5703125" style="27" bestFit="1" customWidth="1"/>
    <col min="259" max="259" width="8.7109375" style="27" customWidth="1"/>
    <col min="260" max="271" width="6.7109375" style="27" customWidth="1"/>
    <col min="272" max="272" width="7" style="27" bestFit="1" customWidth="1"/>
    <col min="273" max="273" width="18.7109375" style="27" customWidth="1"/>
    <col min="274" max="512" width="9.140625" style="27"/>
    <col min="513" max="513" width="18.7109375" style="27" customWidth="1"/>
    <col min="514" max="514" width="5.5703125" style="27" bestFit="1" customWidth="1"/>
    <col min="515" max="515" width="8.7109375" style="27" customWidth="1"/>
    <col min="516" max="527" width="6.7109375" style="27" customWidth="1"/>
    <col min="528" max="528" width="7" style="27" bestFit="1" customWidth="1"/>
    <col min="529" max="529" width="18.7109375" style="27" customWidth="1"/>
    <col min="530" max="768" width="9.140625" style="27"/>
    <col min="769" max="769" width="18.7109375" style="27" customWidth="1"/>
    <col min="770" max="770" width="5.5703125" style="27" bestFit="1" customWidth="1"/>
    <col min="771" max="771" width="8.7109375" style="27" customWidth="1"/>
    <col min="772" max="783" width="6.7109375" style="27" customWidth="1"/>
    <col min="784" max="784" width="7" style="27" bestFit="1" customWidth="1"/>
    <col min="785" max="785" width="18.7109375" style="27" customWidth="1"/>
    <col min="786" max="1024" width="9.140625" style="27"/>
    <col min="1025" max="1025" width="18.7109375" style="27" customWidth="1"/>
    <col min="1026" max="1026" width="5.5703125" style="27" bestFit="1" customWidth="1"/>
    <col min="1027" max="1027" width="8.7109375" style="27" customWidth="1"/>
    <col min="1028" max="1039" width="6.7109375" style="27" customWidth="1"/>
    <col min="1040" max="1040" width="7" style="27" bestFit="1" customWidth="1"/>
    <col min="1041" max="1041" width="18.7109375" style="27" customWidth="1"/>
    <col min="1042" max="1280" width="9.140625" style="27"/>
    <col min="1281" max="1281" width="18.7109375" style="27" customWidth="1"/>
    <col min="1282" max="1282" width="5.5703125" style="27" bestFit="1" customWidth="1"/>
    <col min="1283" max="1283" width="8.7109375" style="27" customWidth="1"/>
    <col min="1284" max="1295" width="6.7109375" style="27" customWidth="1"/>
    <col min="1296" max="1296" width="7" style="27" bestFit="1" customWidth="1"/>
    <col min="1297" max="1297" width="18.7109375" style="27" customWidth="1"/>
    <col min="1298" max="1536" width="9.140625" style="27"/>
    <col min="1537" max="1537" width="18.7109375" style="27" customWidth="1"/>
    <col min="1538" max="1538" width="5.5703125" style="27" bestFit="1" customWidth="1"/>
    <col min="1539" max="1539" width="8.7109375" style="27" customWidth="1"/>
    <col min="1540" max="1551" width="6.7109375" style="27" customWidth="1"/>
    <col min="1552" max="1552" width="7" style="27" bestFit="1" customWidth="1"/>
    <col min="1553" max="1553" width="18.7109375" style="27" customWidth="1"/>
    <col min="1554" max="1792" width="9.140625" style="27"/>
    <col min="1793" max="1793" width="18.7109375" style="27" customWidth="1"/>
    <col min="1794" max="1794" width="5.5703125" style="27" bestFit="1" customWidth="1"/>
    <col min="1795" max="1795" width="8.7109375" style="27" customWidth="1"/>
    <col min="1796" max="1807" width="6.7109375" style="27" customWidth="1"/>
    <col min="1808" max="1808" width="7" style="27" bestFit="1" customWidth="1"/>
    <col min="1809" max="1809" width="18.7109375" style="27" customWidth="1"/>
    <col min="1810" max="2048" width="9.140625" style="27"/>
    <col min="2049" max="2049" width="18.7109375" style="27" customWidth="1"/>
    <col min="2050" max="2050" width="5.5703125" style="27" bestFit="1" customWidth="1"/>
    <col min="2051" max="2051" width="8.7109375" style="27" customWidth="1"/>
    <col min="2052" max="2063" width="6.7109375" style="27" customWidth="1"/>
    <col min="2064" max="2064" width="7" style="27" bestFit="1" customWidth="1"/>
    <col min="2065" max="2065" width="18.7109375" style="27" customWidth="1"/>
    <col min="2066" max="2304" width="9.140625" style="27"/>
    <col min="2305" max="2305" width="18.7109375" style="27" customWidth="1"/>
    <col min="2306" max="2306" width="5.5703125" style="27" bestFit="1" customWidth="1"/>
    <col min="2307" max="2307" width="8.7109375" style="27" customWidth="1"/>
    <col min="2308" max="2319" width="6.7109375" style="27" customWidth="1"/>
    <col min="2320" max="2320" width="7" style="27" bestFit="1" customWidth="1"/>
    <col min="2321" max="2321" width="18.7109375" style="27" customWidth="1"/>
    <col min="2322" max="2560" width="9.140625" style="27"/>
    <col min="2561" max="2561" width="18.7109375" style="27" customWidth="1"/>
    <col min="2562" max="2562" width="5.5703125" style="27" bestFit="1" customWidth="1"/>
    <col min="2563" max="2563" width="8.7109375" style="27" customWidth="1"/>
    <col min="2564" max="2575" width="6.7109375" style="27" customWidth="1"/>
    <col min="2576" max="2576" width="7" style="27" bestFit="1" customWidth="1"/>
    <col min="2577" max="2577" width="18.7109375" style="27" customWidth="1"/>
    <col min="2578" max="2816" width="9.140625" style="27"/>
    <col min="2817" max="2817" width="18.7109375" style="27" customWidth="1"/>
    <col min="2818" max="2818" width="5.5703125" style="27" bestFit="1" customWidth="1"/>
    <col min="2819" max="2819" width="8.7109375" style="27" customWidth="1"/>
    <col min="2820" max="2831" width="6.7109375" style="27" customWidth="1"/>
    <col min="2832" max="2832" width="7" style="27" bestFit="1" customWidth="1"/>
    <col min="2833" max="2833" width="18.7109375" style="27" customWidth="1"/>
    <col min="2834" max="3072" width="9.140625" style="27"/>
    <col min="3073" max="3073" width="18.7109375" style="27" customWidth="1"/>
    <col min="3074" max="3074" width="5.5703125" style="27" bestFit="1" customWidth="1"/>
    <col min="3075" max="3075" width="8.7109375" style="27" customWidth="1"/>
    <col min="3076" max="3087" width="6.7109375" style="27" customWidth="1"/>
    <col min="3088" max="3088" width="7" style="27" bestFit="1" customWidth="1"/>
    <col min="3089" max="3089" width="18.7109375" style="27" customWidth="1"/>
    <col min="3090" max="3328" width="9.140625" style="27"/>
    <col min="3329" max="3329" width="18.7109375" style="27" customWidth="1"/>
    <col min="3330" max="3330" width="5.5703125" style="27" bestFit="1" customWidth="1"/>
    <col min="3331" max="3331" width="8.7109375" style="27" customWidth="1"/>
    <col min="3332" max="3343" width="6.7109375" style="27" customWidth="1"/>
    <col min="3344" max="3344" width="7" style="27" bestFit="1" customWidth="1"/>
    <col min="3345" max="3345" width="18.7109375" style="27" customWidth="1"/>
    <col min="3346" max="3584" width="9.140625" style="27"/>
    <col min="3585" max="3585" width="18.7109375" style="27" customWidth="1"/>
    <col min="3586" max="3586" width="5.5703125" style="27" bestFit="1" customWidth="1"/>
    <col min="3587" max="3587" width="8.7109375" style="27" customWidth="1"/>
    <col min="3588" max="3599" width="6.7109375" style="27" customWidth="1"/>
    <col min="3600" max="3600" width="7" style="27" bestFit="1" customWidth="1"/>
    <col min="3601" max="3601" width="18.7109375" style="27" customWidth="1"/>
    <col min="3602" max="3840" width="9.140625" style="27"/>
    <col min="3841" max="3841" width="18.7109375" style="27" customWidth="1"/>
    <col min="3842" max="3842" width="5.5703125" style="27" bestFit="1" customWidth="1"/>
    <col min="3843" max="3843" width="8.7109375" style="27" customWidth="1"/>
    <col min="3844" max="3855" width="6.7109375" style="27" customWidth="1"/>
    <col min="3856" max="3856" width="7" style="27" bestFit="1" customWidth="1"/>
    <col min="3857" max="3857" width="18.7109375" style="27" customWidth="1"/>
    <col min="3858" max="4096" width="9.140625" style="27"/>
    <col min="4097" max="4097" width="18.7109375" style="27" customWidth="1"/>
    <col min="4098" max="4098" width="5.5703125" style="27" bestFit="1" customWidth="1"/>
    <col min="4099" max="4099" width="8.7109375" style="27" customWidth="1"/>
    <col min="4100" max="4111" width="6.7109375" style="27" customWidth="1"/>
    <col min="4112" max="4112" width="7" style="27" bestFit="1" customWidth="1"/>
    <col min="4113" max="4113" width="18.7109375" style="27" customWidth="1"/>
    <col min="4114" max="4352" width="9.140625" style="27"/>
    <col min="4353" max="4353" width="18.7109375" style="27" customWidth="1"/>
    <col min="4354" max="4354" width="5.5703125" style="27" bestFit="1" customWidth="1"/>
    <col min="4355" max="4355" width="8.7109375" style="27" customWidth="1"/>
    <col min="4356" max="4367" width="6.7109375" style="27" customWidth="1"/>
    <col min="4368" max="4368" width="7" style="27" bestFit="1" customWidth="1"/>
    <col min="4369" max="4369" width="18.7109375" style="27" customWidth="1"/>
    <col min="4370" max="4608" width="9.140625" style="27"/>
    <col min="4609" max="4609" width="18.7109375" style="27" customWidth="1"/>
    <col min="4610" max="4610" width="5.5703125" style="27" bestFit="1" customWidth="1"/>
    <col min="4611" max="4611" width="8.7109375" style="27" customWidth="1"/>
    <col min="4612" max="4623" width="6.7109375" style="27" customWidth="1"/>
    <col min="4624" max="4624" width="7" style="27" bestFit="1" customWidth="1"/>
    <col min="4625" max="4625" width="18.7109375" style="27" customWidth="1"/>
    <col min="4626" max="4864" width="9.140625" style="27"/>
    <col min="4865" max="4865" width="18.7109375" style="27" customWidth="1"/>
    <col min="4866" max="4866" width="5.5703125" style="27" bestFit="1" customWidth="1"/>
    <col min="4867" max="4867" width="8.7109375" style="27" customWidth="1"/>
    <col min="4868" max="4879" width="6.7109375" style="27" customWidth="1"/>
    <col min="4880" max="4880" width="7" style="27" bestFit="1" customWidth="1"/>
    <col min="4881" max="4881" width="18.7109375" style="27" customWidth="1"/>
    <col min="4882" max="5120" width="9.140625" style="27"/>
    <col min="5121" max="5121" width="18.7109375" style="27" customWidth="1"/>
    <col min="5122" max="5122" width="5.5703125" style="27" bestFit="1" customWidth="1"/>
    <col min="5123" max="5123" width="8.7109375" style="27" customWidth="1"/>
    <col min="5124" max="5135" width="6.7109375" style="27" customWidth="1"/>
    <col min="5136" max="5136" width="7" style="27" bestFit="1" customWidth="1"/>
    <col min="5137" max="5137" width="18.7109375" style="27" customWidth="1"/>
    <col min="5138" max="5376" width="9.140625" style="27"/>
    <col min="5377" max="5377" width="18.7109375" style="27" customWidth="1"/>
    <col min="5378" max="5378" width="5.5703125" style="27" bestFit="1" customWidth="1"/>
    <col min="5379" max="5379" width="8.7109375" style="27" customWidth="1"/>
    <col min="5380" max="5391" width="6.7109375" style="27" customWidth="1"/>
    <col min="5392" max="5392" width="7" style="27" bestFit="1" customWidth="1"/>
    <col min="5393" max="5393" width="18.7109375" style="27" customWidth="1"/>
    <col min="5394" max="5632" width="9.140625" style="27"/>
    <col min="5633" max="5633" width="18.7109375" style="27" customWidth="1"/>
    <col min="5634" max="5634" width="5.5703125" style="27" bestFit="1" customWidth="1"/>
    <col min="5635" max="5635" width="8.7109375" style="27" customWidth="1"/>
    <col min="5636" max="5647" width="6.7109375" style="27" customWidth="1"/>
    <col min="5648" max="5648" width="7" style="27" bestFit="1" customWidth="1"/>
    <col min="5649" max="5649" width="18.7109375" style="27" customWidth="1"/>
    <col min="5650" max="5888" width="9.140625" style="27"/>
    <col min="5889" max="5889" width="18.7109375" style="27" customWidth="1"/>
    <col min="5890" max="5890" width="5.5703125" style="27" bestFit="1" customWidth="1"/>
    <col min="5891" max="5891" width="8.7109375" style="27" customWidth="1"/>
    <col min="5892" max="5903" width="6.7109375" style="27" customWidth="1"/>
    <col min="5904" max="5904" width="7" style="27" bestFit="1" customWidth="1"/>
    <col min="5905" max="5905" width="18.7109375" style="27" customWidth="1"/>
    <col min="5906" max="6144" width="9.140625" style="27"/>
    <col min="6145" max="6145" width="18.7109375" style="27" customWidth="1"/>
    <col min="6146" max="6146" width="5.5703125" style="27" bestFit="1" customWidth="1"/>
    <col min="6147" max="6147" width="8.7109375" style="27" customWidth="1"/>
    <col min="6148" max="6159" width="6.7109375" style="27" customWidth="1"/>
    <col min="6160" max="6160" width="7" style="27" bestFit="1" customWidth="1"/>
    <col min="6161" max="6161" width="18.7109375" style="27" customWidth="1"/>
    <col min="6162" max="6400" width="9.140625" style="27"/>
    <col min="6401" max="6401" width="18.7109375" style="27" customWidth="1"/>
    <col min="6402" max="6402" width="5.5703125" style="27" bestFit="1" customWidth="1"/>
    <col min="6403" max="6403" width="8.7109375" style="27" customWidth="1"/>
    <col min="6404" max="6415" width="6.7109375" style="27" customWidth="1"/>
    <col min="6416" max="6416" width="7" style="27" bestFit="1" customWidth="1"/>
    <col min="6417" max="6417" width="18.7109375" style="27" customWidth="1"/>
    <col min="6418" max="6656" width="9.140625" style="27"/>
    <col min="6657" max="6657" width="18.7109375" style="27" customWidth="1"/>
    <col min="6658" max="6658" width="5.5703125" style="27" bestFit="1" customWidth="1"/>
    <col min="6659" max="6659" width="8.7109375" style="27" customWidth="1"/>
    <col min="6660" max="6671" width="6.7109375" style="27" customWidth="1"/>
    <col min="6672" max="6672" width="7" style="27" bestFit="1" customWidth="1"/>
    <col min="6673" max="6673" width="18.7109375" style="27" customWidth="1"/>
    <col min="6674" max="6912" width="9.140625" style="27"/>
    <col min="6913" max="6913" width="18.7109375" style="27" customWidth="1"/>
    <col min="6914" max="6914" width="5.5703125" style="27" bestFit="1" customWidth="1"/>
    <col min="6915" max="6915" width="8.7109375" style="27" customWidth="1"/>
    <col min="6916" max="6927" width="6.7109375" style="27" customWidth="1"/>
    <col min="6928" max="6928" width="7" style="27" bestFit="1" customWidth="1"/>
    <col min="6929" max="6929" width="18.7109375" style="27" customWidth="1"/>
    <col min="6930" max="7168" width="9.140625" style="27"/>
    <col min="7169" max="7169" width="18.7109375" style="27" customWidth="1"/>
    <col min="7170" max="7170" width="5.5703125" style="27" bestFit="1" customWidth="1"/>
    <col min="7171" max="7171" width="8.7109375" style="27" customWidth="1"/>
    <col min="7172" max="7183" width="6.7109375" style="27" customWidth="1"/>
    <col min="7184" max="7184" width="7" style="27" bestFit="1" customWidth="1"/>
    <col min="7185" max="7185" width="18.7109375" style="27" customWidth="1"/>
    <col min="7186" max="7424" width="9.140625" style="27"/>
    <col min="7425" max="7425" width="18.7109375" style="27" customWidth="1"/>
    <col min="7426" max="7426" width="5.5703125" style="27" bestFit="1" customWidth="1"/>
    <col min="7427" max="7427" width="8.7109375" style="27" customWidth="1"/>
    <col min="7428" max="7439" width="6.7109375" style="27" customWidth="1"/>
    <col min="7440" max="7440" width="7" style="27" bestFit="1" customWidth="1"/>
    <col min="7441" max="7441" width="18.7109375" style="27" customWidth="1"/>
    <col min="7442" max="7680" width="9.140625" style="27"/>
    <col min="7681" max="7681" width="18.7109375" style="27" customWidth="1"/>
    <col min="7682" max="7682" width="5.5703125" style="27" bestFit="1" customWidth="1"/>
    <col min="7683" max="7683" width="8.7109375" style="27" customWidth="1"/>
    <col min="7684" max="7695" width="6.7109375" style="27" customWidth="1"/>
    <col min="7696" max="7696" width="7" style="27" bestFit="1" customWidth="1"/>
    <col min="7697" max="7697" width="18.7109375" style="27" customWidth="1"/>
    <col min="7698" max="7936" width="9.140625" style="27"/>
    <col min="7937" max="7937" width="18.7109375" style="27" customWidth="1"/>
    <col min="7938" max="7938" width="5.5703125" style="27" bestFit="1" customWidth="1"/>
    <col min="7939" max="7939" width="8.7109375" style="27" customWidth="1"/>
    <col min="7940" max="7951" width="6.7109375" style="27" customWidth="1"/>
    <col min="7952" max="7952" width="7" style="27" bestFit="1" customWidth="1"/>
    <col min="7953" max="7953" width="18.7109375" style="27" customWidth="1"/>
    <col min="7954" max="8192" width="9.140625" style="27"/>
    <col min="8193" max="8193" width="18.7109375" style="27" customWidth="1"/>
    <col min="8194" max="8194" width="5.5703125" style="27" bestFit="1" customWidth="1"/>
    <col min="8195" max="8195" width="8.7109375" style="27" customWidth="1"/>
    <col min="8196" max="8207" width="6.7109375" style="27" customWidth="1"/>
    <col min="8208" max="8208" width="7" style="27" bestFit="1" customWidth="1"/>
    <col min="8209" max="8209" width="18.7109375" style="27" customWidth="1"/>
    <col min="8210" max="8448" width="9.140625" style="27"/>
    <col min="8449" max="8449" width="18.7109375" style="27" customWidth="1"/>
    <col min="8450" max="8450" width="5.5703125" style="27" bestFit="1" customWidth="1"/>
    <col min="8451" max="8451" width="8.7109375" style="27" customWidth="1"/>
    <col min="8452" max="8463" width="6.7109375" style="27" customWidth="1"/>
    <col min="8464" max="8464" width="7" style="27" bestFit="1" customWidth="1"/>
    <col min="8465" max="8465" width="18.7109375" style="27" customWidth="1"/>
    <col min="8466" max="8704" width="9.140625" style="27"/>
    <col min="8705" max="8705" width="18.7109375" style="27" customWidth="1"/>
    <col min="8706" max="8706" width="5.5703125" style="27" bestFit="1" customWidth="1"/>
    <col min="8707" max="8707" width="8.7109375" style="27" customWidth="1"/>
    <col min="8708" max="8719" width="6.7109375" style="27" customWidth="1"/>
    <col min="8720" max="8720" width="7" style="27" bestFit="1" customWidth="1"/>
    <col min="8721" max="8721" width="18.7109375" style="27" customWidth="1"/>
    <col min="8722" max="8960" width="9.140625" style="27"/>
    <col min="8961" max="8961" width="18.7109375" style="27" customWidth="1"/>
    <col min="8962" max="8962" width="5.5703125" style="27" bestFit="1" customWidth="1"/>
    <col min="8963" max="8963" width="8.7109375" style="27" customWidth="1"/>
    <col min="8964" max="8975" width="6.7109375" style="27" customWidth="1"/>
    <col min="8976" max="8976" width="7" style="27" bestFit="1" customWidth="1"/>
    <col min="8977" max="8977" width="18.7109375" style="27" customWidth="1"/>
    <col min="8978" max="9216" width="9.140625" style="27"/>
    <col min="9217" max="9217" width="18.7109375" style="27" customWidth="1"/>
    <col min="9218" max="9218" width="5.5703125" style="27" bestFit="1" customWidth="1"/>
    <col min="9219" max="9219" width="8.7109375" style="27" customWidth="1"/>
    <col min="9220" max="9231" width="6.7109375" style="27" customWidth="1"/>
    <col min="9232" max="9232" width="7" style="27" bestFit="1" customWidth="1"/>
    <col min="9233" max="9233" width="18.7109375" style="27" customWidth="1"/>
    <col min="9234" max="9472" width="9.140625" style="27"/>
    <col min="9473" max="9473" width="18.7109375" style="27" customWidth="1"/>
    <col min="9474" max="9474" width="5.5703125" style="27" bestFit="1" customWidth="1"/>
    <col min="9475" max="9475" width="8.7109375" style="27" customWidth="1"/>
    <col min="9476" max="9487" width="6.7109375" style="27" customWidth="1"/>
    <col min="9488" max="9488" width="7" style="27" bestFit="1" customWidth="1"/>
    <col min="9489" max="9489" width="18.7109375" style="27" customWidth="1"/>
    <col min="9490" max="9728" width="9.140625" style="27"/>
    <col min="9729" max="9729" width="18.7109375" style="27" customWidth="1"/>
    <col min="9730" max="9730" width="5.5703125" style="27" bestFit="1" customWidth="1"/>
    <col min="9731" max="9731" width="8.7109375" style="27" customWidth="1"/>
    <col min="9732" max="9743" width="6.7109375" style="27" customWidth="1"/>
    <col min="9744" max="9744" width="7" style="27" bestFit="1" customWidth="1"/>
    <col min="9745" max="9745" width="18.7109375" style="27" customWidth="1"/>
    <col min="9746" max="9984" width="9.140625" style="27"/>
    <col min="9985" max="9985" width="18.7109375" style="27" customWidth="1"/>
    <col min="9986" max="9986" width="5.5703125" style="27" bestFit="1" customWidth="1"/>
    <col min="9987" max="9987" width="8.7109375" style="27" customWidth="1"/>
    <col min="9988" max="9999" width="6.7109375" style="27" customWidth="1"/>
    <col min="10000" max="10000" width="7" style="27" bestFit="1" customWidth="1"/>
    <col min="10001" max="10001" width="18.7109375" style="27" customWidth="1"/>
    <col min="10002" max="10240" width="9.140625" style="27"/>
    <col min="10241" max="10241" width="18.7109375" style="27" customWidth="1"/>
    <col min="10242" max="10242" width="5.5703125" style="27" bestFit="1" customWidth="1"/>
    <col min="10243" max="10243" width="8.7109375" style="27" customWidth="1"/>
    <col min="10244" max="10255" width="6.7109375" style="27" customWidth="1"/>
    <col min="10256" max="10256" width="7" style="27" bestFit="1" customWidth="1"/>
    <col min="10257" max="10257" width="18.7109375" style="27" customWidth="1"/>
    <col min="10258" max="10496" width="9.140625" style="27"/>
    <col min="10497" max="10497" width="18.7109375" style="27" customWidth="1"/>
    <col min="10498" max="10498" width="5.5703125" style="27" bestFit="1" customWidth="1"/>
    <col min="10499" max="10499" width="8.7109375" style="27" customWidth="1"/>
    <col min="10500" max="10511" width="6.7109375" style="27" customWidth="1"/>
    <col min="10512" max="10512" width="7" style="27" bestFit="1" customWidth="1"/>
    <col min="10513" max="10513" width="18.7109375" style="27" customWidth="1"/>
    <col min="10514" max="10752" width="9.140625" style="27"/>
    <col min="10753" max="10753" width="18.7109375" style="27" customWidth="1"/>
    <col min="10754" max="10754" width="5.5703125" style="27" bestFit="1" customWidth="1"/>
    <col min="10755" max="10755" width="8.7109375" style="27" customWidth="1"/>
    <col min="10756" max="10767" width="6.7109375" style="27" customWidth="1"/>
    <col min="10768" max="10768" width="7" style="27" bestFit="1" customWidth="1"/>
    <col min="10769" max="10769" width="18.7109375" style="27" customWidth="1"/>
    <col min="10770" max="11008" width="9.140625" style="27"/>
    <col min="11009" max="11009" width="18.7109375" style="27" customWidth="1"/>
    <col min="11010" max="11010" width="5.5703125" style="27" bestFit="1" customWidth="1"/>
    <col min="11011" max="11011" width="8.7109375" style="27" customWidth="1"/>
    <col min="11012" max="11023" width="6.7109375" style="27" customWidth="1"/>
    <col min="11024" max="11024" width="7" style="27" bestFit="1" customWidth="1"/>
    <col min="11025" max="11025" width="18.7109375" style="27" customWidth="1"/>
    <col min="11026" max="11264" width="9.140625" style="27"/>
    <col min="11265" max="11265" width="18.7109375" style="27" customWidth="1"/>
    <col min="11266" max="11266" width="5.5703125" style="27" bestFit="1" customWidth="1"/>
    <col min="11267" max="11267" width="8.7109375" style="27" customWidth="1"/>
    <col min="11268" max="11279" width="6.7109375" style="27" customWidth="1"/>
    <col min="11280" max="11280" width="7" style="27" bestFit="1" customWidth="1"/>
    <col min="11281" max="11281" width="18.7109375" style="27" customWidth="1"/>
    <col min="11282" max="11520" width="9.140625" style="27"/>
    <col min="11521" max="11521" width="18.7109375" style="27" customWidth="1"/>
    <col min="11522" max="11522" width="5.5703125" style="27" bestFit="1" customWidth="1"/>
    <col min="11523" max="11523" width="8.7109375" style="27" customWidth="1"/>
    <col min="11524" max="11535" width="6.7109375" style="27" customWidth="1"/>
    <col min="11536" max="11536" width="7" style="27" bestFit="1" customWidth="1"/>
    <col min="11537" max="11537" width="18.7109375" style="27" customWidth="1"/>
    <col min="11538" max="11776" width="9.140625" style="27"/>
    <col min="11777" max="11777" width="18.7109375" style="27" customWidth="1"/>
    <col min="11778" max="11778" width="5.5703125" style="27" bestFit="1" customWidth="1"/>
    <col min="11779" max="11779" width="8.7109375" style="27" customWidth="1"/>
    <col min="11780" max="11791" width="6.7109375" style="27" customWidth="1"/>
    <col min="11792" max="11792" width="7" style="27" bestFit="1" customWidth="1"/>
    <col min="11793" max="11793" width="18.7109375" style="27" customWidth="1"/>
    <col min="11794" max="12032" width="9.140625" style="27"/>
    <col min="12033" max="12033" width="18.7109375" style="27" customWidth="1"/>
    <col min="12034" max="12034" width="5.5703125" style="27" bestFit="1" customWidth="1"/>
    <col min="12035" max="12035" width="8.7109375" style="27" customWidth="1"/>
    <col min="12036" max="12047" width="6.7109375" style="27" customWidth="1"/>
    <col min="12048" max="12048" width="7" style="27" bestFit="1" customWidth="1"/>
    <col min="12049" max="12049" width="18.7109375" style="27" customWidth="1"/>
    <col min="12050" max="12288" width="9.140625" style="27"/>
    <col min="12289" max="12289" width="18.7109375" style="27" customWidth="1"/>
    <col min="12290" max="12290" width="5.5703125" style="27" bestFit="1" customWidth="1"/>
    <col min="12291" max="12291" width="8.7109375" style="27" customWidth="1"/>
    <col min="12292" max="12303" width="6.7109375" style="27" customWidth="1"/>
    <col min="12304" max="12304" width="7" style="27" bestFit="1" customWidth="1"/>
    <col min="12305" max="12305" width="18.7109375" style="27" customWidth="1"/>
    <col min="12306" max="12544" width="9.140625" style="27"/>
    <col min="12545" max="12545" width="18.7109375" style="27" customWidth="1"/>
    <col min="12546" max="12546" width="5.5703125" style="27" bestFit="1" customWidth="1"/>
    <col min="12547" max="12547" width="8.7109375" style="27" customWidth="1"/>
    <col min="12548" max="12559" width="6.7109375" style="27" customWidth="1"/>
    <col min="12560" max="12560" width="7" style="27" bestFit="1" customWidth="1"/>
    <col min="12561" max="12561" width="18.7109375" style="27" customWidth="1"/>
    <col min="12562" max="12800" width="9.140625" style="27"/>
    <col min="12801" max="12801" width="18.7109375" style="27" customWidth="1"/>
    <col min="12802" max="12802" width="5.5703125" style="27" bestFit="1" customWidth="1"/>
    <col min="12803" max="12803" width="8.7109375" style="27" customWidth="1"/>
    <col min="12804" max="12815" width="6.7109375" style="27" customWidth="1"/>
    <col min="12816" max="12816" width="7" style="27" bestFit="1" customWidth="1"/>
    <col min="12817" max="12817" width="18.7109375" style="27" customWidth="1"/>
    <col min="12818" max="13056" width="9.140625" style="27"/>
    <col min="13057" max="13057" width="18.7109375" style="27" customWidth="1"/>
    <col min="13058" max="13058" width="5.5703125" style="27" bestFit="1" customWidth="1"/>
    <col min="13059" max="13059" width="8.7109375" style="27" customWidth="1"/>
    <col min="13060" max="13071" width="6.7109375" style="27" customWidth="1"/>
    <col min="13072" max="13072" width="7" style="27" bestFit="1" customWidth="1"/>
    <col min="13073" max="13073" width="18.7109375" style="27" customWidth="1"/>
    <col min="13074" max="13312" width="9.140625" style="27"/>
    <col min="13313" max="13313" width="18.7109375" style="27" customWidth="1"/>
    <col min="13314" max="13314" width="5.5703125" style="27" bestFit="1" customWidth="1"/>
    <col min="13315" max="13315" width="8.7109375" style="27" customWidth="1"/>
    <col min="13316" max="13327" width="6.7109375" style="27" customWidth="1"/>
    <col min="13328" max="13328" width="7" style="27" bestFit="1" customWidth="1"/>
    <col min="13329" max="13329" width="18.7109375" style="27" customWidth="1"/>
    <col min="13330" max="13568" width="9.140625" style="27"/>
    <col min="13569" max="13569" width="18.7109375" style="27" customWidth="1"/>
    <col min="13570" max="13570" width="5.5703125" style="27" bestFit="1" customWidth="1"/>
    <col min="13571" max="13571" width="8.7109375" style="27" customWidth="1"/>
    <col min="13572" max="13583" width="6.7109375" style="27" customWidth="1"/>
    <col min="13584" max="13584" width="7" style="27" bestFit="1" customWidth="1"/>
    <col min="13585" max="13585" width="18.7109375" style="27" customWidth="1"/>
    <col min="13586" max="13824" width="9.140625" style="27"/>
    <col min="13825" max="13825" width="18.7109375" style="27" customWidth="1"/>
    <col min="13826" max="13826" width="5.5703125" style="27" bestFit="1" customWidth="1"/>
    <col min="13827" max="13827" width="8.7109375" style="27" customWidth="1"/>
    <col min="13828" max="13839" width="6.7109375" style="27" customWidth="1"/>
    <col min="13840" max="13840" width="7" style="27" bestFit="1" customWidth="1"/>
    <col min="13841" max="13841" width="18.7109375" style="27" customWidth="1"/>
    <col min="13842" max="14080" width="9.140625" style="27"/>
    <col min="14081" max="14081" width="18.7109375" style="27" customWidth="1"/>
    <col min="14082" max="14082" width="5.5703125" style="27" bestFit="1" customWidth="1"/>
    <col min="14083" max="14083" width="8.7109375" style="27" customWidth="1"/>
    <col min="14084" max="14095" width="6.7109375" style="27" customWidth="1"/>
    <col min="14096" max="14096" width="7" style="27" bestFit="1" customWidth="1"/>
    <col min="14097" max="14097" width="18.7109375" style="27" customWidth="1"/>
    <col min="14098" max="14336" width="9.140625" style="27"/>
    <col min="14337" max="14337" width="18.7109375" style="27" customWidth="1"/>
    <col min="14338" max="14338" width="5.5703125" style="27" bestFit="1" customWidth="1"/>
    <col min="14339" max="14339" width="8.7109375" style="27" customWidth="1"/>
    <col min="14340" max="14351" width="6.7109375" style="27" customWidth="1"/>
    <col min="14352" max="14352" width="7" style="27" bestFit="1" customWidth="1"/>
    <col min="14353" max="14353" width="18.7109375" style="27" customWidth="1"/>
    <col min="14354" max="14592" width="9.140625" style="27"/>
    <col min="14593" max="14593" width="18.7109375" style="27" customWidth="1"/>
    <col min="14594" max="14594" width="5.5703125" style="27" bestFit="1" customWidth="1"/>
    <col min="14595" max="14595" width="8.7109375" style="27" customWidth="1"/>
    <col min="14596" max="14607" width="6.7109375" style="27" customWidth="1"/>
    <col min="14608" max="14608" width="7" style="27" bestFit="1" customWidth="1"/>
    <col min="14609" max="14609" width="18.7109375" style="27" customWidth="1"/>
    <col min="14610" max="14848" width="9.140625" style="27"/>
    <col min="14849" max="14849" width="18.7109375" style="27" customWidth="1"/>
    <col min="14850" max="14850" width="5.5703125" style="27" bestFit="1" customWidth="1"/>
    <col min="14851" max="14851" width="8.7109375" style="27" customWidth="1"/>
    <col min="14852" max="14863" width="6.7109375" style="27" customWidth="1"/>
    <col min="14864" max="14864" width="7" style="27" bestFit="1" customWidth="1"/>
    <col min="14865" max="14865" width="18.7109375" style="27" customWidth="1"/>
    <col min="14866" max="15104" width="9.140625" style="27"/>
    <col min="15105" max="15105" width="18.7109375" style="27" customWidth="1"/>
    <col min="15106" max="15106" width="5.5703125" style="27" bestFit="1" customWidth="1"/>
    <col min="15107" max="15107" width="8.7109375" style="27" customWidth="1"/>
    <col min="15108" max="15119" width="6.7109375" style="27" customWidth="1"/>
    <col min="15120" max="15120" width="7" style="27" bestFit="1" customWidth="1"/>
    <col min="15121" max="15121" width="18.7109375" style="27" customWidth="1"/>
    <col min="15122" max="15360" width="9.140625" style="27"/>
    <col min="15361" max="15361" width="18.7109375" style="27" customWidth="1"/>
    <col min="15362" max="15362" width="5.5703125" style="27" bestFit="1" customWidth="1"/>
    <col min="15363" max="15363" width="8.7109375" style="27" customWidth="1"/>
    <col min="15364" max="15375" width="6.7109375" style="27" customWidth="1"/>
    <col min="15376" max="15376" width="7" style="27" bestFit="1" customWidth="1"/>
    <col min="15377" max="15377" width="18.7109375" style="27" customWidth="1"/>
    <col min="15378" max="15616" width="9.140625" style="27"/>
    <col min="15617" max="15617" width="18.7109375" style="27" customWidth="1"/>
    <col min="15618" max="15618" width="5.5703125" style="27" bestFit="1" customWidth="1"/>
    <col min="15619" max="15619" width="8.7109375" style="27" customWidth="1"/>
    <col min="15620" max="15631" width="6.7109375" style="27" customWidth="1"/>
    <col min="15632" max="15632" width="7" style="27" bestFit="1" customWidth="1"/>
    <col min="15633" max="15633" width="18.7109375" style="27" customWidth="1"/>
    <col min="15634" max="15872" width="9.140625" style="27"/>
    <col min="15873" max="15873" width="18.7109375" style="27" customWidth="1"/>
    <col min="15874" max="15874" width="5.5703125" style="27" bestFit="1" customWidth="1"/>
    <col min="15875" max="15875" width="8.7109375" style="27" customWidth="1"/>
    <col min="15876" max="15887" width="6.7109375" style="27" customWidth="1"/>
    <col min="15888" max="15888" width="7" style="27" bestFit="1" customWidth="1"/>
    <col min="15889" max="15889" width="18.7109375" style="27" customWidth="1"/>
    <col min="15890" max="16128" width="9.140625" style="27"/>
    <col min="16129" max="16129" width="18.7109375" style="27" customWidth="1"/>
    <col min="16130" max="16130" width="5.5703125" style="27" bestFit="1" customWidth="1"/>
    <col min="16131" max="16131" width="8.7109375" style="27" customWidth="1"/>
    <col min="16132" max="16143" width="6.7109375" style="27" customWidth="1"/>
    <col min="16144" max="16144" width="7" style="27" bestFit="1" customWidth="1"/>
    <col min="16145" max="16145" width="18.7109375" style="27" customWidth="1"/>
    <col min="16146" max="16384" width="9.140625" style="27"/>
  </cols>
  <sheetData>
    <row r="1" spans="1:17" s="90" customFormat="1" ht="23.25" x14ac:dyDescent="0.5">
      <c r="A1" s="1343" t="s">
        <v>726</v>
      </c>
      <c r="B1" s="1343"/>
      <c r="C1" s="1343"/>
      <c r="D1" s="1343"/>
      <c r="E1" s="1343"/>
      <c r="F1" s="1343"/>
      <c r="G1" s="1343"/>
      <c r="H1" s="1343"/>
      <c r="I1" s="1343"/>
      <c r="J1" s="1343"/>
      <c r="K1" s="1343"/>
      <c r="L1" s="1343"/>
      <c r="M1" s="1343"/>
      <c r="N1" s="1343"/>
      <c r="O1" s="1343"/>
      <c r="P1" s="1343"/>
      <c r="Q1" s="1343"/>
    </row>
    <row r="2" spans="1:17" s="89" customFormat="1" ht="15.75" x14ac:dyDescent="0.25">
      <c r="A2" s="1344" t="s">
        <v>768</v>
      </c>
      <c r="B2" s="1344"/>
      <c r="C2" s="1344"/>
      <c r="D2" s="1344"/>
      <c r="E2" s="1344"/>
      <c r="F2" s="1344"/>
      <c r="G2" s="1344"/>
      <c r="H2" s="1344"/>
      <c r="I2" s="1344"/>
      <c r="J2" s="1344"/>
      <c r="K2" s="1344"/>
      <c r="L2" s="1344"/>
      <c r="M2" s="1344"/>
      <c r="N2" s="1344"/>
      <c r="O2" s="1344"/>
      <c r="P2" s="1344"/>
      <c r="Q2" s="1344"/>
    </row>
    <row r="3" spans="1:17" s="89" customFormat="1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  <c r="N3" s="1344"/>
      <c r="O3" s="1344"/>
      <c r="P3" s="1344"/>
      <c r="Q3" s="1344"/>
    </row>
    <row r="4" spans="1:17" s="89" customFormat="1" ht="15.75" x14ac:dyDescent="0.25">
      <c r="A4" s="1344" t="s">
        <v>341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  <c r="N4" s="1344"/>
      <c r="O4" s="1344"/>
      <c r="P4" s="1344"/>
      <c r="Q4" s="1344"/>
    </row>
    <row r="5" spans="1:17" ht="15.75" x14ac:dyDescent="0.3">
      <c r="A5" s="267" t="s">
        <v>725</v>
      </c>
      <c r="B5" s="277"/>
      <c r="C5" s="269"/>
      <c r="D5" s="269"/>
      <c r="E5" s="269"/>
      <c r="F5" s="269"/>
      <c r="G5" s="269"/>
      <c r="H5" s="145"/>
      <c r="I5" s="269"/>
      <c r="J5" s="269"/>
      <c r="K5" s="269"/>
      <c r="L5" s="269"/>
      <c r="M5" s="269"/>
      <c r="N5" s="269"/>
      <c r="O5" s="269"/>
      <c r="P5" s="277"/>
      <c r="Q5" s="278" t="s">
        <v>178</v>
      </c>
    </row>
    <row r="6" spans="1:17" ht="45" customHeight="1" x14ac:dyDescent="0.2">
      <c r="A6" s="383" t="s">
        <v>91</v>
      </c>
      <c r="B6" s="383" t="s">
        <v>414</v>
      </c>
      <c r="C6" s="88" t="s">
        <v>395</v>
      </c>
      <c r="D6" s="40" t="s">
        <v>340</v>
      </c>
      <c r="E6" s="40" t="s">
        <v>339</v>
      </c>
      <c r="F6" s="40" t="s">
        <v>338</v>
      </c>
      <c r="G6" s="40" t="s">
        <v>337</v>
      </c>
      <c r="H6" s="40" t="s">
        <v>336</v>
      </c>
      <c r="I6" s="40" t="s">
        <v>335</v>
      </c>
      <c r="J6" s="40" t="s">
        <v>334</v>
      </c>
      <c r="K6" s="40" t="s">
        <v>333</v>
      </c>
      <c r="L6" s="40" t="s">
        <v>332</v>
      </c>
      <c r="M6" s="40" t="s">
        <v>331</v>
      </c>
      <c r="N6" s="40" t="s">
        <v>330</v>
      </c>
      <c r="O6" s="40" t="s">
        <v>329</v>
      </c>
      <c r="P6" s="388" t="s">
        <v>413</v>
      </c>
      <c r="Q6" s="388" t="s">
        <v>179</v>
      </c>
    </row>
    <row r="7" spans="1:17" ht="13.5" customHeight="1" thickBot="1" x14ac:dyDescent="0.25">
      <c r="A7" s="1345" t="s">
        <v>582</v>
      </c>
      <c r="B7" s="123" t="s">
        <v>590</v>
      </c>
      <c r="C7" s="651">
        <f>SUM(D7:O7)</f>
        <v>655</v>
      </c>
      <c r="D7" s="156">
        <v>57</v>
      </c>
      <c r="E7" s="156">
        <v>59</v>
      </c>
      <c r="F7" s="156">
        <v>62</v>
      </c>
      <c r="G7" s="156">
        <v>50</v>
      </c>
      <c r="H7" s="156">
        <v>56</v>
      </c>
      <c r="I7" s="156">
        <v>48</v>
      </c>
      <c r="J7" s="156">
        <v>72</v>
      </c>
      <c r="K7" s="156">
        <v>49</v>
      </c>
      <c r="L7" s="156">
        <v>53</v>
      </c>
      <c r="M7" s="156">
        <v>55</v>
      </c>
      <c r="N7" s="156">
        <v>58</v>
      </c>
      <c r="O7" s="156">
        <v>36</v>
      </c>
      <c r="P7" s="46" t="s">
        <v>180</v>
      </c>
      <c r="Q7" s="1347" t="s">
        <v>37</v>
      </c>
    </row>
    <row r="8" spans="1:17" ht="13.5" customHeight="1" thickTop="1" thickBot="1" x14ac:dyDescent="0.25">
      <c r="A8" s="1346"/>
      <c r="B8" s="135" t="s">
        <v>591</v>
      </c>
      <c r="C8" s="665">
        <f t="shared" ref="C8:C33" si="0">SUM(D8:O8)</f>
        <v>688</v>
      </c>
      <c r="D8" s="158">
        <v>46</v>
      </c>
      <c r="E8" s="158">
        <v>75</v>
      </c>
      <c r="F8" s="158">
        <v>60</v>
      </c>
      <c r="G8" s="158">
        <v>60</v>
      </c>
      <c r="H8" s="158">
        <v>58</v>
      </c>
      <c r="I8" s="158">
        <v>67</v>
      </c>
      <c r="J8" s="158">
        <v>63</v>
      </c>
      <c r="K8" s="158">
        <v>53</v>
      </c>
      <c r="L8" s="158">
        <v>62</v>
      </c>
      <c r="M8" s="158">
        <v>52</v>
      </c>
      <c r="N8" s="158">
        <v>56</v>
      </c>
      <c r="O8" s="158">
        <v>36</v>
      </c>
      <c r="P8" s="391" t="s">
        <v>434</v>
      </c>
      <c r="Q8" s="1348"/>
    </row>
    <row r="9" spans="1:17" s="24" customFormat="1" ht="13.5" customHeight="1" thickTop="1" thickBot="1" x14ac:dyDescent="0.25">
      <c r="A9" s="1346"/>
      <c r="B9" s="135" t="s">
        <v>44</v>
      </c>
      <c r="C9" s="157">
        <f>SUM(D9:O9)</f>
        <v>1343</v>
      </c>
      <c r="D9" s="157">
        <f>D7+D8</f>
        <v>103</v>
      </c>
      <c r="E9" s="157">
        <f t="shared" ref="E9:N9" si="1">E7+E8</f>
        <v>134</v>
      </c>
      <c r="F9" s="157">
        <f t="shared" si="1"/>
        <v>122</v>
      </c>
      <c r="G9" s="157">
        <f t="shared" si="1"/>
        <v>110</v>
      </c>
      <c r="H9" s="157">
        <f t="shared" si="1"/>
        <v>114</v>
      </c>
      <c r="I9" s="157">
        <f t="shared" si="1"/>
        <v>115</v>
      </c>
      <c r="J9" s="157">
        <f t="shared" si="1"/>
        <v>135</v>
      </c>
      <c r="K9" s="157">
        <f t="shared" si="1"/>
        <v>102</v>
      </c>
      <c r="L9" s="157">
        <f t="shared" si="1"/>
        <v>115</v>
      </c>
      <c r="M9" s="157">
        <f t="shared" si="1"/>
        <v>107</v>
      </c>
      <c r="N9" s="157">
        <f t="shared" si="1"/>
        <v>114</v>
      </c>
      <c r="O9" s="157">
        <f>O7+O8</f>
        <v>72</v>
      </c>
      <c r="P9" s="391" t="s">
        <v>45</v>
      </c>
      <c r="Q9" s="1348"/>
    </row>
    <row r="10" spans="1:17" ht="13.5" customHeight="1" thickTop="1" thickBot="1" x14ac:dyDescent="0.25">
      <c r="A10" s="1349" t="s">
        <v>583</v>
      </c>
      <c r="B10" s="136" t="s">
        <v>590</v>
      </c>
      <c r="C10" s="406">
        <f t="shared" si="0"/>
        <v>1750</v>
      </c>
      <c r="D10" s="160">
        <v>152</v>
      </c>
      <c r="E10" s="160">
        <v>162</v>
      </c>
      <c r="F10" s="160">
        <v>165</v>
      </c>
      <c r="G10" s="160">
        <v>137</v>
      </c>
      <c r="H10" s="160">
        <v>141</v>
      </c>
      <c r="I10" s="160">
        <v>149</v>
      </c>
      <c r="J10" s="160">
        <v>167</v>
      </c>
      <c r="K10" s="160">
        <v>154</v>
      </c>
      <c r="L10" s="160">
        <v>145</v>
      </c>
      <c r="M10" s="160">
        <v>126</v>
      </c>
      <c r="N10" s="160">
        <v>131</v>
      </c>
      <c r="O10" s="160">
        <v>121</v>
      </c>
      <c r="P10" s="392" t="s">
        <v>180</v>
      </c>
      <c r="Q10" s="1350" t="s">
        <v>38</v>
      </c>
    </row>
    <row r="11" spans="1:17" ht="13.5" customHeight="1" thickTop="1" thickBot="1" x14ac:dyDescent="0.25">
      <c r="A11" s="1349"/>
      <c r="B11" s="136" t="s">
        <v>591</v>
      </c>
      <c r="C11" s="406">
        <f t="shared" si="0"/>
        <v>1626</v>
      </c>
      <c r="D11" s="160">
        <v>147</v>
      </c>
      <c r="E11" s="160">
        <v>148</v>
      </c>
      <c r="F11" s="160">
        <v>164</v>
      </c>
      <c r="G11" s="160">
        <v>142</v>
      </c>
      <c r="H11" s="160">
        <v>139</v>
      </c>
      <c r="I11" s="160">
        <v>124</v>
      </c>
      <c r="J11" s="160">
        <v>139</v>
      </c>
      <c r="K11" s="160">
        <v>155</v>
      </c>
      <c r="L11" s="160">
        <v>126</v>
      </c>
      <c r="M11" s="160">
        <v>104</v>
      </c>
      <c r="N11" s="160">
        <v>110</v>
      </c>
      <c r="O11" s="160">
        <v>128</v>
      </c>
      <c r="P11" s="392" t="s">
        <v>434</v>
      </c>
      <c r="Q11" s="1350"/>
    </row>
    <row r="12" spans="1:17" s="24" customFormat="1" ht="13.5" customHeight="1" thickTop="1" thickBot="1" x14ac:dyDescent="0.25">
      <c r="A12" s="1349"/>
      <c r="B12" s="136" t="s">
        <v>44</v>
      </c>
      <c r="C12" s="159">
        <f t="shared" si="0"/>
        <v>3376</v>
      </c>
      <c r="D12" s="159">
        <f>SUM(D10:D11)</f>
        <v>299</v>
      </c>
      <c r="E12" s="159">
        <f t="shared" ref="E12" si="2">E10+E11</f>
        <v>310</v>
      </c>
      <c r="F12" s="159">
        <f t="shared" ref="F12" si="3">F10+F11</f>
        <v>329</v>
      </c>
      <c r="G12" s="159">
        <f t="shared" ref="G12" si="4">G10+G11</f>
        <v>279</v>
      </c>
      <c r="H12" s="159">
        <f t="shared" ref="H12" si="5">H10+H11</f>
        <v>280</v>
      </c>
      <c r="I12" s="159">
        <f t="shared" ref="I12" si="6">I10+I11</f>
        <v>273</v>
      </c>
      <c r="J12" s="159">
        <f t="shared" ref="J12" si="7">J10+J11</f>
        <v>306</v>
      </c>
      <c r="K12" s="159">
        <f t="shared" ref="K12" si="8">K10+K11</f>
        <v>309</v>
      </c>
      <c r="L12" s="159">
        <f t="shared" ref="L12" si="9">L10+L11</f>
        <v>271</v>
      </c>
      <c r="M12" s="159">
        <f t="shared" ref="M12" si="10">M10+M11</f>
        <v>230</v>
      </c>
      <c r="N12" s="159">
        <f t="shared" ref="N12" si="11">N10+N11</f>
        <v>241</v>
      </c>
      <c r="O12" s="159">
        <f t="shared" ref="O12" si="12">O10+O11</f>
        <v>249</v>
      </c>
      <c r="P12" s="392" t="s">
        <v>45</v>
      </c>
      <c r="Q12" s="1350"/>
    </row>
    <row r="13" spans="1:17" ht="13.5" customHeight="1" thickTop="1" thickBot="1" x14ac:dyDescent="0.25">
      <c r="A13" s="1346" t="s">
        <v>584</v>
      </c>
      <c r="B13" s="135" t="s">
        <v>590</v>
      </c>
      <c r="C13" s="665">
        <f t="shared" si="0"/>
        <v>308</v>
      </c>
      <c r="D13" s="158">
        <v>25</v>
      </c>
      <c r="E13" s="158">
        <v>21</v>
      </c>
      <c r="F13" s="158">
        <v>28</v>
      </c>
      <c r="G13" s="158">
        <v>22</v>
      </c>
      <c r="H13" s="158">
        <v>27</v>
      </c>
      <c r="I13" s="158">
        <v>29</v>
      </c>
      <c r="J13" s="158">
        <v>25</v>
      </c>
      <c r="K13" s="158">
        <v>28</v>
      </c>
      <c r="L13" s="158">
        <v>21</v>
      </c>
      <c r="M13" s="158">
        <v>33</v>
      </c>
      <c r="N13" s="158">
        <v>22</v>
      </c>
      <c r="O13" s="158">
        <v>27</v>
      </c>
      <c r="P13" s="391" t="s">
        <v>180</v>
      </c>
      <c r="Q13" s="1348" t="s">
        <v>39</v>
      </c>
    </row>
    <row r="14" spans="1:17" ht="13.5" customHeight="1" thickTop="1" thickBot="1" x14ac:dyDescent="0.25">
      <c r="A14" s="1346"/>
      <c r="B14" s="135" t="s">
        <v>591</v>
      </c>
      <c r="C14" s="665">
        <f t="shared" si="0"/>
        <v>284</v>
      </c>
      <c r="D14" s="158">
        <v>21</v>
      </c>
      <c r="E14" s="158">
        <v>30</v>
      </c>
      <c r="F14" s="158">
        <v>29</v>
      </c>
      <c r="G14" s="158">
        <v>27</v>
      </c>
      <c r="H14" s="158">
        <v>14</v>
      </c>
      <c r="I14" s="158">
        <v>27</v>
      </c>
      <c r="J14" s="158">
        <v>19</v>
      </c>
      <c r="K14" s="158">
        <v>21</v>
      </c>
      <c r="L14" s="158">
        <v>24</v>
      </c>
      <c r="M14" s="158">
        <v>19</v>
      </c>
      <c r="N14" s="158">
        <v>25</v>
      </c>
      <c r="O14" s="158">
        <v>28</v>
      </c>
      <c r="P14" s="391" t="s">
        <v>434</v>
      </c>
      <c r="Q14" s="1348"/>
    </row>
    <row r="15" spans="1:17" s="24" customFormat="1" ht="13.5" customHeight="1" thickTop="1" thickBot="1" x14ac:dyDescent="0.25">
      <c r="A15" s="1346"/>
      <c r="B15" s="135" t="s">
        <v>44</v>
      </c>
      <c r="C15" s="157">
        <f t="shared" si="0"/>
        <v>592</v>
      </c>
      <c r="D15" s="157">
        <f>SUM(D13:D14)</f>
        <v>46</v>
      </c>
      <c r="E15" s="157">
        <f t="shared" ref="E15" si="13">E13+E14</f>
        <v>51</v>
      </c>
      <c r="F15" s="157">
        <f t="shared" ref="F15" si="14">F13+F14</f>
        <v>57</v>
      </c>
      <c r="G15" s="157">
        <f t="shared" ref="G15" si="15">G13+G14</f>
        <v>49</v>
      </c>
      <c r="H15" s="157">
        <f t="shared" ref="H15" si="16">H13+H14</f>
        <v>41</v>
      </c>
      <c r="I15" s="157">
        <f t="shared" ref="I15" si="17">I13+I14</f>
        <v>56</v>
      </c>
      <c r="J15" s="157">
        <f t="shared" ref="J15" si="18">J13+J14</f>
        <v>44</v>
      </c>
      <c r="K15" s="157">
        <f t="shared" ref="K15" si="19">K13+K14</f>
        <v>49</v>
      </c>
      <c r="L15" s="157">
        <f t="shared" ref="L15" si="20">L13+L14</f>
        <v>45</v>
      </c>
      <c r="M15" s="157">
        <f t="shared" ref="M15" si="21">M13+M14</f>
        <v>52</v>
      </c>
      <c r="N15" s="157">
        <f t="shared" ref="N15" si="22">N13+N14</f>
        <v>47</v>
      </c>
      <c r="O15" s="157">
        <f t="shared" ref="O15" si="23">O13+O14</f>
        <v>55</v>
      </c>
      <c r="P15" s="391" t="s">
        <v>45</v>
      </c>
      <c r="Q15" s="1348"/>
    </row>
    <row r="16" spans="1:17" ht="13.5" customHeight="1" thickTop="1" thickBot="1" x14ac:dyDescent="0.25">
      <c r="A16" s="1349" t="s">
        <v>585</v>
      </c>
      <c r="B16" s="136" t="s">
        <v>590</v>
      </c>
      <c r="C16" s="406">
        <f t="shared" si="0"/>
        <v>299</v>
      </c>
      <c r="D16" s="160">
        <v>23</v>
      </c>
      <c r="E16" s="160">
        <v>17</v>
      </c>
      <c r="F16" s="160">
        <v>29</v>
      </c>
      <c r="G16" s="160">
        <v>24</v>
      </c>
      <c r="H16" s="160">
        <v>20</v>
      </c>
      <c r="I16" s="160">
        <v>21</v>
      </c>
      <c r="J16" s="160">
        <v>33</v>
      </c>
      <c r="K16" s="160">
        <v>24</v>
      </c>
      <c r="L16" s="160">
        <v>36</v>
      </c>
      <c r="M16" s="160">
        <v>19</v>
      </c>
      <c r="N16" s="160">
        <v>25</v>
      </c>
      <c r="O16" s="160">
        <v>28</v>
      </c>
      <c r="P16" s="392" t="s">
        <v>180</v>
      </c>
      <c r="Q16" s="1350" t="s">
        <v>40</v>
      </c>
    </row>
    <row r="17" spans="1:17" ht="13.5" customHeight="1" thickTop="1" thickBot="1" x14ac:dyDescent="0.25">
      <c r="A17" s="1349"/>
      <c r="B17" s="136" t="s">
        <v>591</v>
      </c>
      <c r="C17" s="406">
        <f t="shared" si="0"/>
        <v>305</v>
      </c>
      <c r="D17" s="160">
        <v>30</v>
      </c>
      <c r="E17" s="160">
        <v>26</v>
      </c>
      <c r="F17" s="160">
        <v>35</v>
      </c>
      <c r="G17" s="160">
        <v>21</v>
      </c>
      <c r="H17" s="160">
        <v>25</v>
      </c>
      <c r="I17" s="160">
        <v>26</v>
      </c>
      <c r="J17" s="160">
        <v>18</v>
      </c>
      <c r="K17" s="160">
        <v>29</v>
      </c>
      <c r="L17" s="160">
        <v>20</v>
      </c>
      <c r="M17" s="160">
        <v>28</v>
      </c>
      <c r="N17" s="160">
        <v>25</v>
      </c>
      <c r="O17" s="160">
        <v>22</v>
      </c>
      <c r="P17" s="392" t="s">
        <v>434</v>
      </c>
      <c r="Q17" s="1350"/>
    </row>
    <row r="18" spans="1:17" s="24" customFormat="1" ht="13.5" customHeight="1" thickTop="1" thickBot="1" x14ac:dyDescent="0.25">
      <c r="A18" s="1349"/>
      <c r="B18" s="136" t="s">
        <v>44</v>
      </c>
      <c r="C18" s="159">
        <f t="shared" si="0"/>
        <v>604</v>
      </c>
      <c r="D18" s="159">
        <f>D16+D17</f>
        <v>53</v>
      </c>
      <c r="E18" s="159">
        <f t="shared" ref="E18" si="24">E16+E17</f>
        <v>43</v>
      </c>
      <c r="F18" s="159">
        <f t="shared" ref="F18" si="25">F16+F17</f>
        <v>64</v>
      </c>
      <c r="G18" s="159">
        <f t="shared" ref="G18" si="26">G16+G17</f>
        <v>45</v>
      </c>
      <c r="H18" s="159">
        <f t="shared" ref="H18" si="27">H16+H17</f>
        <v>45</v>
      </c>
      <c r="I18" s="159">
        <f t="shared" ref="I18" si="28">I16+I17</f>
        <v>47</v>
      </c>
      <c r="J18" s="159">
        <f t="shared" ref="J18" si="29">J16+J17</f>
        <v>51</v>
      </c>
      <c r="K18" s="159">
        <f t="shared" ref="K18" si="30">K16+K17</f>
        <v>53</v>
      </c>
      <c r="L18" s="159">
        <f t="shared" ref="L18" si="31">L16+L17</f>
        <v>56</v>
      </c>
      <c r="M18" s="159">
        <f t="shared" ref="M18" si="32">M16+M17</f>
        <v>47</v>
      </c>
      <c r="N18" s="159">
        <f t="shared" ref="N18" si="33">N16+N17</f>
        <v>50</v>
      </c>
      <c r="O18" s="159">
        <f t="shared" ref="O18" si="34">O16+O17</f>
        <v>50</v>
      </c>
      <c r="P18" s="392" t="s">
        <v>45</v>
      </c>
      <c r="Q18" s="1350"/>
    </row>
    <row r="19" spans="1:17" ht="13.5" customHeight="1" thickTop="1" thickBot="1" x14ac:dyDescent="0.25">
      <c r="A19" s="1346" t="s">
        <v>586</v>
      </c>
      <c r="B19" s="135" t="s">
        <v>590</v>
      </c>
      <c r="C19" s="665">
        <f t="shared" si="0"/>
        <v>90</v>
      </c>
      <c r="D19" s="158">
        <v>8</v>
      </c>
      <c r="E19" s="158">
        <v>6</v>
      </c>
      <c r="F19" s="158">
        <v>7</v>
      </c>
      <c r="G19" s="158">
        <v>11</v>
      </c>
      <c r="H19" s="158">
        <v>5</v>
      </c>
      <c r="I19" s="158">
        <v>8</v>
      </c>
      <c r="J19" s="158">
        <v>8</v>
      </c>
      <c r="K19" s="158">
        <v>6</v>
      </c>
      <c r="L19" s="158">
        <v>8</v>
      </c>
      <c r="M19" s="158">
        <v>10</v>
      </c>
      <c r="N19" s="158">
        <v>6</v>
      </c>
      <c r="O19" s="158">
        <v>7</v>
      </c>
      <c r="P19" s="391" t="s">
        <v>180</v>
      </c>
      <c r="Q19" s="1348" t="s">
        <v>41</v>
      </c>
    </row>
    <row r="20" spans="1:17" ht="13.5" customHeight="1" thickTop="1" thickBot="1" x14ac:dyDescent="0.25">
      <c r="A20" s="1346"/>
      <c r="B20" s="135" t="s">
        <v>591</v>
      </c>
      <c r="C20" s="665">
        <f t="shared" si="0"/>
        <v>94</v>
      </c>
      <c r="D20" s="158">
        <v>14</v>
      </c>
      <c r="E20" s="158">
        <v>8</v>
      </c>
      <c r="F20" s="158">
        <v>9</v>
      </c>
      <c r="G20" s="158">
        <v>5</v>
      </c>
      <c r="H20" s="158">
        <v>11</v>
      </c>
      <c r="I20" s="158">
        <v>4</v>
      </c>
      <c r="J20" s="158">
        <v>4</v>
      </c>
      <c r="K20" s="158">
        <v>8</v>
      </c>
      <c r="L20" s="158">
        <v>5</v>
      </c>
      <c r="M20" s="158">
        <v>9</v>
      </c>
      <c r="N20" s="158">
        <v>7</v>
      </c>
      <c r="O20" s="158">
        <v>10</v>
      </c>
      <c r="P20" s="391" t="s">
        <v>434</v>
      </c>
      <c r="Q20" s="1348"/>
    </row>
    <row r="21" spans="1:17" s="24" customFormat="1" ht="13.5" customHeight="1" thickTop="1" thickBot="1" x14ac:dyDescent="0.25">
      <c r="A21" s="1346"/>
      <c r="B21" s="135" t="s">
        <v>44</v>
      </c>
      <c r="C21" s="157">
        <f t="shared" si="0"/>
        <v>184</v>
      </c>
      <c r="D21" s="157">
        <f>D19+D20</f>
        <v>22</v>
      </c>
      <c r="E21" s="157">
        <f t="shared" ref="E21" si="35">E19+E20</f>
        <v>14</v>
      </c>
      <c r="F21" s="157">
        <f t="shared" ref="F21" si="36">F19+F20</f>
        <v>16</v>
      </c>
      <c r="G21" s="157">
        <f t="shared" ref="G21" si="37">G19+G20</f>
        <v>16</v>
      </c>
      <c r="H21" s="157">
        <f t="shared" ref="H21" si="38">H19+H20</f>
        <v>16</v>
      </c>
      <c r="I21" s="157">
        <f t="shared" ref="I21" si="39">I19+I20</f>
        <v>12</v>
      </c>
      <c r="J21" s="157">
        <f t="shared" ref="J21" si="40">J19+J20</f>
        <v>12</v>
      </c>
      <c r="K21" s="157">
        <f t="shared" ref="K21" si="41">K19+K20</f>
        <v>14</v>
      </c>
      <c r="L21" s="157">
        <f t="shared" ref="L21" si="42">L19+L20</f>
        <v>13</v>
      </c>
      <c r="M21" s="157">
        <f t="shared" ref="M21" si="43">M19+M20</f>
        <v>19</v>
      </c>
      <c r="N21" s="157">
        <f t="shared" ref="N21" si="44">N19+N20</f>
        <v>13</v>
      </c>
      <c r="O21" s="157">
        <f t="shared" ref="O21" si="45">O19+O20</f>
        <v>17</v>
      </c>
      <c r="P21" s="391" t="s">
        <v>45</v>
      </c>
      <c r="Q21" s="1348"/>
    </row>
    <row r="22" spans="1:17" s="24" customFormat="1" ht="13.5" customHeight="1" thickTop="1" thickBot="1" x14ac:dyDescent="0.25">
      <c r="A22" s="1349" t="s">
        <v>587</v>
      </c>
      <c r="B22" s="136" t="s">
        <v>590</v>
      </c>
      <c r="C22" s="406">
        <f t="shared" si="0"/>
        <v>12</v>
      </c>
      <c r="D22" s="160">
        <v>0</v>
      </c>
      <c r="E22" s="160">
        <v>4</v>
      </c>
      <c r="F22" s="160">
        <v>1</v>
      </c>
      <c r="G22" s="160">
        <v>1</v>
      </c>
      <c r="H22" s="160">
        <v>0</v>
      </c>
      <c r="I22" s="160">
        <v>2</v>
      </c>
      <c r="J22" s="160">
        <v>0</v>
      </c>
      <c r="K22" s="160">
        <v>0</v>
      </c>
      <c r="L22" s="160">
        <v>1</v>
      </c>
      <c r="M22" s="160">
        <v>2</v>
      </c>
      <c r="N22" s="160">
        <v>0</v>
      </c>
      <c r="O22" s="160">
        <v>1</v>
      </c>
      <c r="P22" s="392" t="s">
        <v>180</v>
      </c>
      <c r="Q22" s="1350" t="s">
        <v>42</v>
      </c>
    </row>
    <row r="23" spans="1:17" s="24" customFormat="1" ht="13.5" customHeight="1" thickTop="1" thickBot="1" x14ac:dyDescent="0.25">
      <c r="A23" s="1349"/>
      <c r="B23" s="136" t="s">
        <v>591</v>
      </c>
      <c r="C23" s="406">
        <f t="shared" si="0"/>
        <v>13</v>
      </c>
      <c r="D23" s="160">
        <v>0</v>
      </c>
      <c r="E23" s="160">
        <v>2</v>
      </c>
      <c r="F23" s="160">
        <v>2</v>
      </c>
      <c r="G23" s="160">
        <v>1</v>
      </c>
      <c r="H23" s="160">
        <v>0</v>
      </c>
      <c r="I23" s="160">
        <v>2</v>
      </c>
      <c r="J23" s="160">
        <v>1</v>
      </c>
      <c r="K23" s="160">
        <v>2</v>
      </c>
      <c r="L23" s="160">
        <v>0</v>
      </c>
      <c r="M23" s="160">
        <v>1</v>
      </c>
      <c r="N23" s="160">
        <v>1</v>
      </c>
      <c r="O23" s="160">
        <v>1</v>
      </c>
      <c r="P23" s="392" t="s">
        <v>434</v>
      </c>
      <c r="Q23" s="1350"/>
    </row>
    <row r="24" spans="1:17" s="24" customFormat="1" ht="13.5" customHeight="1" thickTop="1" thickBot="1" x14ac:dyDescent="0.25">
      <c r="A24" s="1349"/>
      <c r="B24" s="136" t="s">
        <v>44</v>
      </c>
      <c r="C24" s="159">
        <f t="shared" si="0"/>
        <v>25</v>
      </c>
      <c r="D24" s="159">
        <f>D22+D23</f>
        <v>0</v>
      </c>
      <c r="E24" s="159">
        <f t="shared" ref="E24" si="46">E22+E23</f>
        <v>6</v>
      </c>
      <c r="F24" s="159">
        <f t="shared" ref="F24" si="47">F22+F23</f>
        <v>3</v>
      </c>
      <c r="G24" s="159">
        <f t="shared" ref="G24" si="48">G22+G23</f>
        <v>2</v>
      </c>
      <c r="H24" s="159">
        <f t="shared" ref="H24" si="49">H22+H23</f>
        <v>0</v>
      </c>
      <c r="I24" s="159">
        <f t="shared" ref="I24" si="50">I22+I23</f>
        <v>4</v>
      </c>
      <c r="J24" s="159">
        <f t="shared" ref="J24" si="51">J22+J23</f>
        <v>1</v>
      </c>
      <c r="K24" s="159">
        <f t="shared" ref="K24" si="52">K22+K23</f>
        <v>2</v>
      </c>
      <c r="L24" s="159">
        <f t="shared" ref="L24" si="53">L22+L23</f>
        <v>1</v>
      </c>
      <c r="M24" s="159">
        <f t="shared" ref="M24" si="54">M22+M23</f>
        <v>3</v>
      </c>
      <c r="N24" s="159">
        <f t="shared" ref="N24" si="55">N22+N23</f>
        <v>1</v>
      </c>
      <c r="O24" s="159">
        <f t="shared" ref="O24" si="56">O22+O23</f>
        <v>2</v>
      </c>
      <c r="P24" s="392" t="s">
        <v>45</v>
      </c>
      <c r="Q24" s="1350"/>
    </row>
    <row r="25" spans="1:17" ht="13.5" customHeight="1" thickTop="1" thickBot="1" x14ac:dyDescent="0.25">
      <c r="A25" s="1346" t="s">
        <v>588</v>
      </c>
      <c r="B25" s="135" t="s">
        <v>590</v>
      </c>
      <c r="C25" s="665">
        <f t="shared" si="0"/>
        <v>345</v>
      </c>
      <c r="D25" s="158">
        <v>27</v>
      </c>
      <c r="E25" s="158">
        <v>30</v>
      </c>
      <c r="F25" s="158">
        <v>30</v>
      </c>
      <c r="G25" s="158">
        <v>28</v>
      </c>
      <c r="H25" s="158">
        <v>30</v>
      </c>
      <c r="I25" s="158">
        <v>29</v>
      </c>
      <c r="J25" s="158">
        <v>30</v>
      </c>
      <c r="K25" s="158">
        <v>28</v>
      </c>
      <c r="L25" s="158">
        <v>29</v>
      </c>
      <c r="M25" s="158">
        <v>29</v>
      </c>
      <c r="N25" s="158">
        <v>28</v>
      </c>
      <c r="O25" s="158">
        <v>27</v>
      </c>
      <c r="P25" s="391" t="s">
        <v>180</v>
      </c>
      <c r="Q25" s="1348" t="s">
        <v>43</v>
      </c>
    </row>
    <row r="26" spans="1:17" ht="13.5" customHeight="1" thickTop="1" thickBot="1" x14ac:dyDescent="0.25">
      <c r="A26" s="1346"/>
      <c r="B26" s="135" t="s">
        <v>591</v>
      </c>
      <c r="C26" s="665">
        <f t="shared" si="0"/>
        <v>322</v>
      </c>
      <c r="D26" s="158">
        <v>25</v>
      </c>
      <c r="E26" s="158">
        <v>30</v>
      </c>
      <c r="F26" s="158">
        <v>27</v>
      </c>
      <c r="G26" s="158">
        <v>24</v>
      </c>
      <c r="H26" s="158">
        <v>26</v>
      </c>
      <c r="I26" s="158">
        <v>24</v>
      </c>
      <c r="J26" s="158">
        <v>25</v>
      </c>
      <c r="K26" s="158">
        <v>24</v>
      </c>
      <c r="L26" s="158">
        <v>29</v>
      </c>
      <c r="M26" s="158">
        <v>38</v>
      </c>
      <c r="N26" s="158">
        <v>24</v>
      </c>
      <c r="O26" s="158">
        <v>26</v>
      </c>
      <c r="P26" s="391" t="s">
        <v>434</v>
      </c>
      <c r="Q26" s="1348"/>
    </row>
    <row r="27" spans="1:17" s="24" customFormat="1" ht="13.5" customHeight="1" thickTop="1" thickBot="1" x14ac:dyDescent="0.25">
      <c r="A27" s="1346"/>
      <c r="B27" s="135" t="s">
        <v>44</v>
      </c>
      <c r="C27" s="157">
        <f t="shared" si="0"/>
        <v>667</v>
      </c>
      <c r="D27" s="157">
        <f>D25+D26</f>
        <v>52</v>
      </c>
      <c r="E27" s="157">
        <f t="shared" ref="E27" si="57">E25+E26</f>
        <v>60</v>
      </c>
      <c r="F27" s="157">
        <f t="shared" ref="F27" si="58">F25+F26</f>
        <v>57</v>
      </c>
      <c r="G27" s="157">
        <f t="shared" ref="G27" si="59">G25+G26</f>
        <v>52</v>
      </c>
      <c r="H27" s="157">
        <f t="shared" ref="H27" si="60">H25+H26</f>
        <v>56</v>
      </c>
      <c r="I27" s="157">
        <f t="shared" ref="I27" si="61">I25+I26</f>
        <v>53</v>
      </c>
      <c r="J27" s="157">
        <f t="shared" ref="J27" si="62">J25+J26</f>
        <v>55</v>
      </c>
      <c r="K27" s="157">
        <f t="shared" ref="K27" si="63">K25+K26</f>
        <v>52</v>
      </c>
      <c r="L27" s="157">
        <f t="shared" ref="L27" si="64">L25+L26</f>
        <v>58</v>
      </c>
      <c r="M27" s="157">
        <f t="shared" ref="M27" si="65">M25+M26</f>
        <v>67</v>
      </c>
      <c r="N27" s="157">
        <f t="shared" ref="N27" si="66">N25+N26</f>
        <v>52</v>
      </c>
      <c r="O27" s="157">
        <f t="shared" ref="O27" si="67">O25+O26</f>
        <v>53</v>
      </c>
      <c r="P27" s="391" t="s">
        <v>45</v>
      </c>
      <c r="Q27" s="1351"/>
    </row>
    <row r="28" spans="1:17" s="24" customFormat="1" ht="13.5" customHeight="1" thickTop="1" thickBot="1" x14ac:dyDescent="0.25">
      <c r="A28" s="1349" t="s">
        <v>589</v>
      </c>
      <c r="B28" s="136" t="s">
        <v>590</v>
      </c>
      <c r="C28" s="406">
        <f t="shared" si="0"/>
        <v>110</v>
      </c>
      <c r="D28" s="160">
        <v>10</v>
      </c>
      <c r="E28" s="160">
        <v>3</v>
      </c>
      <c r="F28" s="160">
        <v>11</v>
      </c>
      <c r="G28" s="160">
        <v>7</v>
      </c>
      <c r="H28" s="160">
        <v>14</v>
      </c>
      <c r="I28" s="160">
        <v>13</v>
      </c>
      <c r="J28" s="160">
        <v>9</v>
      </c>
      <c r="K28" s="160">
        <v>12</v>
      </c>
      <c r="L28" s="160">
        <v>7</v>
      </c>
      <c r="M28" s="160">
        <v>4</v>
      </c>
      <c r="N28" s="160">
        <v>11</v>
      </c>
      <c r="O28" s="160">
        <v>9</v>
      </c>
      <c r="P28" s="392" t="s">
        <v>180</v>
      </c>
      <c r="Q28" s="1350" t="s">
        <v>538</v>
      </c>
    </row>
    <row r="29" spans="1:17" s="24" customFormat="1" ht="13.5" customHeight="1" thickTop="1" thickBot="1" x14ac:dyDescent="0.25">
      <c r="A29" s="1349"/>
      <c r="B29" s="136" t="s">
        <v>591</v>
      </c>
      <c r="C29" s="406">
        <f t="shared" si="0"/>
        <v>103</v>
      </c>
      <c r="D29" s="160">
        <v>4</v>
      </c>
      <c r="E29" s="160">
        <v>5</v>
      </c>
      <c r="F29" s="160">
        <v>7</v>
      </c>
      <c r="G29" s="160">
        <v>6</v>
      </c>
      <c r="H29" s="160">
        <v>9</v>
      </c>
      <c r="I29" s="160">
        <v>12</v>
      </c>
      <c r="J29" s="160">
        <v>10</v>
      </c>
      <c r="K29" s="160">
        <v>13</v>
      </c>
      <c r="L29" s="160">
        <v>11</v>
      </c>
      <c r="M29" s="160">
        <v>7</v>
      </c>
      <c r="N29" s="160">
        <v>9</v>
      </c>
      <c r="O29" s="160">
        <v>10</v>
      </c>
      <c r="P29" s="392" t="s">
        <v>434</v>
      </c>
      <c r="Q29" s="1350"/>
    </row>
    <row r="30" spans="1:17" s="24" customFormat="1" ht="13.5" customHeight="1" thickTop="1" thickBot="1" x14ac:dyDescent="0.25">
      <c r="A30" s="1349"/>
      <c r="B30" s="136" t="s">
        <v>44</v>
      </c>
      <c r="C30" s="159">
        <f t="shared" si="0"/>
        <v>213</v>
      </c>
      <c r="D30" s="159">
        <f>D28+D29</f>
        <v>14</v>
      </c>
      <c r="E30" s="159">
        <f t="shared" ref="E30" si="68">E28+E29</f>
        <v>8</v>
      </c>
      <c r="F30" s="159">
        <f t="shared" ref="F30" si="69">F28+F29</f>
        <v>18</v>
      </c>
      <c r="G30" s="159">
        <f t="shared" ref="G30" si="70">G28+G29</f>
        <v>13</v>
      </c>
      <c r="H30" s="159">
        <f t="shared" ref="H30" si="71">H28+H29</f>
        <v>23</v>
      </c>
      <c r="I30" s="159">
        <f t="shared" ref="I30" si="72">I28+I29</f>
        <v>25</v>
      </c>
      <c r="J30" s="159">
        <f t="shared" ref="J30" si="73">J28+J29</f>
        <v>19</v>
      </c>
      <c r="K30" s="159">
        <f t="shared" ref="K30" si="74">K28+K29</f>
        <v>25</v>
      </c>
      <c r="L30" s="159">
        <f t="shared" ref="L30" si="75">L28+L29</f>
        <v>18</v>
      </c>
      <c r="M30" s="159">
        <f t="shared" ref="M30" si="76">M28+M29</f>
        <v>11</v>
      </c>
      <c r="N30" s="159">
        <f t="shared" ref="N30" si="77">N28+N29</f>
        <v>20</v>
      </c>
      <c r="O30" s="159">
        <f t="shared" ref="O30" si="78">O28+O29</f>
        <v>19</v>
      </c>
      <c r="P30" s="392" t="s">
        <v>45</v>
      </c>
      <c r="Q30" s="1350"/>
    </row>
    <row r="31" spans="1:17" s="24" customFormat="1" ht="13.5" customHeight="1" thickTop="1" thickBot="1" x14ac:dyDescent="0.25">
      <c r="A31" s="1346" t="s">
        <v>595</v>
      </c>
      <c r="B31" s="135" t="s">
        <v>590</v>
      </c>
      <c r="C31" s="665">
        <f t="shared" si="0"/>
        <v>68</v>
      </c>
      <c r="D31" s="158">
        <v>8</v>
      </c>
      <c r="E31" s="158">
        <v>2</v>
      </c>
      <c r="F31" s="158">
        <v>4</v>
      </c>
      <c r="G31" s="158">
        <v>9</v>
      </c>
      <c r="H31" s="158">
        <v>5</v>
      </c>
      <c r="I31" s="158">
        <v>4</v>
      </c>
      <c r="J31" s="158">
        <v>9</v>
      </c>
      <c r="K31" s="158">
        <v>9</v>
      </c>
      <c r="L31" s="158">
        <v>3</v>
      </c>
      <c r="M31" s="158">
        <v>6</v>
      </c>
      <c r="N31" s="158">
        <v>4</v>
      </c>
      <c r="O31" s="158">
        <v>5</v>
      </c>
      <c r="P31" s="391" t="s">
        <v>180</v>
      </c>
      <c r="Q31" s="1348" t="s">
        <v>177</v>
      </c>
    </row>
    <row r="32" spans="1:17" s="24" customFormat="1" ht="13.5" customHeight="1" thickTop="1" thickBot="1" x14ac:dyDescent="0.25">
      <c r="A32" s="1346"/>
      <c r="B32" s="135" t="s">
        <v>591</v>
      </c>
      <c r="C32" s="665">
        <f t="shared" si="0"/>
        <v>77</v>
      </c>
      <c r="D32" s="158">
        <v>3</v>
      </c>
      <c r="E32" s="158">
        <v>10</v>
      </c>
      <c r="F32" s="158">
        <v>6</v>
      </c>
      <c r="G32" s="158">
        <v>4</v>
      </c>
      <c r="H32" s="158">
        <v>13</v>
      </c>
      <c r="I32" s="158">
        <v>8</v>
      </c>
      <c r="J32" s="158">
        <v>4</v>
      </c>
      <c r="K32" s="158">
        <v>6</v>
      </c>
      <c r="L32" s="158">
        <v>7</v>
      </c>
      <c r="M32" s="158">
        <v>6</v>
      </c>
      <c r="N32" s="158">
        <v>3</v>
      </c>
      <c r="O32" s="158">
        <v>7</v>
      </c>
      <c r="P32" s="391" t="s">
        <v>434</v>
      </c>
      <c r="Q32" s="1348"/>
    </row>
    <row r="33" spans="1:17" s="24" customFormat="1" ht="13.5" customHeight="1" thickTop="1" x14ac:dyDescent="0.2">
      <c r="A33" s="1346"/>
      <c r="B33" s="124" t="s">
        <v>44</v>
      </c>
      <c r="C33" s="165">
        <f t="shared" si="0"/>
        <v>145</v>
      </c>
      <c r="D33" s="165">
        <f>D31+D32</f>
        <v>11</v>
      </c>
      <c r="E33" s="165">
        <f t="shared" ref="E33" si="79">E31+E32</f>
        <v>12</v>
      </c>
      <c r="F33" s="165">
        <f t="shared" ref="F33" si="80">F31+F32</f>
        <v>10</v>
      </c>
      <c r="G33" s="165">
        <f t="shared" ref="G33" si="81">G31+G32</f>
        <v>13</v>
      </c>
      <c r="H33" s="165">
        <f t="shared" ref="H33" si="82">H31+H32</f>
        <v>18</v>
      </c>
      <c r="I33" s="165">
        <f t="shared" ref="I33" si="83">I31+I32</f>
        <v>12</v>
      </c>
      <c r="J33" s="165">
        <f t="shared" ref="J33" si="84">J31+J32</f>
        <v>13</v>
      </c>
      <c r="K33" s="165">
        <f t="shared" ref="K33" si="85">K31+K32</f>
        <v>15</v>
      </c>
      <c r="L33" s="165">
        <f t="shared" ref="L33" si="86">L31+L32</f>
        <v>10</v>
      </c>
      <c r="M33" s="165">
        <f t="shared" ref="M33" si="87">M31+M32</f>
        <v>12</v>
      </c>
      <c r="N33" s="165">
        <f t="shared" ref="N33" si="88">N31+N32</f>
        <v>7</v>
      </c>
      <c r="O33" s="165">
        <f t="shared" ref="O33" si="89">O31+O32</f>
        <v>12</v>
      </c>
      <c r="P33" s="47" t="s">
        <v>45</v>
      </c>
      <c r="Q33" s="1351"/>
    </row>
    <row r="34" spans="1:17" ht="13.5" customHeight="1" thickBot="1" x14ac:dyDescent="0.25">
      <c r="A34" s="1352" t="s">
        <v>44</v>
      </c>
      <c r="B34" s="125" t="s">
        <v>590</v>
      </c>
      <c r="C34" s="503">
        <f>C7+C10+C13+C16+C19+C22+C25+C28+C31</f>
        <v>3637</v>
      </c>
      <c r="D34" s="503">
        <f t="shared" ref="D34:N34" si="90">D7+D10+D13+D16+D19+D22+D25+D28+D31</f>
        <v>310</v>
      </c>
      <c r="E34" s="503">
        <f t="shared" si="90"/>
        <v>304</v>
      </c>
      <c r="F34" s="503">
        <f t="shared" si="90"/>
        <v>337</v>
      </c>
      <c r="G34" s="503">
        <f t="shared" si="90"/>
        <v>289</v>
      </c>
      <c r="H34" s="503">
        <f t="shared" si="90"/>
        <v>298</v>
      </c>
      <c r="I34" s="503">
        <f t="shared" si="90"/>
        <v>303</v>
      </c>
      <c r="J34" s="503">
        <f t="shared" si="90"/>
        <v>353</v>
      </c>
      <c r="K34" s="503">
        <f t="shared" si="90"/>
        <v>310</v>
      </c>
      <c r="L34" s="503">
        <f t="shared" si="90"/>
        <v>303</v>
      </c>
      <c r="M34" s="503">
        <f t="shared" si="90"/>
        <v>284</v>
      </c>
      <c r="N34" s="503">
        <f t="shared" si="90"/>
        <v>285</v>
      </c>
      <c r="O34" s="503">
        <f>O7+O10+O13+O16+O19+O22+O25+O28+O31</f>
        <v>261</v>
      </c>
      <c r="P34" s="394" t="s">
        <v>180</v>
      </c>
      <c r="Q34" s="1355" t="s">
        <v>45</v>
      </c>
    </row>
    <row r="35" spans="1:17" ht="13.5" customHeight="1" thickTop="1" thickBot="1" x14ac:dyDescent="0.25">
      <c r="A35" s="1353"/>
      <c r="B35" s="136" t="s">
        <v>591</v>
      </c>
      <c r="C35" s="406">
        <f>C8+C11+C14+C17+C20+C23+C26+C29+C32</f>
        <v>3512</v>
      </c>
      <c r="D35" s="406">
        <f t="shared" ref="D35:N35" si="91">D8+D11+D14+D17+D20+D23+D26+D29+D32</f>
        <v>290</v>
      </c>
      <c r="E35" s="406">
        <f t="shared" si="91"/>
        <v>334</v>
      </c>
      <c r="F35" s="406">
        <f t="shared" si="91"/>
        <v>339</v>
      </c>
      <c r="G35" s="406">
        <f t="shared" si="91"/>
        <v>290</v>
      </c>
      <c r="H35" s="406">
        <f t="shared" si="91"/>
        <v>295</v>
      </c>
      <c r="I35" s="406">
        <f t="shared" si="91"/>
        <v>294</v>
      </c>
      <c r="J35" s="406">
        <f t="shared" si="91"/>
        <v>283</v>
      </c>
      <c r="K35" s="406">
        <f t="shared" si="91"/>
        <v>311</v>
      </c>
      <c r="L35" s="406">
        <f t="shared" si="91"/>
        <v>284</v>
      </c>
      <c r="M35" s="406">
        <f t="shared" si="91"/>
        <v>264</v>
      </c>
      <c r="N35" s="406">
        <f t="shared" si="91"/>
        <v>260</v>
      </c>
      <c r="O35" s="406">
        <f>O8+O11+O14+O17+O20+O23+O26+O29+O32</f>
        <v>268</v>
      </c>
      <c r="P35" s="392" t="s">
        <v>434</v>
      </c>
      <c r="Q35" s="1356"/>
    </row>
    <row r="36" spans="1:17" s="24" customFormat="1" ht="13.5" customHeight="1" thickTop="1" x14ac:dyDescent="0.2">
      <c r="A36" s="1354"/>
      <c r="B36" s="395" t="s">
        <v>44</v>
      </c>
      <c r="C36" s="407">
        <f t="shared" ref="C36:N36" si="92">C34+C35</f>
        <v>7149</v>
      </c>
      <c r="D36" s="407">
        <f t="shared" si="92"/>
        <v>600</v>
      </c>
      <c r="E36" s="407">
        <f t="shared" si="92"/>
        <v>638</v>
      </c>
      <c r="F36" s="407">
        <f t="shared" si="92"/>
        <v>676</v>
      </c>
      <c r="G36" s="407">
        <f t="shared" si="92"/>
        <v>579</v>
      </c>
      <c r="H36" s="407">
        <f t="shared" si="92"/>
        <v>593</v>
      </c>
      <c r="I36" s="407">
        <f t="shared" si="92"/>
        <v>597</v>
      </c>
      <c r="J36" s="407">
        <f t="shared" si="92"/>
        <v>636</v>
      </c>
      <c r="K36" s="407">
        <f t="shared" si="92"/>
        <v>621</v>
      </c>
      <c r="L36" s="407">
        <f t="shared" si="92"/>
        <v>587</v>
      </c>
      <c r="M36" s="407">
        <f t="shared" si="92"/>
        <v>548</v>
      </c>
      <c r="N36" s="407">
        <f t="shared" si="92"/>
        <v>545</v>
      </c>
      <c r="O36" s="407">
        <f>O34+O35</f>
        <v>529</v>
      </c>
      <c r="P36" s="396" t="s">
        <v>45</v>
      </c>
      <c r="Q36" s="1357"/>
    </row>
    <row r="37" spans="1:17" x14ac:dyDescent="0.25">
      <c r="A37" s="27"/>
      <c r="B37" s="43"/>
      <c r="P37" s="43"/>
      <c r="Q37" s="27"/>
    </row>
    <row r="38" spans="1:17" x14ac:dyDescent="0.25">
      <c r="A38" s="27"/>
      <c r="B38" s="43"/>
      <c r="P38" s="43"/>
      <c r="Q38" s="27"/>
    </row>
    <row r="39" spans="1:17" x14ac:dyDescent="0.25">
      <c r="A39" s="27"/>
      <c r="B39" s="43"/>
      <c r="P39" s="43"/>
      <c r="Q39" s="27"/>
    </row>
    <row r="40" spans="1:17" x14ac:dyDescent="0.25">
      <c r="A40" s="27"/>
      <c r="B40" s="43"/>
      <c r="P40" s="43"/>
      <c r="Q40" s="27"/>
    </row>
    <row r="41" spans="1:17" x14ac:dyDescent="0.25">
      <c r="A41" s="27"/>
      <c r="B41" s="43"/>
      <c r="P41" s="43"/>
      <c r="Q41" s="27"/>
    </row>
    <row r="42" spans="1:17" x14ac:dyDescent="0.25">
      <c r="A42" s="27"/>
      <c r="B42" s="43"/>
      <c r="P42" s="43"/>
      <c r="Q42" s="27"/>
    </row>
    <row r="43" spans="1:17" x14ac:dyDescent="0.25">
      <c r="A43" s="27"/>
      <c r="B43" s="43"/>
      <c r="P43" s="43"/>
      <c r="Q43" s="27"/>
    </row>
    <row r="44" spans="1:17" x14ac:dyDescent="0.25">
      <c r="A44" s="27"/>
      <c r="B44" s="43"/>
      <c r="P44" s="43"/>
      <c r="Q44" s="27"/>
    </row>
    <row r="45" spans="1:17" x14ac:dyDescent="0.25">
      <c r="A45" s="27"/>
      <c r="B45" s="43"/>
      <c r="P45" s="43"/>
      <c r="Q45" s="27"/>
    </row>
    <row r="46" spans="1:17" x14ac:dyDescent="0.25">
      <c r="A46" s="27"/>
      <c r="B46" s="43"/>
      <c r="P46" s="43"/>
      <c r="Q46" s="27"/>
    </row>
    <row r="47" spans="1:17" x14ac:dyDescent="0.25">
      <c r="A47" s="27"/>
      <c r="B47" s="43"/>
      <c r="P47" s="43"/>
      <c r="Q47" s="27"/>
    </row>
    <row r="48" spans="1:17" x14ac:dyDescent="0.25">
      <c r="A48" s="27"/>
      <c r="B48" s="43"/>
      <c r="P48" s="43"/>
      <c r="Q48" s="27"/>
    </row>
    <row r="49" spans="1:17" x14ac:dyDescent="0.25">
      <c r="A49" s="27"/>
      <c r="B49" s="43"/>
      <c r="P49" s="43"/>
      <c r="Q49" s="27"/>
    </row>
    <row r="50" spans="1:17" x14ac:dyDescent="0.25">
      <c r="A50" s="27"/>
      <c r="B50" s="43"/>
      <c r="P50" s="43"/>
      <c r="Q50" s="27"/>
    </row>
    <row r="51" spans="1:17" x14ac:dyDescent="0.25">
      <c r="A51" s="27"/>
      <c r="B51" s="43"/>
      <c r="P51" s="43"/>
      <c r="Q51" s="27"/>
    </row>
    <row r="52" spans="1:17" x14ac:dyDescent="0.25">
      <c r="A52" s="27"/>
      <c r="B52" s="43"/>
      <c r="P52" s="43"/>
      <c r="Q52" s="27"/>
    </row>
    <row r="53" spans="1:17" x14ac:dyDescent="0.25">
      <c r="A53" s="27"/>
      <c r="B53" s="43"/>
      <c r="P53" s="43"/>
      <c r="Q53" s="27"/>
    </row>
    <row r="54" spans="1:17" x14ac:dyDescent="0.25">
      <c r="A54" s="27"/>
      <c r="B54" s="43"/>
      <c r="P54" s="43"/>
      <c r="Q54" s="27"/>
    </row>
    <row r="55" spans="1:17" x14ac:dyDescent="0.25">
      <c r="A55" s="27"/>
      <c r="B55" s="43"/>
      <c r="P55" s="43"/>
      <c r="Q55" s="27"/>
    </row>
    <row r="56" spans="1:17" x14ac:dyDescent="0.25">
      <c r="A56" s="27"/>
      <c r="B56" s="43"/>
      <c r="P56" s="43"/>
      <c r="Q56" s="27"/>
    </row>
    <row r="57" spans="1:17" x14ac:dyDescent="0.25">
      <c r="A57" s="27"/>
      <c r="B57" s="43"/>
      <c r="P57" s="43"/>
      <c r="Q57" s="27"/>
    </row>
    <row r="58" spans="1:17" x14ac:dyDescent="0.25">
      <c r="A58" s="27"/>
      <c r="B58" s="43"/>
      <c r="P58" s="43"/>
      <c r="Q58" s="27"/>
    </row>
    <row r="59" spans="1:17" x14ac:dyDescent="0.25">
      <c r="A59" s="27"/>
      <c r="B59" s="43"/>
      <c r="P59" s="43"/>
      <c r="Q59" s="27"/>
    </row>
    <row r="60" spans="1:17" x14ac:dyDescent="0.25">
      <c r="A60" s="27"/>
      <c r="B60" s="43"/>
      <c r="P60" s="43"/>
      <c r="Q60" s="27"/>
    </row>
    <row r="61" spans="1:17" x14ac:dyDescent="0.25">
      <c r="A61" s="27"/>
      <c r="B61" s="43"/>
      <c r="P61" s="43"/>
      <c r="Q61" s="27"/>
    </row>
    <row r="62" spans="1:17" x14ac:dyDescent="0.25">
      <c r="A62" s="27"/>
      <c r="B62" s="43"/>
      <c r="P62" s="43"/>
      <c r="Q62" s="27"/>
    </row>
    <row r="63" spans="1:17" x14ac:dyDescent="0.25">
      <c r="A63" s="27"/>
      <c r="B63" s="43"/>
      <c r="P63" s="43"/>
      <c r="Q63" s="27"/>
    </row>
    <row r="64" spans="1:17" x14ac:dyDescent="0.25">
      <c r="A64" s="27"/>
      <c r="B64" s="43"/>
      <c r="P64" s="43"/>
      <c r="Q64" s="27"/>
    </row>
    <row r="65" spans="1:17" x14ac:dyDescent="0.25">
      <c r="A65" s="27"/>
      <c r="B65" s="43"/>
      <c r="P65" s="43"/>
      <c r="Q65" s="27"/>
    </row>
    <row r="66" spans="1:17" x14ac:dyDescent="0.25">
      <c r="A66" s="27"/>
      <c r="B66" s="43"/>
      <c r="P66" s="43"/>
      <c r="Q66" s="27"/>
    </row>
    <row r="67" spans="1:17" x14ac:dyDescent="0.25">
      <c r="A67" s="27"/>
      <c r="B67" s="43"/>
      <c r="P67" s="43"/>
      <c r="Q67" s="27"/>
    </row>
    <row r="68" spans="1:17" x14ac:dyDescent="0.25">
      <c r="A68" s="27"/>
      <c r="B68" s="43"/>
      <c r="P68" s="43"/>
      <c r="Q68" s="27"/>
    </row>
    <row r="69" spans="1:17" x14ac:dyDescent="0.25">
      <c r="A69" s="27"/>
      <c r="B69" s="43"/>
      <c r="P69" s="43"/>
      <c r="Q69" s="27"/>
    </row>
    <row r="70" spans="1:17" x14ac:dyDescent="0.25">
      <c r="A70" s="27"/>
      <c r="B70" s="43"/>
      <c r="P70" s="43"/>
      <c r="Q70" s="27"/>
    </row>
    <row r="71" spans="1:17" x14ac:dyDescent="0.25">
      <c r="A71" s="27"/>
      <c r="B71" s="43"/>
      <c r="P71" s="43"/>
      <c r="Q71" s="27"/>
    </row>
    <row r="72" spans="1:17" x14ac:dyDescent="0.25">
      <c r="A72" s="27"/>
      <c r="B72" s="43"/>
      <c r="P72" s="43"/>
      <c r="Q72" s="27"/>
    </row>
    <row r="73" spans="1:17" x14ac:dyDescent="0.25">
      <c r="A73" s="27"/>
      <c r="B73" s="43"/>
      <c r="P73" s="43"/>
      <c r="Q73" s="27"/>
    </row>
    <row r="74" spans="1:17" x14ac:dyDescent="0.25">
      <c r="A74" s="27"/>
      <c r="B74" s="43"/>
      <c r="P74" s="43"/>
      <c r="Q74" s="27"/>
    </row>
    <row r="75" spans="1:17" x14ac:dyDescent="0.25">
      <c r="A75" s="27"/>
      <c r="B75" s="43"/>
      <c r="P75" s="43"/>
      <c r="Q75" s="27"/>
    </row>
    <row r="76" spans="1:17" x14ac:dyDescent="0.25">
      <c r="A76" s="27"/>
      <c r="B76" s="43"/>
      <c r="P76" s="43"/>
      <c r="Q76" s="27"/>
    </row>
    <row r="77" spans="1:17" x14ac:dyDescent="0.25">
      <c r="A77" s="27"/>
      <c r="B77" s="43"/>
      <c r="P77" s="43"/>
      <c r="Q77" s="27"/>
    </row>
    <row r="78" spans="1:17" x14ac:dyDescent="0.25">
      <c r="A78" s="27"/>
      <c r="B78" s="43"/>
      <c r="P78" s="43"/>
      <c r="Q78" s="27"/>
    </row>
    <row r="79" spans="1:17" x14ac:dyDescent="0.25">
      <c r="A79" s="27"/>
      <c r="B79" s="43"/>
      <c r="P79" s="43"/>
      <c r="Q79" s="27"/>
    </row>
    <row r="80" spans="1:17" x14ac:dyDescent="0.25">
      <c r="A80" s="27"/>
      <c r="B80" s="43"/>
      <c r="P80" s="43"/>
      <c r="Q80" s="27"/>
    </row>
    <row r="81" spans="1:17" x14ac:dyDescent="0.25">
      <c r="A81" s="27"/>
      <c r="B81" s="43"/>
      <c r="P81" s="43"/>
      <c r="Q81" s="27"/>
    </row>
    <row r="82" spans="1:17" x14ac:dyDescent="0.25">
      <c r="A82" s="27"/>
      <c r="B82" s="43"/>
      <c r="P82" s="43"/>
      <c r="Q82" s="27"/>
    </row>
    <row r="83" spans="1:17" x14ac:dyDescent="0.25">
      <c r="A83" s="27"/>
      <c r="B83" s="43"/>
      <c r="P83" s="43"/>
      <c r="Q83" s="27"/>
    </row>
    <row r="84" spans="1:17" x14ac:dyDescent="0.25">
      <c r="A84" s="27"/>
      <c r="B84" s="43"/>
      <c r="P84" s="43"/>
      <c r="Q84" s="27"/>
    </row>
    <row r="85" spans="1:17" x14ac:dyDescent="0.25">
      <c r="A85" s="27"/>
      <c r="B85" s="43"/>
      <c r="P85" s="43"/>
      <c r="Q85" s="27"/>
    </row>
    <row r="86" spans="1:17" x14ac:dyDescent="0.25">
      <c r="A86" s="27"/>
      <c r="B86" s="43"/>
      <c r="P86" s="43"/>
      <c r="Q86" s="27"/>
    </row>
    <row r="87" spans="1:17" x14ac:dyDescent="0.25">
      <c r="A87" s="27"/>
      <c r="B87" s="43"/>
      <c r="P87" s="43"/>
      <c r="Q87" s="27"/>
    </row>
    <row r="88" spans="1:17" x14ac:dyDescent="0.25">
      <c r="A88" s="27"/>
      <c r="B88" s="43"/>
      <c r="P88" s="43"/>
      <c r="Q88" s="27"/>
    </row>
    <row r="89" spans="1:17" x14ac:dyDescent="0.25">
      <c r="A89" s="27"/>
      <c r="B89" s="43"/>
      <c r="P89" s="43"/>
      <c r="Q89" s="27"/>
    </row>
    <row r="90" spans="1:17" x14ac:dyDescent="0.25">
      <c r="A90" s="27"/>
      <c r="B90" s="43"/>
      <c r="P90" s="43"/>
      <c r="Q90" s="27"/>
    </row>
    <row r="91" spans="1:17" x14ac:dyDescent="0.25">
      <c r="A91" s="27"/>
      <c r="B91" s="43"/>
      <c r="P91" s="43"/>
      <c r="Q91" s="27"/>
    </row>
    <row r="92" spans="1:17" x14ac:dyDescent="0.25">
      <c r="A92" s="27"/>
      <c r="B92" s="43"/>
      <c r="P92" s="43"/>
      <c r="Q92" s="27"/>
    </row>
    <row r="93" spans="1:17" x14ac:dyDescent="0.25">
      <c r="A93" s="27"/>
      <c r="B93" s="43"/>
      <c r="P93" s="43"/>
      <c r="Q93" s="27"/>
    </row>
    <row r="94" spans="1:17" x14ac:dyDescent="0.25">
      <c r="A94" s="27"/>
      <c r="B94" s="43"/>
      <c r="P94" s="43"/>
      <c r="Q94" s="27"/>
    </row>
    <row r="95" spans="1:17" x14ac:dyDescent="0.25">
      <c r="A95" s="27"/>
      <c r="B95" s="43"/>
      <c r="P95" s="43"/>
      <c r="Q95" s="27"/>
    </row>
    <row r="96" spans="1:17" x14ac:dyDescent="0.25">
      <c r="A96" s="27"/>
      <c r="B96" s="43"/>
      <c r="P96" s="43"/>
      <c r="Q96" s="27"/>
    </row>
    <row r="97" spans="1:17" x14ac:dyDescent="0.25">
      <c r="A97" s="27"/>
      <c r="B97" s="43"/>
      <c r="P97" s="43"/>
      <c r="Q97" s="27"/>
    </row>
    <row r="98" spans="1:17" x14ac:dyDescent="0.25">
      <c r="A98" s="27"/>
      <c r="B98" s="43"/>
      <c r="P98" s="43"/>
      <c r="Q98" s="27"/>
    </row>
    <row r="99" spans="1:17" x14ac:dyDescent="0.25">
      <c r="A99" s="27"/>
      <c r="B99" s="43"/>
      <c r="P99" s="43"/>
      <c r="Q99" s="27"/>
    </row>
    <row r="100" spans="1:17" x14ac:dyDescent="0.25">
      <c r="A100" s="27"/>
      <c r="B100" s="43"/>
      <c r="P100" s="43"/>
      <c r="Q100" s="27"/>
    </row>
    <row r="101" spans="1:17" x14ac:dyDescent="0.25">
      <c r="A101" s="27"/>
      <c r="B101" s="43"/>
      <c r="P101" s="43"/>
      <c r="Q101" s="27"/>
    </row>
    <row r="102" spans="1:17" x14ac:dyDescent="0.25">
      <c r="A102" s="27"/>
      <c r="B102" s="43"/>
      <c r="P102" s="43"/>
      <c r="Q102" s="27"/>
    </row>
    <row r="103" spans="1:17" x14ac:dyDescent="0.25">
      <c r="A103" s="27"/>
      <c r="B103" s="43"/>
      <c r="P103" s="43"/>
      <c r="Q103" s="27"/>
    </row>
    <row r="104" spans="1:17" x14ac:dyDescent="0.25">
      <c r="A104" s="27"/>
      <c r="B104" s="43"/>
      <c r="P104" s="43"/>
      <c r="Q104" s="27"/>
    </row>
    <row r="105" spans="1:17" x14ac:dyDescent="0.25">
      <c r="A105" s="27"/>
      <c r="B105" s="43"/>
      <c r="P105" s="43"/>
      <c r="Q105" s="27"/>
    </row>
    <row r="106" spans="1:17" x14ac:dyDescent="0.25">
      <c r="A106" s="27"/>
      <c r="B106" s="43"/>
      <c r="P106" s="43"/>
      <c r="Q106" s="27"/>
    </row>
    <row r="107" spans="1:17" x14ac:dyDescent="0.25">
      <c r="A107" s="27"/>
      <c r="B107" s="43"/>
      <c r="P107" s="43"/>
      <c r="Q107" s="27"/>
    </row>
    <row r="108" spans="1:17" x14ac:dyDescent="0.25">
      <c r="A108" s="27"/>
      <c r="B108" s="43"/>
      <c r="P108" s="43"/>
      <c r="Q108" s="27"/>
    </row>
    <row r="109" spans="1:17" x14ac:dyDescent="0.25">
      <c r="A109" s="27"/>
      <c r="B109" s="43"/>
      <c r="P109" s="43"/>
      <c r="Q109" s="27"/>
    </row>
    <row r="110" spans="1:17" x14ac:dyDescent="0.25">
      <c r="A110" s="27"/>
      <c r="B110" s="43"/>
      <c r="P110" s="43"/>
      <c r="Q110" s="27"/>
    </row>
    <row r="111" spans="1:17" x14ac:dyDescent="0.25">
      <c r="A111" s="27"/>
      <c r="B111" s="43"/>
      <c r="P111" s="43"/>
      <c r="Q111" s="27"/>
    </row>
    <row r="112" spans="1:17" x14ac:dyDescent="0.25">
      <c r="A112" s="27"/>
      <c r="B112" s="43"/>
      <c r="P112" s="43"/>
      <c r="Q112" s="27"/>
    </row>
    <row r="113" spans="1:17" x14ac:dyDescent="0.25">
      <c r="A113" s="27"/>
      <c r="B113" s="43"/>
      <c r="P113" s="43"/>
      <c r="Q113" s="27"/>
    </row>
    <row r="114" spans="1:17" x14ac:dyDescent="0.25">
      <c r="A114" s="27"/>
      <c r="B114" s="43"/>
      <c r="P114" s="43"/>
      <c r="Q114" s="27"/>
    </row>
    <row r="115" spans="1:17" x14ac:dyDescent="0.25">
      <c r="A115" s="27"/>
      <c r="B115" s="43"/>
      <c r="P115" s="43"/>
      <c r="Q115" s="27"/>
    </row>
    <row r="116" spans="1:17" x14ac:dyDescent="0.25">
      <c r="A116" s="27"/>
      <c r="B116" s="43"/>
      <c r="P116" s="43"/>
      <c r="Q116" s="27"/>
    </row>
    <row r="117" spans="1:17" x14ac:dyDescent="0.25">
      <c r="A117" s="27"/>
      <c r="B117" s="43"/>
      <c r="P117" s="43"/>
      <c r="Q117" s="27"/>
    </row>
    <row r="118" spans="1:17" x14ac:dyDescent="0.25">
      <c r="A118" s="27"/>
      <c r="B118" s="43"/>
      <c r="P118" s="43"/>
      <c r="Q118" s="27"/>
    </row>
    <row r="119" spans="1:17" x14ac:dyDescent="0.25">
      <c r="A119" s="27"/>
      <c r="B119" s="43"/>
      <c r="P119" s="43"/>
      <c r="Q119" s="27"/>
    </row>
    <row r="120" spans="1:17" x14ac:dyDescent="0.25">
      <c r="A120" s="27"/>
      <c r="B120" s="43"/>
      <c r="P120" s="43"/>
      <c r="Q120" s="27"/>
    </row>
    <row r="121" spans="1:17" x14ac:dyDescent="0.25">
      <c r="A121" s="27"/>
      <c r="B121" s="43"/>
      <c r="P121" s="43"/>
      <c r="Q121" s="27"/>
    </row>
    <row r="122" spans="1:17" x14ac:dyDescent="0.25">
      <c r="A122" s="27"/>
      <c r="B122" s="43"/>
      <c r="P122" s="43"/>
      <c r="Q122" s="27"/>
    </row>
    <row r="123" spans="1:17" x14ac:dyDescent="0.25">
      <c r="A123" s="27"/>
      <c r="B123" s="43"/>
      <c r="P123" s="43"/>
      <c r="Q123" s="27"/>
    </row>
    <row r="124" spans="1:17" x14ac:dyDescent="0.25">
      <c r="A124" s="27"/>
      <c r="B124" s="43"/>
      <c r="P124" s="43"/>
      <c r="Q124" s="27"/>
    </row>
    <row r="125" spans="1:17" x14ac:dyDescent="0.25">
      <c r="A125" s="27"/>
      <c r="B125" s="43"/>
      <c r="P125" s="43"/>
      <c r="Q125" s="27"/>
    </row>
    <row r="126" spans="1:17" x14ac:dyDescent="0.25">
      <c r="A126" s="27"/>
      <c r="B126" s="43"/>
      <c r="P126" s="43"/>
      <c r="Q126" s="27"/>
    </row>
    <row r="127" spans="1:17" x14ac:dyDescent="0.25">
      <c r="A127" s="27"/>
      <c r="B127" s="43"/>
      <c r="P127" s="43"/>
      <c r="Q127" s="27"/>
    </row>
    <row r="128" spans="1:17" x14ac:dyDescent="0.25">
      <c r="A128" s="27"/>
      <c r="B128" s="43"/>
      <c r="P128" s="43"/>
      <c r="Q128" s="27"/>
    </row>
    <row r="129" spans="1:17" x14ac:dyDescent="0.25">
      <c r="A129" s="27"/>
      <c r="B129" s="43"/>
      <c r="P129" s="43"/>
      <c r="Q129" s="27"/>
    </row>
    <row r="130" spans="1:17" x14ac:dyDescent="0.25">
      <c r="A130" s="27"/>
      <c r="B130" s="43"/>
      <c r="P130" s="43"/>
      <c r="Q130" s="27"/>
    </row>
    <row r="131" spans="1:17" x14ac:dyDescent="0.25">
      <c r="A131" s="27"/>
      <c r="B131" s="43"/>
      <c r="P131" s="43"/>
      <c r="Q131" s="27"/>
    </row>
    <row r="132" spans="1:17" x14ac:dyDescent="0.25">
      <c r="A132" s="27"/>
      <c r="B132" s="43"/>
      <c r="P132" s="43"/>
      <c r="Q132" s="27"/>
    </row>
    <row r="133" spans="1:17" x14ac:dyDescent="0.25">
      <c r="A133" s="27"/>
      <c r="B133" s="43"/>
      <c r="P133" s="43"/>
      <c r="Q133" s="27"/>
    </row>
    <row r="134" spans="1:17" x14ac:dyDescent="0.25">
      <c r="A134" s="27"/>
      <c r="B134" s="43"/>
      <c r="P134" s="43"/>
      <c r="Q134" s="27"/>
    </row>
    <row r="135" spans="1:17" x14ac:dyDescent="0.25">
      <c r="A135" s="27"/>
      <c r="B135" s="43"/>
      <c r="P135" s="43"/>
      <c r="Q135" s="27"/>
    </row>
    <row r="136" spans="1:17" x14ac:dyDescent="0.25">
      <c r="A136" s="27"/>
      <c r="B136" s="43"/>
      <c r="P136" s="43"/>
      <c r="Q136" s="27"/>
    </row>
    <row r="137" spans="1:17" x14ac:dyDescent="0.25">
      <c r="A137" s="27"/>
      <c r="B137" s="43"/>
      <c r="P137" s="43"/>
      <c r="Q137" s="27"/>
    </row>
    <row r="138" spans="1:17" x14ac:dyDescent="0.25">
      <c r="A138" s="27"/>
      <c r="B138" s="43"/>
      <c r="P138" s="43"/>
      <c r="Q138" s="27"/>
    </row>
    <row r="139" spans="1:17" x14ac:dyDescent="0.25">
      <c r="A139" s="27"/>
      <c r="B139" s="43"/>
      <c r="P139" s="43"/>
      <c r="Q139" s="27"/>
    </row>
    <row r="140" spans="1:17" x14ac:dyDescent="0.25">
      <c r="A140" s="27"/>
      <c r="B140" s="43"/>
      <c r="P140" s="43"/>
      <c r="Q140" s="27"/>
    </row>
    <row r="141" spans="1:17" x14ac:dyDescent="0.25">
      <c r="A141" s="27"/>
      <c r="B141" s="43"/>
      <c r="P141" s="43"/>
      <c r="Q141" s="27"/>
    </row>
    <row r="142" spans="1:17" x14ac:dyDescent="0.25">
      <c r="A142" s="27"/>
      <c r="B142" s="43"/>
      <c r="P142" s="43"/>
      <c r="Q142" s="27"/>
    </row>
    <row r="143" spans="1:17" x14ac:dyDescent="0.25">
      <c r="A143" s="27"/>
      <c r="B143" s="43"/>
      <c r="P143" s="43"/>
      <c r="Q143" s="27"/>
    </row>
    <row r="144" spans="1:17" x14ac:dyDescent="0.25">
      <c r="A144" s="27"/>
      <c r="B144" s="43"/>
      <c r="P144" s="43"/>
      <c r="Q144" s="27"/>
    </row>
    <row r="145" spans="1:17" x14ac:dyDescent="0.25">
      <c r="A145" s="27"/>
      <c r="B145" s="43"/>
      <c r="P145" s="43"/>
      <c r="Q145" s="27"/>
    </row>
    <row r="146" spans="1:17" x14ac:dyDescent="0.25">
      <c r="A146" s="27"/>
      <c r="B146" s="43"/>
      <c r="P146" s="43"/>
      <c r="Q146" s="27"/>
    </row>
    <row r="147" spans="1:17" x14ac:dyDescent="0.25">
      <c r="A147" s="27"/>
      <c r="B147" s="43"/>
      <c r="P147" s="43"/>
      <c r="Q147" s="27"/>
    </row>
    <row r="148" spans="1:17" x14ac:dyDescent="0.25">
      <c r="A148" s="27"/>
      <c r="B148" s="43"/>
      <c r="P148" s="43"/>
      <c r="Q148" s="27"/>
    </row>
    <row r="149" spans="1:17" x14ac:dyDescent="0.25">
      <c r="A149" s="27"/>
      <c r="B149" s="43"/>
      <c r="P149" s="43"/>
      <c r="Q149" s="27"/>
    </row>
    <row r="150" spans="1:17" x14ac:dyDescent="0.25">
      <c r="A150" s="27"/>
      <c r="B150" s="43"/>
      <c r="P150" s="43"/>
      <c r="Q150" s="27"/>
    </row>
    <row r="151" spans="1:17" x14ac:dyDescent="0.25">
      <c r="A151" s="27"/>
      <c r="B151" s="43"/>
      <c r="P151" s="43"/>
      <c r="Q151" s="27"/>
    </row>
    <row r="152" spans="1:17" x14ac:dyDescent="0.25">
      <c r="A152" s="27"/>
      <c r="B152" s="43"/>
      <c r="P152" s="43"/>
      <c r="Q152" s="27"/>
    </row>
    <row r="153" spans="1:17" x14ac:dyDescent="0.25">
      <c r="A153" s="27"/>
      <c r="B153" s="43"/>
      <c r="P153" s="43"/>
      <c r="Q153" s="27"/>
    </row>
    <row r="154" spans="1:17" x14ac:dyDescent="0.25">
      <c r="A154" s="27"/>
      <c r="B154" s="43"/>
      <c r="P154" s="43"/>
      <c r="Q154" s="27"/>
    </row>
    <row r="155" spans="1:17" x14ac:dyDescent="0.25">
      <c r="A155" s="27"/>
      <c r="B155" s="43"/>
      <c r="P155" s="43"/>
      <c r="Q155" s="27"/>
    </row>
    <row r="156" spans="1:17" x14ac:dyDescent="0.25">
      <c r="A156" s="27"/>
      <c r="B156" s="43"/>
      <c r="P156" s="43"/>
      <c r="Q156" s="27"/>
    </row>
    <row r="157" spans="1:17" x14ac:dyDescent="0.25">
      <c r="A157" s="27"/>
      <c r="B157" s="43"/>
      <c r="P157" s="43"/>
      <c r="Q157" s="27"/>
    </row>
    <row r="158" spans="1:17" x14ac:dyDescent="0.25">
      <c r="A158" s="27"/>
      <c r="B158" s="43"/>
      <c r="P158" s="43"/>
      <c r="Q158" s="27"/>
    </row>
    <row r="159" spans="1:17" x14ac:dyDescent="0.25">
      <c r="A159" s="27"/>
      <c r="B159" s="43"/>
      <c r="P159" s="43"/>
      <c r="Q159" s="27"/>
    </row>
    <row r="160" spans="1:17" x14ac:dyDescent="0.25">
      <c r="A160" s="27"/>
      <c r="B160" s="43"/>
      <c r="P160" s="43"/>
      <c r="Q160" s="27"/>
    </row>
    <row r="161" spans="1:17" x14ac:dyDescent="0.25">
      <c r="A161" s="27"/>
      <c r="B161" s="43"/>
      <c r="P161" s="43"/>
      <c r="Q161" s="27"/>
    </row>
    <row r="162" spans="1:17" x14ac:dyDescent="0.25">
      <c r="A162" s="27"/>
      <c r="B162" s="43"/>
      <c r="P162" s="43"/>
      <c r="Q162" s="27"/>
    </row>
    <row r="163" spans="1:17" x14ac:dyDescent="0.25">
      <c r="A163" s="27"/>
      <c r="B163" s="43"/>
      <c r="P163" s="43"/>
      <c r="Q163" s="27"/>
    </row>
    <row r="164" spans="1:17" x14ac:dyDescent="0.25">
      <c r="A164" s="27"/>
      <c r="B164" s="43"/>
      <c r="P164" s="43"/>
      <c r="Q164" s="27"/>
    </row>
    <row r="165" spans="1:17" x14ac:dyDescent="0.25">
      <c r="A165" s="27"/>
      <c r="B165" s="43"/>
      <c r="P165" s="43"/>
      <c r="Q165" s="27"/>
    </row>
    <row r="166" spans="1:17" x14ac:dyDescent="0.25">
      <c r="A166" s="27"/>
      <c r="B166" s="43"/>
      <c r="P166" s="43"/>
      <c r="Q166" s="27"/>
    </row>
    <row r="167" spans="1:17" x14ac:dyDescent="0.25">
      <c r="A167" s="27"/>
      <c r="B167" s="43"/>
      <c r="P167" s="43"/>
      <c r="Q167" s="27"/>
    </row>
    <row r="168" spans="1:17" x14ac:dyDescent="0.25">
      <c r="A168" s="27"/>
      <c r="B168" s="43"/>
      <c r="P168" s="43"/>
      <c r="Q168" s="27"/>
    </row>
    <row r="169" spans="1:17" x14ac:dyDescent="0.25">
      <c r="A169" s="27"/>
      <c r="B169" s="43"/>
      <c r="P169" s="43"/>
      <c r="Q169" s="27"/>
    </row>
    <row r="170" spans="1:17" x14ac:dyDescent="0.25">
      <c r="A170" s="27"/>
      <c r="B170" s="43"/>
      <c r="P170" s="43"/>
      <c r="Q170" s="27"/>
    </row>
    <row r="171" spans="1:17" x14ac:dyDescent="0.25">
      <c r="A171" s="27"/>
      <c r="B171" s="43"/>
      <c r="P171" s="43"/>
      <c r="Q171" s="27"/>
    </row>
    <row r="172" spans="1:17" x14ac:dyDescent="0.25">
      <c r="A172" s="27"/>
      <c r="B172" s="43"/>
      <c r="P172" s="43"/>
      <c r="Q172" s="27"/>
    </row>
    <row r="173" spans="1:17" x14ac:dyDescent="0.25">
      <c r="A173" s="27"/>
      <c r="B173" s="43"/>
      <c r="P173" s="43"/>
      <c r="Q173" s="27"/>
    </row>
    <row r="174" spans="1:17" x14ac:dyDescent="0.25">
      <c r="A174" s="27"/>
      <c r="B174" s="43"/>
      <c r="P174" s="43"/>
      <c r="Q174" s="27"/>
    </row>
    <row r="175" spans="1:17" x14ac:dyDescent="0.25">
      <c r="A175" s="27"/>
      <c r="B175" s="43"/>
      <c r="P175" s="43"/>
      <c r="Q175" s="27"/>
    </row>
    <row r="176" spans="1:17" x14ac:dyDescent="0.25">
      <c r="A176" s="27"/>
      <c r="B176" s="43"/>
      <c r="P176" s="43"/>
      <c r="Q176" s="27"/>
    </row>
    <row r="177" spans="1:17" x14ac:dyDescent="0.25">
      <c r="A177" s="27"/>
      <c r="B177" s="43"/>
      <c r="P177" s="43"/>
      <c r="Q177" s="27"/>
    </row>
    <row r="178" spans="1:17" x14ac:dyDescent="0.25">
      <c r="A178" s="27"/>
      <c r="B178" s="43"/>
      <c r="P178" s="43"/>
      <c r="Q178" s="27"/>
    </row>
    <row r="179" spans="1:17" x14ac:dyDescent="0.25">
      <c r="A179" s="27"/>
      <c r="B179" s="43"/>
      <c r="P179" s="43"/>
      <c r="Q179" s="27"/>
    </row>
    <row r="180" spans="1:17" x14ac:dyDescent="0.25">
      <c r="A180" s="27"/>
      <c r="B180" s="43"/>
      <c r="P180" s="43"/>
      <c r="Q180" s="27"/>
    </row>
    <row r="181" spans="1:17" x14ac:dyDescent="0.25">
      <c r="A181" s="27"/>
      <c r="B181" s="43"/>
      <c r="P181" s="43"/>
      <c r="Q181" s="27"/>
    </row>
    <row r="182" spans="1:17" x14ac:dyDescent="0.25">
      <c r="A182" s="27"/>
      <c r="B182" s="43"/>
      <c r="P182" s="43"/>
      <c r="Q182" s="27"/>
    </row>
    <row r="183" spans="1:17" x14ac:dyDescent="0.25">
      <c r="A183" s="27"/>
      <c r="B183" s="43"/>
      <c r="P183" s="43"/>
      <c r="Q183" s="27"/>
    </row>
    <row r="184" spans="1:17" x14ac:dyDescent="0.25">
      <c r="A184" s="27"/>
      <c r="B184" s="43"/>
      <c r="P184" s="43"/>
      <c r="Q184" s="27"/>
    </row>
    <row r="185" spans="1:17" x14ac:dyDescent="0.25">
      <c r="A185" s="27"/>
      <c r="B185" s="43"/>
      <c r="P185" s="43"/>
      <c r="Q185" s="27"/>
    </row>
    <row r="186" spans="1:17" x14ac:dyDescent="0.25">
      <c r="A186" s="27"/>
      <c r="B186" s="43"/>
      <c r="P186" s="43"/>
      <c r="Q186" s="27"/>
    </row>
    <row r="187" spans="1:17" x14ac:dyDescent="0.25">
      <c r="A187" s="27"/>
      <c r="B187" s="43"/>
      <c r="P187" s="43"/>
      <c r="Q187" s="27"/>
    </row>
    <row r="188" spans="1:17" x14ac:dyDescent="0.25">
      <c r="A188" s="27"/>
      <c r="B188" s="43"/>
      <c r="P188" s="43"/>
      <c r="Q188" s="27"/>
    </row>
    <row r="189" spans="1:17" x14ac:dyDescent="0.25">
      <c r="A189" s="27"/>
      <c r="B189" s="43"/>
      <c r="P189" s="43"/>
      <c r="Q189" s="27"/>
    </row>
    <row r="190" spans="1:17" x14ac:dyDescent="0.25">
      <c r="A190" s="27"/>
      <c r="B190" s="43"/>
      <c r="P190" s="43"/>
      <c r="Q190" s="27"/>
    </row>
    <row r="191" spans="1:17" x14ac:dyDescent="0.25">
      <c r="A191" s="27"/>
      <c r="B191" s="43"/>
      <c r="P191" s="43"/>
      <c r="Q191" s="27"/>
    </row>
    <row r="192" spans="1:17" x14ac:dyDescent="0.25">
      <c r="A192" s="27"/>
      <c r="B192" s="43"/>
      <c r="P192" s="43"/>
      <c r="Q192" s="27"/>
    </row>
    <row r="193" spans="1:17" x14ac:dyDescent="0.25">
      <c r="A193" s="27"/>
      <c r="B193" s="43"/>
      <c r="P193" s="43"/>
      <c r="Q193" s="27"/>
    </row>
    <row r="194" spans="1:17" x14ac:dyDescent="0.25">
      <c r="A194" s="27"/>
      <c r="B194" s="43"/>
      <c r="P194" s="43"/>
      <c r="Q194" s="27"/>
    </row>
    <row r="195" spans="1:17" x14ac:dyDescent="0.25">
      <c r="A195" s="27"/>
      <c r="B195" s="43"/>
      <c r="P195" s="43"/>
      <c r="Q195" s="27"/>
    </row>
    <row r="196" spans="1:17" x14ac:dyDescent="0.25">
      <c r="A196" s="27"/>
      <c r="B196" s="43"/>
      <c r="P196" s="43"/>
      <c r="Q196" s="27"/>
    </row>
    <row r="197" spans="1:17" x14ac:dyDescent="0.25">
      <c r="A197" s="27"/>
      <c r="B197" s="43"/>
      <c r="P197" s="43"/>
      <c r="Q197" s="27"/>
    </row>
    <row r="198" spans="1:17" x14ac:dyDescent="0.25">
      <c r="A198" s="27"/>
      <c r="B198" s="43"/>
      <c r="P198" s="43"/>
      <c r="Q198" s="27"/>
    </row>
    <row r="199" spans="1:17" x14ac:dyDescent="0.25">
      <c r="A199" s="27"/>
      <c r="B199" s="43"/>
      <c r="P199" s="43"/>
      <c r="Q199" s="27"/>
    </row>
    <row r="200" spans="1:17" x14ac:dyDescent="0.25">
      <c r="A200" s="27"/>
      <c r="B200" s="43"/>
      <c r="P200" s="43"/>
      <c r="Q200" s="27"/>
    </row>
    <row r="201" spans="1:17" x14ac:dyDescent="0.25">
      <c r="A201" s="27"/>
      <c r="B201" s="43"/>
      <c r="P201" s="43"/>
      <c r="Q201" s="27"/>
    </row>
    <row r="202" spans="1:17" x14ac:dyDescent="0.25">
      <c r="A202" s="27"/>
      <c r="B202" s="43"/>
      <c r="P202" s="43"/>
      <c r="Q202" s="27"/>
    </row>
    <row r="203" spans="1:17" x14ac:dyDescent="0.25">
      <c r="A203" s="27"/>
      <c r="B203" s="43"/>
      <c r="P203" s="43"/>
      <c r="Q203" s="27"/>
    </row>
    <row r="204" spans="1:17" x14ac:dyDescent="0.25">
      <c r="A204" s="27"/>
      <c r="B204" s="43"/>
      <c r="P204" s="43"/>
      <c r="Q204" s="27"/>
    </row>
    <row r="205" spans="1:17" x14ac:dyDescent="0.25">
      <c r="A205" s="27"/>
      <c r="B205" s="43"/>
      <c r="P205" s="43"/>
      <c r="Q205" s="27"/>
    </row>
    <row r="206" spans="1:17" x14ac:dyDescent="0.25">
      <c r="A206" s="27"/>
      <c r="B206" s="43"/>
      <c r="P206" s="43"/>
      <c r="Q206" s="27"/>
    </row>
    <row r="207" spans="1:17" x14ac:dyDescent="0.25">
      <c r="A207" s="27"/>
      <c r="B207" s="43"/>
      <c r="P207" s="43"/>
      <c r="Q207" s="27"/>
    </row>
    <row r="208" spans="1:17" x14ac:dyDescent="0.25">
      <c r="A208" s="27"/>
      <c r="B208" s="43"/>
      <c r="P208" s="43"/>
      <c r="Q208" s="27"/>
    </row>
    <row r="209" spans="1:17" x14ac:dyDescent="0.25">
      <c r="A209" s="27"/>
      <c r="B209" s="43"/>
      <c r="P209" s="43"/>
      <c r="Q209" s="27"/>
    </row>
    <row r="210" spans="1:17" x14ac:dyDescent="0.25">
      <c r="A210" s="27"/>
      <c r="B210" s="43"/>
      <c r="P210" s="43"/>
      <c r="Q210" s="27"/>
    </row>
    <row r="211" spans="1:17" x14ac:dyDescent="0.25">
      <c r="A211" s="27"/>
      <c r="B211" s="43"/>
      <c r="P211" s="43"/>
      <c r="Q211" s="27"/>
    </row>
    <row r="212" spans="1:17" x14ac:dyDescent="0.25">
      <c r="A212" s="27"/>
      <c r="B212" s="43"/>
      <c r="P212" s="43"/>
      <c r="Q212" s="27"/>
    </row>
    <row r="213" spans="1:17" x14ac:dyDescent="0.25">
      <c r="A213" s="27"/>
      <c r="B213" s="43"/>
      <c r="P213" s="43"/>
      <c r="Q213" s="27"/>
    </row>
    <row r="214" spans="1:17" x14ac:dyDescent="0.25">
      <c r="A214" s="27"/>
      <c r="B214" s="43"/>
      <c r="P214" s="43"/>
      <c r="Q214" s="27"/>
    </row>
    <row r="215" spans="1:17" x14ac:dyDescent="0.25">
      <c r="A215" s="27"/>
      <c r="B215" s="43"/>
      <c r="P215" s="43"/>
      <c r="Q215" s="27"/>
    </row>
    <row r="216" spans="1:17" x14ac:dyDescent="0.25">
      <c r="A216" s="27"/>
      <c r="Q216" s="27"/>
    </row>
    <row r="217" spans="1:17" x14ac:dyDescent="0.25">
      <c r="A217" s="27"/>
      <c r="Q217" s="27"/>
    </row>
    <row r="218" spans="1:17" x14ac:dyDescent="0.25">
      <c r="A218" s="27"/>
      <c r="Q218" s="27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Q215"/>
  <sheetViews>
    <sheetView view="pageBreakPreview" zoomScaleNormal="100" zoomScaleSheetLayoutView="100" workbookViewId="0">
      <selection activeCell="J34" sqref="J34"/>
    </sheetView>
  </sheetViews>
  <sheetFormatPr defaultRowHeight="15" x14ac:dyDescent="0.25"/>
  <cols>
    <col min="1" max="1" width="15.85546875" style="43" customWidth="1"/>
    <col min="2" max="2" width="7.7109375" style="45" bestFit="1" customWidth="1"/>
    <col min="3" max="3" width="8.7109375" style="43" customWidth="1"/>
    <col min="4" max="15" width="7.42578125" style="43" customWidth="1"/>
    <col min="16" max="16" width="6.140625" style="45" bestFit="1" customWidth="1"/>
    <col min="17" max="17" width="12.5703125" style="43" customWidth="1"/>
    <col min="18" max="256" width="9.140625" style="27"/>
    <col min="257" max="257" width="18.7109375" style="27" customWidth="1"/>
    <col min="258" max="258" width="5.5703125" style="27" bestFit="1" customWidth="1"/>
    <col min="259" max="259" width="8.7109375" style="27" customWidth="1"/>
    <col min="260" max="271" width="6.7109375" style="27" customWidth="1"/>
    <col min="272" max="272" width="7" style="27" bestFit="1" customWidth="1"/>
    <col min="273" max="273" width="18.7109375" style="27" customWidth="1"/>
    <col min="274" max="512" width="9.140625" style="27"/>
    <col min="513" max="513" width="18.7109375" style="27" customWidth="1"/>
    <col min="514" max="514" width="5.5703125" style="27" bestFit="1" customWidth="1"/>
    <col min="515" max="515" width="8.7109375" style="27" customWidth="1"/>
    <col min="516" max="527" width="6.7109375" style="27" customWidth="1"/>
    <col min="528" max="528" width="7" style="27" bestFit="1" customWidth="1"/>
    <col min="529" max="529" width="18.7109375" style="27" customWidth="1"/>
    <col min="530" max="768" width="9.140625" style="27"/>
    <col min="769" max="769" width="18.7109375" style="27" customWidth="1"/>
    <col min="770" max="770" width="5.5703125" style="27" bestFit="1" customWidth="1"/>
    <col min="771" max="771" width="8.7109375" style="27" customWidth="1"/>
    <col min="772" max="783" width="6.7109375" style="27" customWidth="1"/>
    <col min="784" max="784" width="7" style="27" bestFit="1" customWidth="1"/>
    <col min="785" max="785" width="18.7109375" style="27" customWidth="1"/>
    <col min="786" max="1024" width="9.140625" style="27"/>
    <col min="1025" max="1025" width="18.7109375" style="27" customWidth="1"/>
    <col min="1026" max="1026" width="5.5703125" style="27" bestFit="1" customWidth="1"/>
    <col min="1027" max="1027" width="8.7109375" style="27" customWidth="1"/>
    <col min="1028" max="1039" width="6.7109375" style="27" customWidth="1"/>
    <col min="1040" max="1040" width="7" style="27" bestFit="1" customWidth="1"/>
    <col min="1041" max="1041" width="18.7109375" style="27" customWidth="1"/>
    <col min="1042" max="1280" width="9.140625" style="27"/>
    <col min="1281" max="1281" width="18.7109375" style="27" customWidth="1"/>
    <col min="1282" max="1282" width="5.5703125" style="27" bestFit="1" customWidth="1"/>
    <col min="1283" max="1283" width="8.7109375" style="27" customWidth="1"/>
    <col min="1284" max="1295" width="6.7109375" style="27" customWidth="1"/>
    <col min="1296" max="1296" width="7" style="27" bestFit="1" customWidth="1"/>
    <col min="1297" max="1297" width="18.7109375" style="27" customWidth="1"/>
    <col min="1298" max="1536" width="9.140625" style="27"/>
    <col min="1537" max="1537" width="18.7109375" style="27" customWidth="1"/>
    <col min="1538" max="1538" width="5.5703125" style="27" bestFit="1" customWidth="1"/>
    <col min="1539" max="1539" width="8.7109375" style="27" customWidth="1"/>
    <col min="1540" max="1551" width="6.7109375" style="27" customWidth="1"/>
    <col min="1552" max="1552" width="7" style="27" bestFit="1" customWidth="1"/>
    <col min="1553" max="1553" width="18.7109375" style="27" customWidth="1"/>
    <col min="1554" max="1792" width="9.140625" style="27"/>
    <col min="1793" max="1793" width="18.7109375" style="27" customWidth="1"/>
    <col min="1794" max="1794" width="5.5703125" style="27" bestFit="1" customWidth="1"/>
    <col min="1795" max="1795" width="8.7109375" style="27" customWidth="1"/>
    <col min="1796" max="1807" width="6.7109375" style="27" customWidth="1"/>
    <col min="1808" max="1808" width="7" style="27" bestFit="1" customWidth="1"/>
    <col min="1809" max="1809" width="18.7109375" style="27" customWidth="1"/>
    <col min="1810" max="2048" width="9.140625" style="27"/>
    <col min="2049" max="2049" width="18.7109375" style="27" customWidth="1"/>
    <col min="2050" max="2050" width="5.5703125" style="27" bestFit="1" customWidth="1"/>
    <col min="2051" max="2051" width="8.7109375" style="27" customWidth="1"/>
    <col min="2052" max="2063" width="6.7109375" style="27" customWidth="1"/>
    <col min="2064" max="2064" width="7" style="27" bestFit="1" customWidth="1"/>
    <col min="2065" max="2065" width="18.7109375" style="27" customWidth="1"/>
    <col min="2066" max="2304" width="9.140625" style="27"/>
    <col min="2305" max="2305" width="18.7109375" style="27" customWidth="1"/>
    <col min="2306" max="2306" width="5.5703125" style="27" bestFit="1" customWidth="1"/>
    <col min="2307" max="2307" width="8.7109375" style="27" customWidth="1"/>
    <col min="2308" max="2319" width="6.7109375" style="27" customWidth="1"/>
    <col min="2320" max="2320" width="7" style="27" bestFit="1" customWidth="1"/>
    <col min="2321" max="2321" width="18.7109375" style="27" customWidth="1"/>
    <col min="2322" max="2560" width="9.140625" style="27"/>
    <col min="2561" max="2561" width="18.7109375" style="27" customWidth="1"/>
    <col min="2562" max="2562" width="5.5703125" style="27" bestFit="1" customWidth="1"/>
    <col min="2563" max="2563" width="8.7109375" style="27" customWidth="1"/>
    <col min="2564" max="2575" width="6.7109375" style="27" customWidth="1"/>
    <col min="2576" max="2576" width="7" style="27" bestFit="1" customWidth="1"/>
    <col min="2577" max="2577" width="18.7109375" style="27" customWidth="1"/>
    <col min="2578" max="2816" width="9.140625" style="27"/>
    <col min="2817" max="2817" width="18.7109375" style="27" customWidth="1"/>
    <col min="2818" max="2818" width="5.5703125" style="27" bestFit="1" customWidth="1"/>
    <col min="2819" max="2819" width="8.7109375" style="27" customWidth="1"/>
    <col min="2820" max="2831" width="6.7109375" style="27" customWidth="1"/>
    <col min="2832" max="2832" width="7" style="27" bestFit="1" customWidth="1"/>
    <col min="2833" max="2833" width="18.7109375" style="27" customWidth="1"/>
    <col min="2834" max="3072" width="9.140625" style="27"/>
    <col min="3073" max="3073" width="18.7109375" style="27" customWidth="1"/>
    <col min="3074" max="3074" width="5.5703125" style="27" bestFit="1" customWidth="1"/>
    <col min="3075" max="3075" width="8.7109375" style="27" customWidth="1"/>
    <col min="3076" max="3087" width="6.7109375" style="27" customWidth="1"/>
    <col min="3088" max="3088" width="7" style="27" bestFit="1" customWidth="1"/>
    <col min="3089" max="3089" width="18.7109375" style="27" customWidth="1"/>
    <col min="3090" max="3328" width="9.140625" style="27"/>
    <col min="3329" max="3329" width="18.7109375" style="27" customWidth="1"/>
    <col min="3330" max="3330" width="5.5703125" style="27" bestFit="1" customWidth="1"/>
    <col min="3331" max="3331" width="8.7109375" style="27" customWidth="1"/>
    <col min="3332" max="3343" width="6.7109375" style="27" customWidth="1"/>
    <col min="3344" max="3344" width="7" style="27" bestFit="1" customWidth="1"/>
    <col min="3345" max="3345" width="18.7109375" style="27" customWidth="1"/>
    <col min="3346" max="3584" width="9.140625" style="27"/>
    <col min="3585" max="3585" width="18.7109375" style="27" customWidth="1"/>
    <col min="3586" max="3586" width="5.5703125" style="27" bestFit="1" customWidth="1"/>
    <col min="3587" max="3587" width="8.7109375" style="27" customWidth="1"/>
    <col min="3588" max="3599" width="6.7109375" style="27" customWidth="1"/>
    <col min="3600" max="3600" width="7" style="27" bestFit="1" customWidth="1"/>
    <col min="3601" max="3601" width="18.7109375" style="27" customWidth="1"/>
    <col min="3602" max="3840" width="9.140625" style="27"/>
    <col min="3841" max="3841" width="18.7109375" style="27" customWidth="1"/>
    <col min="3842" max="3842" width="5.5703125" style="27" bestFit="1" customWidth="1"/>
    <col min="3843" max="3843" width="8.7109375" style="27" customWidth="1"/>
    <col min="3844" max="3855" width="6.7109375" style="27" customWidth="1"/>
    <col min="3856" max="3856" width="7" style="27" bestFit="1" customWidth="1"/>
    <col min="3857" max="3857" width="18.7109375" style="27" customWidth="1"/>
    <col min="3858" max="4096" width="9.140625" style="27"/>
    <col min="4097" max="4097" width="18.7109375" style="27" customWidth="1"/>
    <col min="4098" max="4098" width="5.5703125" style="27" bestFit="1" customWidth="1"/>
    <col min="4099" max="4099" width="8.7109375" style="27" customWidth="1"/>
    <col min="4100" max="4111" width="6.7109375" style="27" customWidth="1"/>
    <col min="4112" max="4112" width="7" style="27" bestFit="1" customWidth="1"/>
    <col min="4113" max="4113" width="18.7109375" style="27" customWidth="1"/>
    <col min="4114" max="4352" width="9.140625" style="27"/>
    <col min="4353" max="4353" width="18.7109375" style="27" customWidth="1"/>
    <col min="4354" max="4354" width="5.5703125" style="27" bestFit="1" customWidth="1"/>
    <col min="4355" max="4355" width="8.7109375" style="27" customWidth="1"/>
    <col min="4356" max="4367" width="6.7109375" style="27" customWidth="1"/>
    <col min="4368" max="4368" width="7" style="27" bestFit="1" customWidth="1"/>
    <col min="4369" max="4369" width="18.7109375" style="27" customWidth="1"/>
    <col min="4370" max="4608" width="9.140625" style="27"/>
    <col min="4609" max="4609" width="18.7109375" style="27" customWidth="1"/>
    <col min="4610" max="4610" width="5.5703125" style="27" bestFit="1" customWidth="1"/>
    <col min="4611" max="4611" width="8.7109375" style="27" customWidth="1"/>
    <col min="4612" max="4623" width="6.7109375" style="27" customWidth="1"/>
    <col min="4624" max="4624" width="7" style="27" bestFit="1" customWidth="1"/>
    <col min="4625" max="4625" width="18.7109375" style="27" customWidth="1"/>
    <col min="4626" max="4864" width="9.140625" style="27"/>
    <col min="4865" max="4865" width="18.7109375" style="27" customWidth="1"/>
    <col min="4866" max="4866" width="5.5703125" style="27" bestFit="1" customWidth="1"/>
    <col min="4867" max="4867" width="8.7109375" style="27" customWidth="1"/>
    <col min="4868" max="4879" width="6.7109375" style="27" customWidth="1"/>
    <col min="4880" max="4880" width="7" style="27" bestFit="1" customWidth="1"/>
    <col min="4881" max="4881" width="18.7109375" style="27" customWidth="1"/>
    <col min="4882" max="5120" width="9.140625" style="27"/>
    <col min="5121" max="5121" width="18.7109375" style="27" customWidth="1"/>
    <col min="5122" max="5122" width="5.5703125" style="27" bestFit="1" customWidth="1"/>
    <col min="5123" max="5123" width="8.7109375" style="27" customWidth="1"/>
    <col min="5124" max="5135" width="6.7109375" style="27" customWidth="1"/>
    <col min="5136" max="5136" width="7" style="27" bestFit="1" customWidth="1"/>
    <col min="5137" max="5137" width="18.7109375" style="27" customWidth="1"/>
    <col min="5138" max="5376" width="9.140625" style="27"/>
    <col min="5377" max="5377" width="18.7109375" style="27" customWidth="1"/>
    <col min="5378" max="5378" width="5.5703125" style="27" bestFit="1" customWidth="1"/>
    <col min="5379" max="5379" width="8.7109375" style="27" customWidth="1"/>
    <col min="5380" max="5391" width="6.7109375" style="27" customWidth="1"/>
    <col min="5392" max="5392" width="7" style="27" bestFit="1" customWidth="1"/>
    <col min="5393" max="5393" width="18.7109375" style="27" customWidth="1"/>
    <col min="5394" max="5632" width="9.140625" style="27"/>
    <col min="5633" max="5633" width="18.7109375" style="27" customWidth="1"/>
    <col min="5634" max="5634" width="5.5703125" style="27" bestFit="1" customWidth="1"/>
    <col min="5635" max="5635" width="8.7109375" style="27" customWidth="1"/>
    <col min="5636" max="5647" width="6.7109375" style="27" customWidth="1"/>
    <col min="5648" max="5648" width="7" style="27" bestFit="1" customWidth="1"/>
    <col min="5649" max="5649" width="18.7109375" style="27" customWidth="1"/>
    <col min="5650" max="5888" width="9.140625" style="27"/>
    <col min="5889" max="5889" width="18.7109375" style="27" customWidth="1"/>
    <col min="5890" max="5890" width="5.5703125" style="27" bestFit="1" customWidth="1"/>
    <col min="5891" max="5891" width="8.7109375" style="27" customWidth="1"/>
    <col min="5892" max="5903" width="6.7109375" style="27" customWidth="1"/>
    <col min="5904" max="5904" width="7" style="27" bestFit="1" customWidth="1"/>
    <col min="5905" max="5905" width="18.7109375" style="27" customWidth="1"/>
    <col min="5906" max="6144" width="9.140625" style="27"/>
    <col min="6145" max="6145" width="18.7109375" style="27" customWidth="1"/>
    <col min="6146" max="6146" width="5.5703125" style="27" bestFit="1" customWidth="1"/>
    <col min="6147" max="6147" width="8.7109375" style="27" customWidth="1"/>
    <col min="6148" max="6159" width="6.7109375" style="27" customWidth="1"/>
    <col min="6160" max="6160" width="7" style="27" bestFit="1" customWidth="1"/>
    <col min="6161" max="6161" width="18.7109375" style="27" customWidth="1"/>
    <col min="6162" max="6400" width="9.140625" style="27"/>
    <col min="6401" max="6401" width="18.7109375" style="27" customWidth="1"/>
    <col min="6402" max="6402" width="5.5703125" style="27" bestFit="1" customWidth="1"/>
    <col min="6403" max="6403" width="8.7109375" style="27" customWidth="1"/>
    <col min="6404" max="6415" width="6.7109375" style="27" customWidth="1"/>
    <col min="6416" max="6416" width="7" style="27" bestFit="1" customWidth="1"/>
    <col min="6417" max="6417" width="18.7109375" style="27" customWidth="1"/>
    <col min="6418" max="6656" width="9.140625" style="27"/>
    <col min="6657" max="6657" width="18.7109375" style="27" customWidth="1"/>
    <col min="6658" max="6658" width="5.5703125" style="27" bestFit="1" customWidth="1"/>
    <col min="6659" max="6659" width="8.7109375" style="27" customWidth="1"/>
    <col min="6660" max="6671" width="6.7109375" style="27" customWidth="1"/>
    <col min="6672" max="6672" width="7" style="27" bestFit="1" customWidth="1"/>
    <col min="6673" max="6673" width="18.7109375" style="27" customWidth="1"/>
    <col min="6674" max="6912" width="9.140625" style="27"/>
    <col min="6913" max="6913" width="18.7109375" style="27" customWidth="1"/>
    <col min="6914" max="6914" width="5.5703125" style="27" bestFit="1" customWidth="1"/>
    <col min="6915" max="6915" width="8.7109375" style="27" customWidth="1"/>
    <col min="6916" max="6927" width="6.7109375" style="27" customWidth="1"/>
    <col min="6928" max="6928" width="7" style="27" bestFit="1" customWidth="1"/>
    <col min="6929" max="6929" width="18.7109375" style="27" customWidth="1"/>
    <col min="6930" max="7168" width="9.140625" style="27"/>
    <col min="7169" max="7169" width="18.7109375" style="27" customWidth="1"/>
    <col min="7170" max="7170" width="5.5703125" style="27" bestFit="1" customWidth="1"/>
    <col min="7171" max="7171" width="8.7109375" style="27" customWidth="1"/>
    <col min="7172" max="7183" width="6.7109375" style="27" customWidth="1"/>
    <col min="7184" max="7184" width="7" style="27" bestFit="1" customWidth="1"/>
    <col min="7185" max="7185" width="18.7109375" style="27" customWidth="1"/>
    <col min="7186" max="7424" width="9.140625" style="27"/>
    <col min="7425" max="7425" width="18.7109375" style="27" customWidth="1"/>
    <col min="7426" max="7426" width="5.5703125" style="27" bestFit="1" customWidth="1"/>
    <col min="7427" max="7427" width="8.7109375" style="27" customWidth="1"/>
    <col min="7428" max="7439" width="6.7109375" style="27" customWidth="1"/>
    <col min="7440" max="7440" width="7" style="27" bestFit="1" customWidth="1"/>
    <col min="7441" max="7441" width="18.7109375" style="27" customWidth="1"/>
    <col min="7442" max="7680" width="9.140625" style="27"/>
    <col min="7681" max="7681" width="18.7109375" style="27" customWidth="1"/>
    <col min="7682" max="7682" width="5.5703125" style="27" bestFit="1" customWidth="1"/>
    <col min="7683" max="7683" width="8.7109375" style="27" customWidth="1"/>
    <col min="7684" max="7695" width="6.7109375" style="27" customWidth="1"/>
    <col min="7696" max="7696" width="7" style="27" bestFit="1" customWidth="1"/>
    <col min="7697" max="7697" width="18.7109375" style="27" customWidth="1"/>
    <col min="7698" max="7936" width="9.140625" style="27"/>
    <col min="7937" max="7937" width="18.7109375" style="27" customWidth="1"/>
    <col min="7938" max="7938" width="5.5703125" style="27" bestFit="1" customWidth="1"/>
    <col min="7939" max="7939" width="8.7109375" style="27" customWidth="1"/>
    <col min="7940" max="7951" width="6.7109375" style="27" customWidth="1"/>
    <col min="7952" max="7952" width="7" style="27" bestFit="1" customWidth="1"/>
    <col min="7953" max="7953" width="18.7109375" style="27" customWidth="1"/>
    <col min="7954" max="8192" width="9.140625" style="27"/>
    <col min="8193" max="8193" width="18.7109375" style="27" customWidth="1"/>
    <col min="8194" max="8194" width="5.5703125" style="27" bestFit="1" customWidth="1"/>
    <col min="8195" max="8195" width="8.7109375" style="27" customWidth="1"/>
    <col min="8196" max="8207" width="6.7109375" style="27" customWidth="1"/>
    <col min="8208" max="8208" width="7" style="27" bestFit="1" customWidth="1"/>
    <col min="8209" max="8209" width="18.7109375" style="27" customWidth="1"/>
    <col min="8210" max="8448" width="9.140625" style="27"/>
    <col min="8449" max="8449" width="18.7109375" style="27" customWidth="1"/>
    <col min="8450" max="8450" width="5.5703125" style="27" bestFit="1" customWidth="1"/>
    <col min="8451" max="8451" width="8.7109375" style="27" customWidth="1"/>
    <col min="8452" max="8463" width="6.7109375" style="27" customWidth="1"/>
    <col min="8464" max="8464" width="7" style="27" bestFit="1" customWidth="1"/>
    <col min="8465" max="8465" width="18.7109375" style="27" customWidth="1"/>
    <col min="8466" max="8704" width="9.140625" style="27"/>
    <col min="8705" max="8705" width="18.7109375" style="27" customWidth="1"/>
    <col min="8706" max="8706" width="5.5703125" style="27" bestFit="1" customWidth="1"/>
    <col min="8707" max="8707" width="8.7109375" style="27" customWidth="1"/>
    <col min="8708" max="8719" width="6.7109375" style="27" customWidth="1"/>
    <col min="8720" max="8720" width="7" style="27" bestFit="1" customWidth="1"/>
    <col min="8721" max="8721" width="18.7109375" style="27" customWidth="1"/>
    <col min="8722" max="8960" width="9.140625" style="27"/>
    <col min="8961" max="8961" width="18.7109375" style="27" customWidth="1"/>
    <col min="8962" max="8962" width="5.5703125" style="27" bestFit="1" customWidth="1"/>
    <col min="8963" max="8963" width="8.7109375" style="27" customWidth="1"/>
    <col min="8964" max="8975" width="6.7109375" style="27" customWidth="1"/>
    <col min="8976" max="8976" width="7" style="27" bestFit="1" customWidth="1"/>
    <col min="8977" max="8977" width="18.7109375" style="27" customWidth="1"/>
    <col min="8978" max="9216" width="9.140625" style="27"/>
    <col min="9217" max="9217" width="18.7109375" style="27" customWidth="1"/>
    <col min="9218" max="9218" width="5.5703125" style="27" bestFit="1" customWidth="1"/>
    <col min="9219" max="9219" width="8.7109375" style="27" customWidth="1"/>
    <col min="9220" max="9231" width="6.7109375" style="27" customWidth="1"/>
    <col min="9232" max="9232" width="7" style="27" bestFit="1" customWidth="1"/>
    <col min="9233" max="9233" width="18.7109375" style="27" customWidth="1"/>
    <col min="9234" max="9472" width="9.140625" style="27"/>
    <col min="9473" max="9473" width="18.7109375" style="27" customWidth="1"/>
    <col min="9474" max="9474" width="5.5703125" style="27" bestFit="1" customWidth="1"/>
    <col min="9475" max="9475" width="8.7109375" style="27" customWidth="1"/>
    <col min="9476" max="9487" width="6.7109375" style="27" customWidth="1"/>
    <col min="9488" max="9488" width="7" style="27" bestFit="1" customWidth="1"/>
    <col min="9489" max="9489" width="18.7109375" style="27" customWidth="1"/>
    <col min="9490" max="9728" width="9.140625" style="27"/>
    <col min="9729" max="9729" width="18.7109375" style="27" customWidth="1"/>
    <col min="9730" max="9730" width="5.5703125" style="27" bestFit="1" customWidth="1"/>
    <col min="9731" max="9731" width="8.7109375" style="27" customWidth="1"/>
    <col min="9732" max="9743" width="6.7109375" style="27" customWidth="1"/>
    <col min="9744" max="9744" width="7" style="27" bestFit="1" customWidth="1"/>
    <col min="9745" max="9745" width="18.7109375" style="27" customWidth="1"/>
    <col min="9746" max="9984" width="9.140625" style="27"/>
    <col min="9985" max="9985" width="18.7109375" style="27" customWidth="1"/>
    <col min="9986" max="9986" width="5.5703125" style="27" bestFit="1" customWidth="1"/>
    <col min="9987" max="9987" width="8.7109375" style="27" customWidth="1"/>
    <col min="9988" max="9999" width="6.7109375" style="27" customWidth="1"/>
    <col min="10000" max="10000" width="7" style="27" bestFit="1" customWidth="1"/>
    <col min="10001" max="10001" width="18.7109375" style="27" customWidth="1"/>
    <col min="10002" max="10240" width="9.140625" style="27"/>
    <col min="10241" max="10241" width="18.7109375" style="27" customWidth="1"/>
    <col min="10242" max="10242" width="5.5703125" style="27" bestFit="1" customWidth="1"/>
    <col min="10243" max="10243" width="8.7109375" style="27" customWidth="1"/>
    <col min="10244" max="10255" width="6.7109375" style="27" customWidth="1"/>
    <col min="10256" max="10256" width="7" style="27" bestFit="1" customWidth="1"/>
    <col min="10257" max="10257" width="18.7109375" style="27" customWidth="1"/>
    <col min="10258" max="10496" width="9.140625" style="27"/>
    <col min="10497" max="10497" width="18.7109375" style="27" customWidth="1"/>
    <col min="10498" max="10498" width="5.5703125" style="27" bestFit="1" customWidth="1"/>
    <col min="10499" max="10499" width="8.7109375" style="27" customWidth="1"/>
    <col min="10500" max="10511" width="6.7109375" style="27" customWidth="1"/>
    <col min="10512" max="10512" width="7" style="27" bestFit="1" customWidth="1"/>
    <col min="10513" max="10513" width="18.7109375" style="27" customWidth="1"/>
    <col min="10514" max="10752" width="9.140625" style="27"/>
    <col min="10753" max="10753" width="18.7109375" style="27" customWidth="1"/>
    <col min="10754" max="10754" width="5.5703125" style="27" bestFit="1" customWidth="1"/>
    <col min="10755" max="10755" width="8.7109375" style="27" customWidth="1"/>
    <col min="10756" max="10767" width="6.7109375" style="27" customWidth="1"/>
    <col min="10768" max="10768" width="7" style="27" bestFit="1" customWidth="1"/>
    <col min="10769" max="10769" width="18.7109375" style="27" customWidth="1"/>
    <col min="10770" max="11008" width="9.140625" style="27"/>
    <col min="11009" max="11009" width="18.7109375" style="27" customWidth="1"/>
    <col min="11010" max="11010" width="5.5703125" style="27" bestFit="1" customWidth="1"/>
    <col min="11011" max="11011" width="8.7109375" style="27" customWidth="1"/>
    <col min="11012" max="11023" width="6.7109375" style="27" customWidth="1"/>
    <col min="11024" max="11024" width="7" style="27" bestFit="1" customWidth="1"/>
    <col min="11025" max="11025" width="18.7109375" style="27" customWidth="1"/>
    <col min="11026" max="11264" width="9.140625" style="27"/>
    <col min="11265" max="11265" width="18.7109375" style="27" customWidth="1"/>
    <col min="11266" max="11266" width="5.5703125" style="27" bestFit="1" customWidth="1"/>
    <col min="11267" max="11267" width="8.7109375" style="27" customWidth="1"/>
    <col min="11268" max="11279" width="6.7109375" style="27" customWidth="1"/>
    <col min="11280" max="11280" width="7" style="27" bestFit="1" customWidth="1"/>
    <col min="11281" max="11281" width="18.7109375" style="27" customWidth="1"/>
    <col min="11282" max="11520" width="9.140625" style="27"/>
    <col min="11521" max="11521" width="18.7109375" style="27" customWidth="1"/>
    <col min="11522" max="11522" width="5.5703125" style="27" bestFit="1" customWidth="1"/>
    <col min="11523" max="11523" width="8.7109375" style="27" customWidth="1"/>
    <col min="11524" max="11535" width="6.7109375" style="27" customWidth="1"/>
    <col min="11536" max="11536" width="7" style="27" bestFit="1" customWidth="1"/>
    <col min="11537" max="11537" width="18.7109375" style="27" customWidth="1"/>
    <col min="11538" max="11776" width="9.140625" style="27"/>
    <col min="11777" max="11777" width="18.7109375" style="27" customWidth="1"/>
    <col min="11778" max="11778" width="5.5703125" style="27" bestFit="1" customWidth="1"/>
    <col min="11779" max="11779" width="8.7109375" style="27" customWidth="1"/>
    <col min="11780" max="11791" width="6.7109375" style="27" customWidth="1"/>
    <col min="11792" max="11792" width="7" style="27" bestFit="1" customWidth="1"/>
    <col min="11793" max="11793" width="18.7109375" style="27" customWidth="1"/>
    <col min="11794" max="12032" width="9.140625" style="27"/>
    <col min="12033" max="12033" width="18.7109375" style="27" customWidth="1"/>
    <col min="12034" max="12034" width="5.5703125" style="27" bestFit="1" customWidth="1"/>
    <col min="12035" max="12035" width="8.7109375" style="27" customWidth="1"/>
    <col min="12036" max="12047" width="6.7109375" style="27" customWidth="1"/>
    <col min="12048" max="12048" width="7" style="27" bestFit="1" customWidth="1"/>
    <col min="12049" max="12049" width="18.7109375" style="27" customWidth="1"/>
    <col min="12050" max="12288" width="9.140625" style="27"/>
    <col min="12289" max="12289" width="18.7109375" style="27" customWidth="1"/>
    <col min="12290" max="12290" width="5.5703125" style="27" bestFit="1" customWidth="1"/>
    <col min="12291" max="12291" width="8.7109375" style="27" customWidth="1"/>
    <col min="12292" max="12303" width="6.7109375" style="27" customWidth="1"/>
    <col min="12304" max="12304" width="7" style="27" bestFit="1" customWidth="1"/>
    <col min="12305" max="12305" width="18.7109375" style="27" customWidth="1"/>
    <col min="12306" max="12544" width="9.140625" style="27"/>
    <col min="12545" max="12545" width="18.7109375" style="27" customWidth="1"/>
    <col min="12546" max="12546" width="5.5703125" style="27" bestFit="1" customWidth="1"/>
    <col min="12547" max="12547" width="8.7109375" style="27" customWidth="1"/>
    <col min="12548" max="12559" width="6.7109375" style="27" customWidth="1"/>
    <col min="12560" max="12560" width="7" style="27" bestFit="1" customWidth="1"/>
    <col min="12561" max="12561" width="18.7109375" style="27" customWidth="1"/>
    <col min="12562" max="12800" width="9.140625" style="27"/>
    <col min="12801" max="12801" width="18.7109375" style="27" customWidth="1"/>
    <col min="12802" max="12802" width="5.5703125" style="27" bestFit="1" customWidth="1"/>
    <col min="12803" max="12803" width="8.7109375" style="27" customWidth="1"/>
    <col min="12804" max="12815" width="6.7109375" style="27" customWidth="1"/>
    <col min="12816" max="12816" width="7" style="27" bestFit="1" customWidth="1"/>
    <col min="12817" max="12817" width="18.7109375" style="27" customWidth="1"/>
    <col min="12818" max="13056" width="9.140625" style="27"/>
    <col min="13057" max="13057" width="18.7109375" style="27" customWidth="1"/>
    <col min="13058" max="13058" width="5.5703125" style="27" bestFit="1" customWidth="1"/>
    <col min="13059" max="13059" width="8.7109375" style="27" customWidth="1"/>
    <col min="13060" max="13071" width="6.7109375" style="27" customWidth="1"/>
    <col min="13072" max="13072" width="7" style="27" bestFit="1" customWidth="1"/>
    <col min="13073" max="13073" width="18.7109375" style="27" customWidth="1"/>
    <col min="13074" max="13312" width="9.140625" style="27"/>
    <col min="13313" max="13313" width="18.7109375" style="27" customWidth="1"/>
    <col min="13314" max="13314" width="5.5703125" style="27" bestFit="1" customWidth="1"/>
    <col min="13315" max="13315" width="8.7109375" style="27" customWidth="1"/>
    <col min="13316" max="13327" width="6.7109375" style="27" customWidth="1"/>
    <col min="13328" max="13328" width="7" style="27" bestFit="1" customWidth="1"/>
    <col min="13329" max="13329" width="18.7109375" style="27" customWidth="1"/>
    <col min="13330" max="13568" width="9.140625" style="27"/>
    <col min="13569" max="13569" width="18.7109375" style="27" customWidth="1"/>
    <col min="13570" max="13570" width="5.5703125" style="27" bestFit="1" customWidth="1"/>
    <col min="13571" max="13571" width="8.7109375" style="27" customWidth="1"/>
    <col min="13572" max="13583" width="6.7109375" style="27" customWidth="1"/>
    <col min="13584" max="13584" width="7" style="27" bestFit="1" customWidth="1"/>
    <col min="13585" max="13585" width="18.7109375" style="27" customWidth="1"/>
    <col min="13586" max="13824" width="9.140625" style="27"/>
    <col min="13825" max="13825" width="18.7109375" style="27" customWidth="1"/>
    <col min="13826" max="13826" width="5.5703125" style="27" bestFit="1" customWidth="1"/>
    <col min="13827" max="13827" width="8.7109375" style="27" customWidth="1"/>
    <col min="13828" max="13839" width="6.7109375" style="27" customWidth="1"/>
    <col min="13840" max="13840" width="7" style="27" bestFit="1" customWidth="1"/>
    <col min="13841" max="13841" width="18.7109375" style="27" customWidth="1"/>
    <col min="13842" max="14080" width="9.140625" style="27"/>
    <col min="14081" max="14081" width="18.7109375" style="27" customWidth="1"/>
    <col min="14082" max="14082" width="5.5703125" style="27" bestFit="1" customWidth="1"/>
    <col min="14083" max="14083" width="8.7109375" style="27" customWidth="1"/>
    <col min="14084" max="14095" width="6.7109375" style="27" customWidth="1"/>
    <col min="14096" max="14096" width="7" style="27" bestFit="1" customWidth="1"/>
    <col min="14097" max="14097" width="18.7109375" style="27" customWidth="1"/>
    <col min="14098" max="14336" width="9.140625" style="27"/>
    <col min="14337" max="14337" width="18.7109375" style="27" customWidth="1"/>
    <col min="14338" max="14338" width="5.5703125" style="27" bestFit="1" customWidth="1"/>
    <col min="14339" max="14339" width="8.7109375" style="27" customWidth="1"/>
    <col min="14340" max="14351" width="6.7109375" style="27" customWidth="1"/>
    <col min="14352" max="14352" width="7" style="27" bestFit="1" customWidth="1"/>
    <col min="14353" max="14353" width="18.7109375" style="27" customWidth="1"/>
    <col min="14354" max="14592" width="9.140625" style="27"/>
    <col min="14593" max="14593" width="18.7109375" style="27" customWidth="1"/>
    <col min="14594" max="14594" width="5.5703125" style="27" bestFit="1" customWidth="1"/>
    <col min="14595" max="14595" width="8.7109375" style="27" customWidth="1"/>
    <col min="14596" max="14607" width="6.7109375" style="27" customWidth="1"/>
    <col min="14608" max="14608" width="7" style="27" bestFit="1" customWidth="1"/>
    <col min="14609" max="14609" width="18.7109375" style="27" customWidth="1"/>
    <col min="14610" max="14848" width="9.140625" style="27"/>
    <col min="14849" max="14849" width="18.7109375" style="27" customWidth="1"/>
    <col min="14850" max="14850" width="5.5703125" style="27" bestFit="1" customWidth="1"/>
    <col min="14851" max="14851" width="8.7109375" style="27" customWidth="1"/>
    <col min="14852" max="14863" width="6.7109375" style="27" customWidth="1"/>
    <col min="14864" max="14864" width="7" style="27" bestFit="1" customWidth="1"/>
    <col min="14865" max="14865" width="18.7109375" style="27" customWidth="1"/>
    <col min="14866" max="15104" width="9.140625" style="27"/>
    <col min="15105" max="15105" width="18.7109375" style="27" customWidth="1"/>
    <col min="15106" max="15106" width="5.5703125" style="27" bestFit="1" customWidth="1"/>
    <col min="15107" max="15107" width="8.7109375" style="27" customWidth="1"/>
    <col min="15108" max="15119" width="6.7109375" style="27" customWidth="1"/>
    <col min="15120" max="15120" width="7" style="27" bestFit="1" customWidth="1"/>
    <col min="15121" max="15121" width="18.7109375" style="27" customWidth="1"/>
    <col min="15122" max="15360" width="9.140625" style="27"/>
    <col min="15361" max="15361" width="18.7109375" style="27" customWidth="1"/>
    <col min="15362" max="15362" width="5.5703125" style="27" bestFit="1" customWidth="1"/>
    <col min="15363" max="15363" width="8.7109375" style="27" customWidth="1"/>
    <col min="15364" max="15375" width="6.7109375" style="27" customWidth="1"/>
    <col min="15376" max="15376" width="7" style="27" bestFit="1" customWidth="1"/>
    <col min="15377" max="15377" width="18.7109375" style="27" customWidth="1"/>
    <col min="15378" max="15616" width="9.140625" style="27"/>
    <col min="15617" max="15617" width="18.7109375" style="27" customWidth="1"/>
    <col min="15618" max="15618" width="5.5703125" style="27" bestFit="1" customWidth="1"/>
    <col min="15619" max="15619" width="8.7109375" style="27" customWidth="1"/>
    <col min="15620" max="15631" width="6.7109375" style="27" customWidth="1"/>
    <col min="15632" max="15632" width="7" style="27" bestFit="1" customWidth="1"/>
    <col min="15633" max="15633" width="18.7109375" style="27" customWidth="1"/>
    <col min="15634" max="15872" width="9.140625" style="27"/>
    <col min="15873" max="15873" width="18.7109375" style="27" customWidth="1"/>
    <col min="15874" max="15874" width="5.5703125" style="27" bestFit="1" customWidth="1"/>
    <col min="15875" max="15875" width="8.7109375" style="27" customWidth="1"/>
    <col min="15876" max="15887" width="6.7109375" style="27" customWidth="1"/>
    <col min="15888" max="15888" width="7" style="27" bestFit="1" customWidth="1"/>
    <col min="15889" max="15889" width="18.7109375" style="27" customWidth="1"/>
    <col min="15890" max="16128" width="9.140625" style="27"/>
    <col min="16129" max="16129" width="18.7109375" style="27" customWidth="1"/>
    <col min="16130" max="16130" width="5.5703125" style="27" bestFit="1" customWidth="1"/>
    <col min="16131" max="16131" width="8.7109375" style="27" customWidth="1"/>
    <col min="16132" max="16143" width="6.7109375" style="27" customWidth="1"/>
    <col min="16144" max="16144" width="7" style="27" bestFit="1" customWidth="1"/>
    <col min="16145" max="16145" width="18.7109375" style="27" customWidth="1"/>
    <col min="16146" max="16384" width="9.140625" style="27"/>
  </cols>
  <sheetData>
    <row r="1" spans="1:17" s="90" customFormat="1" ht="23.25" x14ac:dyDescent="0.5">
      <c r="A1" s="1343" t="s">
        <v>726</v>
      </c>
      <c r="B1" s="1343"/>
      <c r="C1" s="1343"/>
      <c r="D1" s="1343"/>
      <c r="E1" s="1343"/>
      <c r="F1" s="1343"/>
      <c r="G1" s="1343"/>
      <c r="H1" s="1343"/>
      <c r="I1" s="1343"/>
      <c r="J1" s="1343"/>
      <c r="K1" s="1343"/>
      <c r="L1" s="1343"/>
      <c r="M1" s="1343"/>
      <c r="N1" s="1343"/>
      <c r="O1" s="1343"/>
      <c r="P1" s="1343"/>
      <c r="Q1" s="1343"/>
    </row>
    <row r="2" spans="1:17" s="89" customFormat="1" ht="15.75" x14ac:dyDescent="0.25">
      <c r="A2" s="1344" t="s">
        <v>768</v>
      </c>
      <c r="B2" s="1344"/>
      <c r="C2" s="1344"/>
      <c r="D2" s="1344"/>
      <c r="E2" s="1344"/>
      <c r="F2" s="1344"/>
      <c r="G2" s="1344"/>
      <c r="H2" s="1344"/>
      <c r="I2" s="1344"/>
      <c r="J2" s="1344"/>
      <c r="K2" s="1344"/>
      <c r="L2" s="1344"/>
      <c r="M2" s="1344"/>
      <c r="N2" s="1344"/>
      <c r="O2" s="1344"/>
      <c r="P2" s="1344"/>
      <c r="Q2" s="1344"/>
    </row>
    <row r="3" spans="1:17" s="89" customFormat="1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  <c r="N3" s="1344"/>
      <c r="O3" s="1344"/>
      <c r="P3" s="1344"/>
      <c r="Q3" s="1344"/>
    </row>
    <row r="4" spans="1:17" s="89" customFormat="1" ht="15.75" x14ac:dyDescent="0.25">
      <c r="A4" s="1344" t="s">
        <v>592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  <c r="N4" s="1344"/>
      <c r="O4" s="1344"/>
      <c r="P4" s="1344"/>
      <c r="Q4" s="1344"/>
    </row>
    <row r="5" spans="1:17" ht="15.75" x14ac:dyDescent="0.3">
      <c r="A5" s="267" t="s">
        <v>727</v>
      </c>
      <c r="B5" s="277"/>
      <c r="C5" s="269"/>
      <c r="D5" s="269"/>
      <c r="E5" s="269"/>
      <c r="F5" s="269"/>
      <c r="G5" s="269"/>
      <c r="H5" s="145"/>
      <c r="I5" s="269"/>
      <c r="J5" s="269"/>
      <c r="K5" s="269"/>
      <c r="L5" s="269"/>
      <c r="M5" s="269"/>
      <c r="N5" s="269"/>
      <c r="O5" s="269"/>
      <c r="P5" s="277"/>
      <c r="Q5" s="278" t="s">
        <v>181</v>
      </c>
    </row>
    <row r="6" spans="1:17" ht="45" customHeight="1" x14ac:dyDescent="0.2">
      <c r="A6" s="383" t="s">
        <v>91</v>
      </c>
      <c r="B6" s="383" t="s">
        <v>414</v>
      </c>
      <c r="C6" s="88" t="s">
        <v>395</v>
      </c>
      <c r="D6" s="40" t="s">
        <v>340</v>
      </c>
      <c r="E6" s="40" t="s">
        <v>339</v>
      </c>
      <c r="F6" s="40" t="s">
        <v>338</v>
      </c>
      <c r="G6" s="40" t="s">
        <v>337</v>
      </c>
      <c r="H6" s="40" t="s">
        <v>336</v>
      </c>
      <c r="I6" s="40" t="s">
        <v>335</v>
      </c>
      <c r="J6" s="40" t="s">
        <v>334</v>
      </c>
      <c r="K6" s="40" t="s">
        <v>333</v>
      </c>
      <c r="L6" s="40" t="s">
        <v>332</v>
      </c>
      <c r="M6" s="40" t="s">
        <v>331</v>
      </c>
      <c r="N6" s="40" t="s">
        <v>330</v>
      </c>
      <c r="O6" s="40" t="s">
        <v>329</v>
      </c>
      <c r="P6" s="388" t="s">
        <v>413</v>
      </c>
      <c r="Q6" s="388" t="s">
        <v>179</v>
      </c>
    </row>
    <row r="7" spans="1:17" ht="13.5" customHeight="1" thickBot="1" x14ac:dyDescent="0.25">
      <c r="A7" s="1345" t="s">
        <v>582</v>
      </c>
      <c r="B7" s="123" t="s">
        <v>590</v>
      </c>
      <c r="C7" s="155">
        <f>SUM(D7:O7)</f>
        <v>4364</v>
      </c>
      <c r="D7" s="156">
        <v>428</v>
      </c>
      <c r="E7" s="156">
        <v>411</v>
      </c>
      <c r="F7" s="156">
        <v>375</v>
      </c>
      <c r="G7" s="156">
        <v>365</v>
      </c>
      <c r="H7" s="156">
        <v>381</v>
      </c>
      <c r="I7" s="156">
        <v>343</v>
      </c>
      <c r="J7" s="156">
        <v>365</v>
      </c>
      <c r="K7" s="156">
        <v>356</v>
      </c>
      <c r="L7" s="156">
        <v>366</v>
      </c>
      <c r="M7" s="156">
        <v>313</v>
      </c>
      <c r="N7" s="156">
        <v>326</v>
      </c>
      <c r="O7" s="156">
        <v>335</v>
      </c>
      <c r="P7" s="46" t="s">
        <v>180</v>
      </c>
      <c r="Q7" s="1347" t="s">
        <v>37</v>
      </c>
    </row>
    <row r="8" spans="1:17" ht="13.5" customHeight="1" thickTop="1" thickBot="1" x14ac:dyDescent="0.25">
      <c r="A8" s="1346"/>
      <c r="B8" s="135" t="s">
        <v>591</v>
      </c>
      <c r="C8" s="157">
        <f t="shared" ref="C8:C33" si="0">SUM(D8:O8)</f>
        <v>4168</v>
      </c>
      <c r="D8" s="158">
        <v>348</v>
      </c>
      <c r="E8" s="158">
        <v>368</v>
      </c>
      <c r="F8" s="158">
        <v>372</v>
      </c>
      <c r="G8" s="158">
        <v>348</v>
      </c>
      <c r="H8" s="158">
        <v>390</v>
      </c>
      <c r="I8" s="158">
        <v>368</v>
      </c>
      <c r="J8" s="158">
        <v>361</v>
      </c>
      <c r="K8" s="158">
        <v>343</v>
      </c>
      <c r="L8" s="158">
        <v>339</v>
      </c>
      <c r="M8" s="158">
        <v>288</v>
      </c>
      <c r="N8" s="158">
        <v>303</v>
      </c>
      <c r="O8" s="158">
        <v>340</v>
      </c>
      <c r="P8" s="391" t="s">
        <v>434</v>
      </c>
      <c r="Q8" s="1348"/>
    </row>
    <row r="9" spans="1:17" s="24" customFormat="1" ht="13.5" customHeight="1" thickTop="1" thickBot="1" x14ac:dyDescent="0.25">
      <c r="A9" s="1346"/>
      <c r="B9" s="135" t="s">
        <v>44</v>
      </c>
      <c r="C9" s="157">
        <f t="shared" si="0"/>
        <v>8532</v>
      </c>
      <c r="D9" s="157">
        <f>D7+D8</f>
        <v>776</v>
      </c>
      <c r="E9" s="157">
        <f t="shared" ref="E9:O9" si="1">E7+E8</f>
        <v>779</v>
      </c>
      <c r="F9" s="157">
        <f t="shared" si="1"/>
        <v>747</v>
      </c>
      <c r="G9" s="157">
        <f t="shared" si="1"/>
        <v>713</v>
      </c>
      <c r="H9" s="157">
        <f t="shared" si="1"/>
        <v>771</v>
      </c>
      <c r="I9" s="157">
        <f t="shared" ref="I9" si="2">I7+I8</f>
        <v>711</v>
      </c>
      <c r="J9" s="157">
        <f t="shared" si="1"/>
        <v>726</v>
      </c>
      <c r="K9" s="157">
        <f t="shared" si="1"/>
        <v>699</v>
      </c>
      <c r="L9" s="157">
        <f t="shared" si="1"/>
        <v>705</v>
      </c>
      <c r="M9" s="157">
        <f t="shared" si="1"/>
        <v>601</v>
      </c>
      <c r="N9" s="157">
        <f t="shared" si="1"/>
        <v>629</v>
      </c>
      <c r="O9" s="157">
        <f t="shared" si="1"/>
        <v>675</v>
      </c>
      <c r="P9" s="391" t="s">
        <v>45</v>
      </c>
      <c r="Q9" s="1348"/>
    </row>
    <row r="10" spans="1:17" ht="13.5" customHeight="1" thickTop="1" thickBot="1" x14ac:dyDescent="0.25">
      <c r="A10" s="1349" t="s">
        <v>583</v>
      </c>
      <c r="B10" s="136" t="s">
        <v>590</v>
      </c>
      <c r="C10" s="159">
        <f t="shared" si="0"/>
        <v>3058</v>
      </c>
      <c r="D10" s="160">
        <v>248</v>
      </c>
      <c r="E10" s="160">
        <v>258</v>
      </c>
      <c r="F10" s="160">
        <v>285</v>
      </c>
      <c r="G10" s="160">
        <v>265</v>
      </c>
      <c r="H10" s="160">
        <v>282</v>
      </c>
      <c r="I10" s="160">
        <v>238</v>
      </c>
      <c r="J10" s="160">
        <v>249</v>
      </c>
      <c r="K10" s="160">
        <v>251</v>
      </c>
      <c r="L10" s="160">
        <v>265</v>
      </c>
      <c r="M10" s="160">
        <v>264</v>
      </c>
      <c r="N10" s="160">
        <v>231</v>
      </c>
      <c r="O10" s="160">
        <v>222</v>
      </c>
      <c r="P10" s="392" t="s">
        <v>180</v>
      </c>
      <c r="Q10" s="1350" t="s">
        <v>38</v>
      </c>
    </row>
    <row r="11" spans="1:17" ht="13.5" customHeight="1" thickTop="1" thickBot="1" x14ac:dyDescent="0.25">
      <c r="A11" s="1349"/>
      <c r="B11" s="136" t="s">
        <v>591</v>
      </c>
      <c r="C11" s="159">
        <f t="shared" si="0"/>
        <v>2919</v>
      </c>
      <c r="D11" s="160">
        <v>266</v>
      </c>
      <c r="E11" s="160">
        <v>285</v>
      </c>
      <c r="F11" s="160">
        <v>265</v>
      </c>
      <c r="G11" s="160">
        <v>265</v>
      </c>
      <c r="H11" s="160">
        <v>245</v>
      </c>
      <c r="I11" s="160">
        <v>261</v>
      </c>
      <c r="J11" s="160">
        <v>209</v>
      </c>
      <c r="K11" s="160">
        <v>263</v>
      </c>
      <c r="L11" s="160">
        <v>227</v>
      </c>
      <c r="M11" s="160">
        <v>210</v>
      </c>
      <c r="N11" s="160">
        <v>217</v>
      </c>
      <c r="O11" s="160">
        <v>206</v>
      </c>
      <c r="P11" s="392" t="s">
        <v>434</v>
      </c>
      <c r="Q11" s="1350"/>
    </row>
    <row r="12" spans="1:17" s="24" customFormat="1" ht="13.5" customHeight="1" thickTop="1" thickBot="1" x14ac:dyDescent="0.25">
      <c r="A12" s="1349"/>
      <c r="B12" s="136" t="s">
        <v>44</v>
      </c>
      <c r="C12" s="159">
        <f t="shared" si="0"/>
        <v>5977</v>
      </c>
      <c r="D12" s="159">
        <f>D10+D11</f>
        <v>514</v>
      </c>
      <c r="E12" s="159">
        <f t="shared" ref="E12" si="3">E10+E11</f>
        <v>543</v>
      </c>
      <c r="F12" s="159">
        <f t="shared" ref="F12" si="4">F10+F11</f>
        <v>550</v>
      </c>
      <c r="G12" s="159">
        <f t="shared" ref="G12" si="5">G10+G11</f>
        <v>530</v>
      </c>
      <c r="H12" s="159">
        <f t="shared" ref="H12" si="6">H10+H11</f>
        <v>527</v>
      </c>
      <c r="I12" s="159">
        <f t="shared" ref="I12:J12" si="7">I10+I11</f>
        <v>499</v>
      </c>
      <c r="J12" s="159">
        <f t="shared" si="7"/>
        <v>458</v>
      </c>
      <c r="K12" s="159">
        <f t="shared" ref="K12" si="8">K10+K11</f>
        <v>514</v>
      </c>
      <c r="L12" s="159">
        <f t="shared" ref="L12" si="9">L10+L11</f>
        <v>492</v>
      </c>
      <c r="M12" s="159">
        <f t="shared" ref="M12" si="10">M10+M11</f>
        <v>474</v>
      </c>
      <c r="N12" s="159">
        <f t="shared" ref="N12" si="11">N10+N11</f>
        <v>448</v>
      </c>
      <c r="O12" s="159">
        <f t="shared" ref="O12" si="12">O10+O11</f>
        <v>428</v>
      </c>
      <c r="P12" s="392" t="s">
        <v>45</v>
      </c>
      <c r="Q12" s="1350"/>
    </row>
    <row r="13" spans="1:17" ht="13.5" customHeight="1" thickTop="1" thickBot="1" x14ac:dyDescent="0.25">
      <c r="A13" s="1346" t="s">
        <v>584</v>
      </c>
      <c r="B13" s="135" t="s">
        <v>590</v>
      </c>
      <c r="C13" s="157">
        <f t="shared" si="0"/>
        <v>1087</v>
      </c>
      <c r="D13" s="158">
        <v>94</v>
      </c>
      <c r="E13" s="158">
        <v>105</v>
      </c>
      <c r="F13" s="158">
        <v>91</v>
      </c>
      <c r="G13" s="158">
        <v>100</v>
      </c>
      <c r="H13" s="158">
        <v>98</v>
      </c>
      <c r="I13" s="158">
        <v>93</v>
      </c>
      <c r="J13" s="158">
        <v>100</v>
      </c>
      <c r="K13" s="158">
        <v>81</v>
      </c>
      <c r="L13" s="158">
        <v>83</v>
      </c>
      <c r="M13" s="158">
        <v>79</v>
      </c>
      <c r="N13" s="158">
        <v>91</v>
      </c>
      <c r="O13" s="158">
        <v>72</v>
      </c>
      <c r="P13" s="391" t="s">
        <v>180</v>
      </c>
      <c r="Q13" s="1348" t="s">
        <v>39</v>
      </c>
    </row>
    <row r="14" spans="1:17" ht="13.5" customHeight="1" thickTop="1" thickBot="1" x14ac:dyDescent="0.25">
      <c r="A14" s="1346"/>
      <c r="B14" s="135" t="s">
        <v>591</v>
      </c>
      <c r="C14" s="157">
        <f t="shared" si="0"/>
        <v>1086</v>
      </c>
      <c r="D14" s="158">
        <v>105</v>
      </c>
      <c r="E14" s="158">
        <v>108</v>
      </c>
      <c r="F14" s="158">
        <v>81</v>
      </c>
      <c r="G14" s="158">
        <v>96</v>
      </c>
      <c r="H14" s="158">
        <v>86</v>
      </c>
      <c r="I14" s="158">
        <v>87</v>
      </c>
      <c r="J14" s="158">
        <v>82</v>
      </c>
      <c r="K14" s="158">
        <v>115</v>
      </c>
      <c r="L14" s="158">
        <v>72</v>
      </c>
      <c r="M14" s="158">
        <v>93</v>
      </c>
      <c r="N14" s="158">
        <v>71</v>
      </c>
      <c r="O14" s="158">
        <v>90</v>
      </c>
      <c r="P14" s="391" t="s">
        <v>434</v>
      </c>
      <c r="Q14" s="1348"/>
    </row>
    <row r="15" spans="1:17" s="24" customFormat="1" ht="13.5" customHeight="1" thickTop="1" thickBot="1" x14ac:dyDescent="0.25">
      <c r="A15" s="1346"/>
      <c r="B15" s="135" t="s">
        <v>44</v>
      </c>
      <c r="C15" s="157">
        <f t="shared" si="0"/>
        <v>2173</v>
      </c>
      <c r="D15" s="157">
        <f>D13+D14</f>
        <v>199</v>
      </c>
      <c r="E15" s="157">
        <f t="shared" ref="E15" si="13">E13+E14</f>
        <v>213</v>
      </c>
      <c r="F15" s="157">
        <f t="shared" ref="F15" si="14">F13+F14</f>
        <v>172</v>
      </c>
      <c r="G15" s="157">
        <f t="shared" ref="G15" si="15">G13+G14</f>
        <v>196</v>
      </c>
      <c r="H15" s="157">
        <f t="shared" ref="H15" si="16">H13+H14</f>
        <v>184</v>
      </c>
      <c r="I15" s="157">
        <f t="shared" ref="I15:J15" si="17">I13+I14</f>
        <v>180</v>
      </c>
      <c r="J15" s="157">
        <f t="shared" si="17"/>
        <v>182</v>
      </c>
      <c r="K15" s="157">
        <f t="shared" ref="K15" si="18">K13+K14</f>
        <v>196</v>
      </c>
      <c r="L15" s="157">
        <f t="shared" ref="L15" si="19">L13+L14</f>
        <v>155</v>
      </c>
      <c r="M15" s="157">
        <f t="shared" ref="M15" si="20">M13+M14</f>
        <v>172</v>
      </c>
      <c r="N15" s="157">
        <f t="shared" ref="N15" si="21">N13+N14</f>
        <v>162</v>
      </c>
      <c r="O15" s="157">
        <f t="shared" ref="O15" si="22">O13+O14</f>
        <v>162</v>
      </c>
      <c r="P15" s="391" t="s">
        <v>45</v>
      </c>
      <c r="Q15" s="1348"/>
    </row>
    <row r="16" spans="1:17" ht="13.5" customHeight="1" thickTop="1" thickBot="1" x14ac:dyDescent="0.25">
      <c r="A16" s="1349" t="s">
        <v>585</v>
      </c>
      <c r="B16" s="136" t="s">
        <v>590</v>
      </c>
      <c r="C16" s="159">
        <f t="shared" si="0"/>
        <v>417</v>
      </c>
      <c r="D16" s="160">
        <v>43</v>
      </c>
      <c r="E16" s="160">
        <v>37</v>
      </c>
      <c r="F16" s="160">
        <v>26</v>
      </c>
      <c r="G16" s="160">
        <v>34</v>
      </c>
      <c r="H16" s="160">
        <v>41</v>
      </c>
      <c r="I16" s="160">
        <v>47</v>
      </c>
      <c r="J16" s="160">
        <v>35</v>
      </c>
      <c r="K16" s="160">
        <v>28</v>
      </c>
      <c r="L16" s="160">
        <v>35</v>
      </c>
      <c r="M16" s="160">
        <v>35</v>
      </c>
      <c r="N16" s="160">
        <v>28</v>
      </c>
      <c r="O16" s="160">
        <v>28</v>
      </c>
      <c r="P16" s="392" t="s">
        <v>180</v>
      </c>
      <c r="Q16" s="1350" t="s">
        <v>40</v>
      </c>
    </row>
    <row r="17" spans="1:17" ht="13.5" customHeight="1" thickTop="1" thickBot="1" x14ac:dyDescent="0.25">
      <c r="A17" s="1349"/>
      <c r="B17" s="136" t="s">
        <v>591</v>
      </c>
      <c r="C17" s="159">
        <f t="shared" si="0"/>
        <v>466</v>
      </c>
      <c r="D17" s="160">
        <v>56</v>
      </c>
      <c r="E17" s="160">
        <v>46</v>
      </c>
      <c r="F17" s="160">
        <v>31</v>
      </c>
      <c r="G17" s="160">
        <v>44</v>
      </c>
      <c r="H17" s="160">
        <v>39</v>
      </c>
      <c r="I17" s="160">
        <v>40</v>
      </c>
      <c r="J17" s="160">
        <v>43</v>
      </c>
      <c r="K17" s="160">
        <v>32</v>
      </c>
      <c r="L17" s="160">
        <v>34</v>
      </c>
      <c r="M17" s="160">
        <v>38</v>
      </c>
      <c r="N17" s="160">
        <v>28</v>
      </c>
      <c r="O17" s="160">
        <v>35</v>
      </c>
      <c r="P17" s="392" t="s">
        <v>434</v>
      </c>
      <c r="Q17" s="1350"/>
    </row>
    <row r="18" spans="1:17" s="24" customFormat="1" ht="13.5" customHeight="1" thickTop="1" thickBot="1" x14ac:dyDescent="0.25">
      <c r="A18" s="1349"/>
      <c r="B18" s="136" t="s">
        <v>44</v>
      </c>
      <c r="C18" s="159">
        <f t="shared" si="0"/>
        <v>883</v>
      </c>
      <c r="D18" s="159">
        <f>D16+D17</f>
        <v>99</v>
      </c>
      <c r="E18" s="159">
        <f t="shared" ref="E18" si="23">E16+E17</f>
        <v>83</v>
      </c>
      <c r="F18" s="159">
        <f t="shared" ref="F18" si="24">F16+F17</f>
        <v>57</v>
      </c>
      <c r="G18" s="159">
        <f t="shared" ref="G18" si="25">G16+G17</f>
        <v>78</v>
      </c>
      <c r="H18" s="159">
        <f t="shared" ref="H18" si="26">H16+H17</f>
        <v>80</v>
      </c>
      <c r="I18" s="159">
        <f t="shared" ref="I18:J18" si="27">I16+I17</f>
        <v>87</v>
      </c>
      <c r="J18" s="159">
        <f t="shared" si="27"/>
        <v>78</v>
      </c>
      <c r="K18" s="159">
        <f t="shared" ref="K18" si="28">K16+K17</f>
        <v>60</v>
      </c>
      <c r="L18" s="159">
        <f t="shared" ref="L18" si="29">L16+L17</f>
        <v>69</v>
      </c>
      <c r="M18" s="159">
        <f t="shared" ref="M18" si="30">M16+M17</f>
        <v>73</v>
      </c>
      <c r="N18" s="159">
        <f t="shared" ref="N18" si="31">N16+N17</f>
        <v>56</v>
      </c>
      <c r="O18" s="159">
        <f t="shared" ref="O18" si="32">O16+O17</f>
        <v>63</v>
      </c>
      <c r="P18" s="392" t="s">
        <v>45</v>
      </c>
      <c r="Q18" s="1350"/>
    </row>
    <row r="19" spans="1:17" ht="13.5" customHeight="1" thickTop="1" thickBot="1" x14ac:dyDescent="0.25">
      <c r="A19" s="1346" t="s">
        <v>586</v>
      </c>
      <c r="B19" s="135" t="s">
        <v>590</v>
      </c>
      <c r="C19" s="157">
        <f t="shared" si="0"/>
        <v>326</v>
      </c>
      <c r="D19" s="158">
        <v>33</v>
      </c>
      <c r="E19" s="158">
        <v>27</v>
      </c>
      <c r="F19" s="158">
        <v>28</v>
      </c>
      <c r="G19" s="158">
        <v>31</v>
      </c>
      <c r="H19" s="158">
        <v>37</v>
      </c>
      <c r="I19" s="158">
        <v>29</v>
      </c>
      <c r="J19" s="158">
        <v>29</v>
      </c>
      <c r="K19" s="158">
        <v>25</v>
      </c>
      <c r="L19" s="158">
        <v>28</v>
      </c>
      <c r="M19" s="158">
        <v>23</v>
      </c>
      <c r="N19" s="158">
        <v>16</v>
      </c>
      <c r="O19" s="158">
        <v>20</v>
      </c>
      <c r="P19" s="391" t="s">
        <v>180</v>
      </c>
      <c r="Q19" s="1348" t="s">
        <v>41</v>
      </c>
    </row>
    <row r="20" spans="1:17" ht="13.5" customHeight="1" thickTop="1" thickBot="1" x14ac:dyDescent="0.25">
      <c r="A20" s="1346"/>
      <c r="B20" s="135" t="s">
        <v>591</v>
      </c>
      <c r="C20" s="157">
        <f t="shared" si="0"/>
        <v>294</v>
      </c>
      <c r="D20" s="158">
        <v>26</v>
      </c>
      <c r="E20" s="158">
        <v>26</v>
      </c>
      <c r="F20" s="158">
        <v>26</v>
      </c>
      <c r="G20" s="158">
        <v>29</v>
      </c>
      <c r="H20" s="158">
        <v>29</v>
      </c>
      <c r="I20" s="158">
        <v>22</v>
      </c>
      <c r="J20" s="158">
        <v>16</v>
      </c>
      <c r="K20" s="158">
        <v>27</v>
      </c>
      <c r="L20" s="158">
        <v>24</v>
      </c>
      <c r="M20" s="158">
        <v>29</v>
      </c>
      <c r="N20" s="158">
        <v>16</v>
      </c>
      <c r="O20" s="158">
        <v>24</v>
      </c>
      <c r="P20" s="391" t="s">
        <v>434</v>
      </c>
      <c r="Q20" s="1348"/>
    </row>
    <row r="21" spans="1:17" s="24" customFormat="1" ht="13.5" customHeight="1" thickTop="1" thickBot="1" x14ac:dyDescent="0.25">
      <c r="A21" s="1346"/>
      <c r="B21" s="135" t="s">
        <v>44</v>
      </c>
      <c r="C21" s="157">
        <f t="shared" si="0"/>
        <v>620</v>
      </c>
      <c r="D21" s="157">
        <f>D19+D20</f>
        <v>59</v>
      </c>
      <c r="E21" s="157">
        <f t="shared" ref="E21" si="33">E19+E20</f>
        <v>53</v>
      </c>
      <c r="F21" s="157">
        <f t="shared" ref="F21" si="34">F19+F20</f>
        <v>54</v>
      </c>
      <c r="G21" s="157">
        <f t="shared" ref="G21" si="35">G19+G20</f>
        <v>60</v>
      </c>
      <c r="H21" s="157">
        <f t="shared" ref="H21" si="36">H19+H20</f>
        <v>66</v>
      </c>
      <c r="I21" s="157">
        <f t="shared" ref="I21:J21" si="37">I19+I20</f>
        <v>51</v>
      </c>
      <c r="J21" s="157">
        <f t="shared" si="37"/>
        <v>45</v>
      </c>
      <c r="K21" s="157">
        <f t="shared" ref="K21" si="38">K19+K20</f>
        <v>52</v>
      </c>
      <c r="L21" s="157">
        <f t="shared" ref="L21" si="39">L19+L20</f>
        <v>52</v>
      </c>
      <c r="M21" s="157">
        <f t="shared" ref="M21" si="40">M19+M20</f>
        <v>52</v>
      </c>
      <c r="N21" s="157">
        <f t="shared" ref="N21" si="41">N19+N20</f>
        <v>32</v>
      </c>
      <c r="O21" s="157">
        <f t="shared" ref="O21" si="42">O19+O20</f>
        <v>44</v>
      </c>
      <c r="P21" s="391" t="s">
        <v>45</v>
      </c>
      <c r="Q21" s="1348"/>
    </row>
    <row r="22" spans="1:17" s="24" customFormat="1" ht="13.5" customHeight="1" thickTop="1" thickBot="1" x14ac:dyDescent="0.25">
      <c r="A22" s="1349" t="s">
        <v>587</v>
      </c>
      <c r="B22" s="136" t="s">
        <v>590</v>
      </c>
      <c r="C22" s="159">
        <f t="shared" si="0"/>
        <v>18</v>
      </c>
      <c r="D22" s="160">
        <v>2</v>
      </c>
      <c r="E22" s="160">
        <v>0</v>
      </c>
      <c r="F22" s="160">
        <v>0</v>
      </c>
      <c r="G22" s="160">
        <v>0</v>
      </c>
      <c r="H22" s="160">
        <v>2</v>
      </c>
      <c r="I22" s="160">
        <v>2</v>
      </c>
      <c r="J22" s="160">
        <v>2</v>
      </c>
      <c r="K22" s="160">
        <v>2</v>
      </c>
      <c r="L22" s="160">
        <v>1</v>
      </c>
      <c r="M22" s="160">
        <v>2</v>
      </c>
      <c r="N22" s="160">
        <v>3</v>
      </c>
      <c r="O22" s="160">
        <v>2</v>
      </c>
      <c r="P22" s="392" t="s">
        <v>180</v>
      </c>
      <c r="Q22" s="1350" t="s">
        <v>42</v>
      </c>
    </row>
    <row r="23" spans="1:17" s="24" customFormat="1" ht="13.5" customHeight="1" thickTop="1" thickBot="1" x14ac:dyDescent="0.25">
      <c r="A23" s="1349"/>
      <c r="B23" s="136" t="s">
        <v>591</v>
      </c>
      <c r="C23" s="159">
        <f t="shared" si="0"/>
        <v>27</v>
      </c>
      <c r="D23" s="160">
        <v>2</v>
      </c>
      <c r="E23" s="160">
        <v>3</v>
      </c>
      <c r="F23" s="160">
        <v>2</v>
      </c>
      <c r="G23" s="160">
        <v>2</v>
      </c>
      <c r="H23" s="160">
        <v>1</v>
      </c>
      <c r="I23" s="160">
        <v>4</v>
      </c>
      <c r="J23" s="160">
        <v>4</v>
      </c>
      <c r="K23" s="160">
        <v>2</v>
      </c>
      <c r="L23" s="160">
        <v>5</v>
      </c>
      <c r="M23" s="160">
        <v>1</v>
      </c>
      <c r="N23" s="160">
        <v>0</v>
      </c>
      <c r="O23" s="160">
        <v>1</v>
      </c>
      <c r="P23" s="392" t="s">
        <v>434</v>
      </c>
      <c r="Q23" s="1350"/>
    </row>
    <row r="24" spans="1:17" s="24" customFormat="1" ht="13.5" customHeight="1" thickTop="1" thickBot="1" x14ac:dyDescent="0.25">
      <c r="A24" s="1349"/>
      <c r="B24" s="136" t="s">
        <v>44</v>
      </c>
      <c r="C24" s="159">
        <f t="shared" si="0"/>
        <v>45</v>
      </c>
      <c r="D24" s="159">
        <f>D22+D23</f>
        <v>4</v>
      </c>
      <c r="E24" s="159">
        <f t="shared" ref="E24" si="43">E22+E23</f>
        <v>3</v>
      </c>
      <c r="F24" s="159">
        <f t="shared" ref="F24" si="44">F22+F23</f>
        <v>2</v>
      </c>
      <c r="G24" s="159">
        <f t="shared" ref="G24" si="45">G22+G23</f>
        <v>2</v>
      </c>
      <c r="H24" s="159">
        <f t="shared" ref="H24" si="46">H22+H23</f>
        <v>3</v>
      </c>
      <c r="I24" s="159">
        <f t="shared" ref="I24:J24" si="47">I22+I23</f>
        <v>6</v>
      </c>
      <c r="J24" s="159">
        <f t="shared" si="47"/>
        <v>6</v>
      </c>
      <c r="K24" s="159">
        <f t="shared" ref="K24" si="48">K22+K23</f>
        <v>4</v>
      </c>
      <c r="L24" s="159">
        <f t="shared" ref="L24" si="49">L22+L23</f>
        <v>6</v>
      </c>
      <c r="M24" s="159">
        <f t="shared" ref="M24" si="50">M22+M23</f>
        <v>3</v>
      </c>
      <c r="N24" s="159">
        <f t="shared" ref="N24" si="51">N22+N23</f>
        <v>3</v>
      </c>
      <c r="O24" s="159">
        <f t="shared" ref="O24" si="52">O22+O23</f>
        <v>3</v>
      </c>
      <c r="P24" s="392" t="s">
        <v>45</v>
      </c>
      <c r="Q24" s="1350"/>
    </row>
    <row r="25" spans="1:17" ht="13.5" customHeight="1" thickTop="1" thickBot="1" x14ac:dyDescent="0.25">
      <c r="A25" s="1346" t="s">
        <v>588</v>
      </c>
      <c r="B25" s="135" t="s">
        <v>590</v>
      </c>
      <c r="C25" s="157">
        <f t="shared" si="0"/>
        <v>333</v>
      </c>
      <c r="D25" s="158">
        <v>27</v>
      </c>
      <c r="E25" s="158">
        <v>34</v>
      </c>
      <c r="F25" s="158">
        <v>25</v>
      </c>
      <c r="G25" s="158">
        <v>31</v>
      </c>
      <c r="H25" s="158">
        <v>26</v>
      </c>
      <c r="I25" s="158">
        <v>32</v>
      </c>
      <c r="J25" s="158">
        <v>25</v>
      </c>
      <c r="K25" s="158">
        <v>23</v>
      </c>
      <c r="L25" s="158">
        <v>32</v>
      </c>
      <c r="M25" s="158">
        <v>25</v>
      </c>
      <c r="N25" s="158">
        <v>21</v>
      </c>
      <c r="O25" s="158">
        <v>32</v>
      </c>
      <c r="P25" s="391" t="s">
        <v>180</v>
      </c>
      <c r="Q25" s="1348" t="s">
        <v>43</v>
      </c>
    </row>
    <row r="26" spans="1:17" ht="13.5" customHeight="1" thickTop="1" thickBot="1" x14ac:dyDescent="0.25">
      <c r="A26" s="1346"/>
      <c r="B26" s="135" t="s">
        <v>591</v>
      </c>
      <c r="C26" s="157">
        <f t="shared" si="0"/>
        <v>332</v>
      </c>
      <c r="D26" s="158">
        <v>19</v>
      </c>
      <c r="E26" s="158">
        <v>27</v>
      </c>
      <c r="F26" s="158">
        <v>32</v>
      </c>
      <c r="G26" s="158">
        <v>30</v>
      </c>
      <c r="H26" s="158">
        <v>23</v>
      </c>
      <c r="I26" s="158">
        <v>29</v>
      </c>
      <c r="J26" s="158">
        <v>33</v>
      </c>
      <c r="K26" s="158">
        <v>33</v>
      </c>
      <c r="L26" s="158">
        <v>20</v>
      </c>
      <c r="M26" s="158">
        <v>34</v>
      </c>
      <c r="N26" s="158">
        <v>27</v>
      </c>
      <c r="O26" s="158">
        <v>25</v>
      </c>
      <c r="P26" s="391" t="s">
        <v>434</v>
      </c>
      <c r="Q26" s="1348"/>
    </row>
    <row r="27" spans="1:17" s="24" customFormat="1" ht="13.5" customHeight="1" thickTop="1" thickBot="1" x14ac:dyDescent="0.25">
      <c r="A27" s="1346"/>
      <c r="B27" s="135" t="s">
        <v>44</v>
      </c>
      <c r="C27" s="157">
        <f t="shared" si="0"/>
        <v>665</v>
      </c>
      <c r="D27" s="157">
        <f>D25+D26</f>
        <v>46</v>
      </c>
      <c r="E27" s="157">
        <f t="shared" ref="E27" si="53">E25+E26</f>
        <v>61</v>
      </c>
      <c r="F27" s="157">
        <f t="shared" ref="F27" si="54">F25+F26</f>
        <v>57</v>
      </c>
      <c r="G27" s="157">
        <f t="shared" ref="G27" si="55">G25+G26</f>
        <v>61</v>
      </c>
      <c r="H27" s="157">
        <f t="shared" ref="H27" si="56">H25+H26</f>
        <v>49</v>
      </c>
      <c r="I27" s="157">
        <f t="shared" ref="I27:J27" si="57">I25+I26</f>
        <v>61</v>
      </c>
      <c r="J27" s="157">
        <f t="shared" si="57"/>
        <v>58</v>
      </c>
      <c r="K27" s="157">
        <f t="shared" ref="K27" si="58">K25+K26</f>
        <v>56</v>
      </c>
      <c r="L27" s="157">
        <f t="shared" ref="L27" si="59">L25+L26</f>
        <v>52</v>
      </c>
      <c r="M27" s="157">
        <f t="shared" ref="M27" si="60">M25+M26</f>
        <v>59</v>
      </c>
      <c r="N27" s="157">
        <f t="shared" ref="N27" si="61">N25+N26</f>
        <v>48</v>
      </c>
      <c r="O27" s="157">
        <f t="shared" ref="O27" si="62">O25+O26</f>
        <v>57</v>
      </c>
      <c r="P27" s="391" t="s">
        <v>45</v>
      </c>
      <c r="Q27" s="1351"/>
    </row>
    <row r="28" spans="1:17" s="24" customFormat="1" ht="13.5" customHeight="1" thickTop="1" thickBot="1" x14ac:dyDescent="0.25">
      <c r="A28" s="1349" t="s">
        <v>589</v>
      </c>
      <c r="B28" s="136" t="s">
        <v>590</v>
      </c>
      <c r="C28" s="159">
        <f>SUM(D28:O28)</f>
        <v>156</v>
      </c>
      <c r="D28" s="160">
        <v>9</v>
      </c>
      <c r="E28" s="160">
        <v>15</v>
      </c>
      <c r="F28" s="160">
        <v>16</v>
      </c>
      <c r="G28" s="160">
        <v>16</v>
      </c>
      <c r="H28" s="160">
        <v>19</v>
      </c>
      <c r="I28" s="160">
        <v>16</v>
      </c>
      <c r="J28" s="160">
        <v>10</v>
      </c>
      <c r="K28" s="160">
        <v>12</v>
      </c>
      <c r="L28" s="160">
        <v>14</v>
      </c>
      <c r="M28" s="160">
        <v>16</v>
      </c>
      <c r="N28" s="160">
        <v>6</v>
      </c>
      <c r="O28" s="160">
        <v>7</v>
      </c>
      <c r="P28" s="392" t="s">
        <v>180</v>
      </c>
      <c r="Q28" s="1350" t="s">
        <v>538</v>
      </c>
    </row>
    <row r="29" spans="1:17" s="24" customFormat="1" ht="13.5" customHeight="1" thickTop="1" thickBot="1" x14ac:dyDescent="0.25">
      <c r="A29" s="1349"/>
      <c r="B29" s="136" t="s">
        <v>591</v>
      </c>
      <c r="C29" s="159">
        <f>SUM(D29:O29)</f>
        <v>116</v>
      </c>
      <c r="D29" s="160">
        <v>10</v>
      </c>
      <c r="E29" s="160">
        <v>10</v>
      </c>
      <c r="F29" s="160">
        <v>10</v>
      </c>
      <c r="G29" s="160">
        <v>9</v>
      </c>
      <c r="H29" s="160">
        <v>12</v>
      </c>
      <c r="I29" s="160">
        <v>6</v>
      </c>
      <c r="J29" s="160">
        <v>7</v>
      </c>
      <c r="K29" s="160">
        <v>15</v>
      </c>
      <c r="L29" s="160">
        <v>11</v>
      </c>
      <c r="M29" s="160">
        <v>8</v>
      </c>
      <c r="N29" s="160">
        <v>8</v>
      </c>
      <c r="O29" s="160">
        <v>10</v>
      </c>
      <c r="P29" s="392" t="s">
        <v>434</v>
      </c>
      <c r="Q29" s="1350"/>
    </row>
    <row r="30" spans="1:17" s="24" customFormat="1" ht="13.5" customHeight="1" thickTop="1" thickBot="1" x14ac:dyDescent="0.25">
      <c r="A30" s="1349"/>
      <c r="B30" s="136" t="s">
        <v>44</v>
      </c>
      <c r="C30" s="159">
        <f>SUM(D30:O30)</f>
        <v>272</v>
      </c>
      <c r="D30" s="159">
        <f>D28+D29</f>
        <v>19</v>
      </c>
      <c r="E30" s="159">
        <f t="shared" ref="E30" si="63">E28+E29</f>
        <v>25</v>
      </c>
      <c r="F30" s="159">
        <f t="shared" ref="F30" si="64">F28+F29</f>
        <v>26</v>
      </c>
      <c r="G30" s="159">
        <f t="shared" ref="G30" si="65">G28+G29</f>
        <v>25</v>
      </c>
      <c r="H30" s="159">
        <f t="shared" ref="H30" si="66">H28+H29</f>
        <v>31</v>
      </c>
      <c r="I30" s="159">
        <f t="shared" ref="I30:J30" si="67">I28+I29</f>
        <v>22</v>
      </c>
      <c r="J30" s="159">
        <f t="shared" si="67"/>
        <v>17</v>
      </c>
      <c r="K30" s="159">
        <f t="shared" ref="K30" si="68">K28+K29</f>
        <v>27</v>
      </c>
      <c r="L30" s="159">
        <f t="shared" ref="L30" si="69">L28+L29</f>
        <v>25</v>
      </c>
      <c r="M30" s="159">
        <f t="shared" ref="M30" si="70">M28+M29</f>
        <v>24</v>
      </c>
      <c r="N30" s="159">
        <f t="shared" ref="N30" si="71">N28+N29</f>
        <v>14</v>
      </c>
      <c r="O30" s="159">
        <f t="shared" ref="O30" si="72">O28+O29</f>
        <v>17</v>
      </c>
      <c r="P30" s="392" t="s">
        <v>45</v>
      </c>
      <c r="Q30" s="1350"/>
    </row>
    <row r="31" spans="1:17" ht="13.5" customHeight="1" thickTop="1" thickBot="1" x14ac:dyDescent="0.25">
      <c r="A31" s="1346" t="s">
        <v>595</v>
      </c>
      <c r="B31" s="135" t="s">
        <v>590</v>
      </c>
      <c r="C31" s="157">
        <f t="shared" si="0"/>
        <v>0</v>
      </c>
      <c r="D31" s="158">
        <v>0</v>
      </c>
      <c r="E31" s="158">
        <v>0</v>
      </c>
      <c r="F31" s="158">
        <v>0</v>
      </c>
      <c r="G31" s="158">
        <v>0</v>
      </c>
      <c r="H31" s="158">
        <v>0</v>
      </c>
      <c r="I31" s="158">
        <v>0</v>
      </c>
      <c r="J31" s="158">
        <v>0</v>
      </c>
      <c r="K31" s="158">
        <v>0</v>
      </c>
      <c r="L31" s="158">
        <v>0</v>
      </c>
      <c r="M31" s="158">
        <v>0</v>
      </c>
      <c r="N31" s="158">
        <v>0</v>
      </c>
      <c r="O31" s="158">
        <v>0</v>
      </c>
      <c r="P31" s="391" t="s">
        <v>180</v>
      </c>
      <c r="Q31" s="1348" t="s">
        <v>177</v>
      </c>
    </row>
    <row r="32" spans="1:17" ht="13.5" customHeight="1" thickTop="1" thickBot="1" x14ac:dyDescent="0.25">
      <c r="A32" s="1346"/>
      <c r="B32" s="135" t="s">
        <v>591</v>
      </c>
      <c r="C32" s="157">
        <f t="shared" si="0"/>
        <v>0</v>
      </c>
      <c r="D32" s="158">
        <v>0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0</v>
      </c>
      <c r="K32" s="158">
        <v>0</v>
      </c>
      <c r="L32" s="158">
        <v>0</v>
      </c>
      <c r="M32" s="158">
        <v>0</v>
      </c>
      <c r="N32" s="158">
        <v>0</v>
      </c>
      <c r="O32" s="158">
        <v>0</v>
      </c>
      <c r="P32" s="391" t="s">
        <v>434</v>
      </c>
      <c r="Q32" s="1348"/>
    </row>
    <row r="33" spans="1:17" s="24" customFormat="1" ht="13.5" customHeight="1" thickTop="1" x14ac:dyDescent="0.2">
      <c r="A33" s="1346"/>
      <c r="B33" s="124" t="s">
        <v>44</v>
      </c>
      <c r="C33" s="161">
        <f t="shared" si="0"/>
        <v>0</v>
      </c>
      <c r="D33" s="161">
        <f>D31+D32</f>
        <v>0</v>
      </c>
      <c r="E33" s="161">
        <f t="shared" ref="E33" si="73">E31+E32</f>
        <v>0</v>
      </c>
      <c r="F33" s="161">
        <f t="shared" ref="F33" si="74">F31+F32</f>
        <v>0</v>
      </c>
      <c r="G33" s="161">
        <f t="shared" ref="G33" si="75">G31+G32</f>
        <v>0</v>
      </c>
      <c r="H33" s="161">
        <f t="shared" ref="H33" si="76">H31+H32</f>
        <v>0</v>
      </c>
      <c r="I33" s="161">
        <f t="shared" ref="I33:J33" si="77">I31+I32</f>
        <v>0</v>
      </c>
      <c r="J33" s="161">
        <f t="shared" si="77"/>
        <v>0</v>
      </c>
      <c r="K33" s="161">
        <f t="shared" ref="K33" si="78">K31+K32</f>
        <v>0</v>
      </c>
      <c r="L33" s="161">
        <f t="shared" ref="L33" si="79">L31+L32</f>
        <v>0</v>
      </c>
      <c r="M33" s="161">
        <f t="shared" ref="M33" si="80">M31+M32</f>
        <v>0</v>
      </c>
      <c r="N33" s="161">
        <f t="shared" ref="N33" si="81">N31+N32</f>
        <v>0</v>
      </c>
      <c r="O33" s="161">
        <f t="shared" ref="O33" si="82">O31+O32</f>
        <v>0</v>
      </c>
      <c r="P33" s="47" t="s">
        <v>45</v>
      </c>
      <c r="Q33" s="1351"/>
    </row>
    <row r="34" spans="1:17" ht="13.5" customHeight="1" thickBot="1" x14ac:dyDescent="0.25">
      <c r="A34" s="1352" t="s">
        <v>44</v>
      </c>
      <c r="B34" s="125" t="s">
        <v>590</v>
      </c>
      <c r="C34" s="393">
        <f t="shared" ref="C34:N34" si="83">C7+C10+C13+C16+C19+C22+C25+C28+C31</f>
        <v>9759</v>
      </c>
      <c r="D34" s="393">
        <f t="shared" si="83"/>
        <v>884</v>
      </c>
      <c r="E34" s="393">
        <f t="shared" si="83"/>
        <v>887</v>
      </c>
      <c r="F34" s="393">
        <f t="shared" si="83"/>
        <v>846</v>
      </c>
      <c r="G34" s="393">
        <f t="shared" si="83"/>
        <v>842</v>
      </c>
      <c r="H34" s="393">
        <f t="shared" si="83"/>
        <v>886</v>
      </c>
      <c r="I34" s="393">
        <f t="shared" si="83"/>
        <v>800</v>
      </c>
      <c r="J34" s="393">
        <f t="shared" si="83"/>
        <v>815</v>
      </c>
      <c r="K34" s="393">
        <f t="shared" si="83"/>
        <v>778</v>
      </c>
      <c r="L34" s="393">
        <f t="shared" si="83"/>
        <v>824</v>
      </c>
      <c r="M34" s="393">
        <f t="shared" si="83"/>
        <v>757</v>
      </c>
      <c r="N34" s="393">
        <f t="shared" si="83"/>
        <v>722</v>
      </c>
      <c r="O34" s="393">
        <f>O7+O10+O13+O16+O19+O22+O25+O28+O31</f>
        <v>718</v>
      </c>
      <c r="P34" s="394" t="s">
        <v>180</v>
      </c>
      <c r="Q34" s="1355" t="s">
        <v>45</v>
      </c>
    </row>
    <row r="35" spans="1:17" ht="13.5" customHeight="1" thickTop="1" thickBot="1" x14ac:dyDescent="0.25">
      <c r="A35" s="1353"/>
      <c r="B35" s="136" t="s">
        <v>591</v>
      </c>
      <c r="C35" s="406">
        <f t="shared" ref="C35:N35" si="84">C8+C11+C14+C17+C20+C23+C26+C29+C32</f>
        <v>9408</v>
      </c>
      <c r="D35" s="406">
        <f t="shared" si="84"/>
        <v>832</v>
      </c>
      <c r="E35" s="406">
        <f t="shared" si="84"/>
        <v>873</v>
      </c>
      <c r="F35" s="406">
        <f t="shared" si="84"/>
        <v>819</v>
      </c>
      <c r="G35" s="406">
        <f t="shared" si="84"/>
        <v>823</v>
      </c>
      <c r="H35" s="406">
        <f t="shared" si="84"/>
        <v>825</v>
      </c>
      <c r="I35" s="406">
        <f t="shared" si="84"/>
        <v>817</v>
      </c>
      <c r="J35" s="406">
        <f t="shared" si="84"/>
        <v>755</v>
      </c>
      <c r="K35" s="406">
        <f t="shared" si="84"/>
        <v>830</v>
      </c>
      <c r="L35" s="406">
        <f t="shared" si="84"/>
        <v>732</v>
      </c>
      <c r="M35" s="406">
        <f t="shared" si="84"/>
        <v>701</v>
      </c>
      <c r="N35" s="406">
        <f t="shared" si="84"/>
        <v>670</v>
      </c>
      <c r="O35" s="406">
        <f>O8+O11+O14+O17+O20+O23+O26+O29+O32</f>
        <v>731</v>
      </c>
      <c r="P35" s="392" t="s">
        <v>434</v>
      </c>
      <c r="Q35" s="1356"/>
    </row>
    <row r="36" spans="1:17" ht="13.5" customHeight="1" thickTop="1" x14ac:dyDescent="0.2">
      <c r="A36" s="1354"/>
      <c r="B36" s="395" t="s">
        <v>44</v>
      </c>
      <c r="C36" s="407">
        <f t="shared" ref="C36:N36" si="85">C34+C35</f>
        <v>19167</v>
      </c>
      <c r="D36" s="407">
        <f t="shared" si="85"/>
        <v>1716</v>
      </c>
      <c r="E36" s="407">
        <f t="shared" si="85"/>
        <v>1760</v>
      </c>
      <c r="F36" s="407">
        <f t="shared" si="85"/>
        <v>1665</v>
      </c>
      <c r="G36" s="407">
        <f t="shared" si="85"/>
        <v>1665</v>
      </c>
      <c r="H36" s="407">
        <f t="shared" si="85"/>
        <v>1711</v>
      </c>
      <c r="I36" s="407">
        <f t="shared" si="85"/>
        <v>1617</v>
      </c>
      <c r="J36" s="407">
        <f t="shared" si="85"/>
        <v>1570</v>
      </c>
      <c r="K36" s="407">
        <f t="shared" si="85"/>
        <v>1608</v>
      </c>
      <c r="L36" s="407">
        <f t="shared" si="85"/>
        <v>1556</v>
      </c>
      <c r="M36" s="407">
        <f t="shared" si="85"/>
        <v>1458</v>
      </c>
      <c r="N36" s="407">
        <f t="shared" si="85"/>
        <v>1392</v>
      </c>
      <c r="O36" s="407">
        <f>O34+O35</f>
        <v>1449</v>
      </c>
      <c r="P36" s="396" t="s">
        <v>45</v>
      </c>
      <c r="Q36" s="1357"/>
    </row>
    <row r="37" spans="1:17" x14ac:dyDescent="0.25">
      <c r="A37" s="27"/>
      <c r="B37" s="43"/>
      <c r="P37" s="43"/>
      <c r="Q37" s="27"/>
    </row>
    <row r="38" spans="1:17" x14ac:dyDescent="0.25">
      <c r="A38" s="27"/>
      <c r="B38" s="43"/>
      <c r="P38" s="43"/>
      <c r="Q38" s="27"/>
    </row>
    <row r="39" spans="1:17" x14ac:dyDescent="0.25">
      <c r="A39" s="27"/>
      <c r="B39" s="43"/>
      <c r="P39" s="43"/>
      <c r="Q39" s="27"/>
    </row>
    <row r="40" spans="1:17" x14ac:dyDescent="0.25">
      <c r="A40" s="27"/>
      <c r="B40" s="43"/>
      <c r="P40" s="43"/>
      <c r="Q40" s="27"/>
    </row>
    <row r="41" spans="1:17" x14ac:dyDescent="0.25">
      <c r="A41" s="27"/>
      <c r="B41" s="43"/>
      <c r="P41" s="43"/>
      <c r="Q41" s="27"/>
    </row>
    <row r="42" spans="1:17" x14ac:dyDescent="0.25">
      <c r="A42" s="27"/>
      <c r="B42" s="43"/>
      <c r="P42" s="43"/>
      <c r="Q42" s="27"/>
    </row>
    <row r="43" spans="1:17" x14ac:dyDescent="0.25">
      <c r="A43" s="27"/>
      <c r="B43" s="43"/>
      <c r="P43" s="43"/>
      <c r="Q43" s="27"/>
    </row>
    <row r="44" spans="1:17" x14ac:dyDescent="0.25">
      <c r="A44" s="27"/>
      <c r="B44" s="43"/>
      <c r="P44" s="43"/>
      <c r="Q44" s="27"/>
    </row>
    <row r="45" spans="1:17" x14ac:dyDescent="0.25">
      <c r="A45" s="27"/>
      <c r="B45" s="43"/>
      <c r="P45" s="43"/>
      <c r="Q45" s="27"/>
    </row>
    <row r="46" spans="1:17" x14ac:dyDescent="0.25">
      <c r="A46" s="27"/>
      <c r="B46" s="43"/>
      <c r="P46" s="43"/>
      <c r="Q46" s="27"/>
    </row>
    <row r="47" spans="1:17" x14ac:dyDescent="0.25">
      <c r="A47" s="27"/>
      <c r="B47" s="43"/>
      <c r="P47" s="43"/>
      <c r="Q47" s="27"/>
    </row>
    <row r="48" spans="1:17" x14ac:dyDescent="0.25">
      <c r="A48" s="27"/>
      <c r="B48" s="43"/>
      <c r="P48" s="43"/>
      <c r="Q48" s="27"/>
    </row>
    <row r="49" spans="2:16" s="27" customFormat="1" x14ac:dyDescent="0.25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2:16" s="27" customFormat="1" x14ac:dyDescent="0.25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2:16" s="27" customFormat="1" x14ac:dyDescent="0.25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2:16" s="27" customFormat="1" x14ac:dyDescent="0.2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2:16" s="27" customFormat="1" x14ac:dyDescent="0.25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</row>
    <row r="54" spans="2:16" s="27" customFormat="1" x14ac:dyDescent="0.25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2:16" s="27" customFormat="1" x14ac:dyDescent="0.25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</row>
    <row r="56" spans="2:16" s="27" customFormat="1" x14ac:dyDescent="0.25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</row>
    <row r="57" spans="2:16" s="27" customFormat="1" x14ac:dyDescent="0.25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2:16" s="27" customFormat="1" x14ac:dyDescent="0.25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</row>
    <row r="59" spans="2:16" s="27" customFormat="1" x14ac:dyDescent="0.25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</row>
    <row r="60" spans="2:16" s="27" customFormat="1" x14ac:dyDescent="0.25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</row>
    <row r="61" spans="2:16" s="27" customFormat="1" x14ac:dyDescent="0.25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2:16" s="27" customFormat="1" x14ac:dyDescent="0.25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</row>
    <row r="63" spans="2:16" s="27" customFormat="1" x14ac:dyDescent="0.25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2:16" s="27" customFormat="1" x14ac:dyDescent="0.25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</row>
    <row r="65" spans="2:16" s="27" customFormat="1" x14ac:dyDescent="0.25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</row>
    <row r="66" spans="2:16" s="27" customFormat="1" x14ac:dyDescent="0.25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2:16" s="27" customFormat="1" x14ac:dyDescent="0.25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</row>
    <row r="68" spans="2:16" s="27" customFormat="1" x14ac:dyDescent="0.25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2:16" s="27" customFormat="1" x14ac:dyDescent="0.25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2:16" s="27" customFormat="1" x14ac:dyDescent="0.25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2:16" s="27" customFormat="1" x14ac:dyDescent="0.25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2:16" s="27" customFormat="1" x14ac:dyDescent="0.25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2:16" s="27" customFormat="1" x14ac:dyDescent="0.25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2:16" s="27" customFormat="1" x14ac:dyDescent="0.25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2:16" s="27" customFormat="1" x14ac:dyDescent="0.25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</row>
    <row r="76" spans="2:16" s="27" customFormat="1" x14ac:dyDescent="0.25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2:16" s="27" customFormat="1" x14ac:dyDescent="0.25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</row>
    <row r="78" spans="2:16" s="27" customFormat="1" x14ac:dyDescent="0.25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2:16" s="27" customFormat="1" x14ac:dyDescent="0.25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2:16" s="27" customFormat="1" x14ac:dyDescent="0.25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</row>
    <row r="81" spans="2:16" s="27" customFormat="1" x14ac:dyDescent="0.25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</row>
    <row r="82" spans="2:16" s="27" customFormat="1" x14ac:dyDescent="0.25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2:16" s="27" customFormat="1" x14ac:dyDescent="0.25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2:16" s="27" customFormat="1" x14ac:dyDescent="0.25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2:16" s="27" customFormat="1" x14ac:dyDescent="0.25"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2:16" s="27" customFormat="1" x14ac:dyDescent="0.25"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2:16" s="27" customFormat="1" x14ac:dyDescent="0.25"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</row>
    <row r="88" spans="2:16" s="27" customFormat="1" x14ac:dyDescent="0.25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2:16" s="27" customFormat="1" x14ac:dyDescent="0.25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</row>
    <row r="90" spans="2:16" s="27" customFormat="1" x14ac:dyDescent="0.25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2:16" s="27" customFormat="1" x14ac:dyDescent="0.25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2:16" s="27" customFormat="1" x14ac:dyDescent="0.25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</row>
    <row r="93" spans="2:16" s="27" customFormat="1" x14ac:dyDescent="0.25"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2:16" s="27" customFormat="1" x14ac:dyDescent="0.25"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</row>
    <row r="95" spans="2:16" s="27" customFormat="1" x14ac:dyDescent="0.25"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</row>
    <row r="96" spans="2:16" s="27" customFormat="1" x14ac:dyDescent="0.25"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2:16" s="27" customFormat="1" x14ac:dyDescent="0.25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</row>
    <row r="98" spans="2:16" s="27" customFormat="1" x14ac:dyDescent="0.25"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2:16" s="27" customFormat="1" x14ac:dyDescent="0.25"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2:16" s="27" customFormat="1" x14ac:dyDescent="0.25"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2:16" s="27" customFormat="1" x14ac:dyDescent="0.25"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</row>
    <row r="102" spans="2:16" s="27" customFormat="1" x14ac:dyDescent="0.25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2:16" s="27" customFormat="1" x14ac:dyDescent="0.25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</row>
    <row r="104" spans="2:16" s="27" customFormat="1" x14ac:dyDescent="0.25"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</row>
    <row r="105" spans="2:16" s="27" customFormat="1" x14ac:dyDescent="0.25"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</row>
    <row r="106" spans="2:16" s="27" customFormat="1" x14ac:dyDescent="0.25"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</row>
    <row r="107" spans="2:16" s="27" customFormat="1" x14ac:dyDescent="0.25"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</row>
    <row r="108" spans="2:16" s="27" customFormat="1" x14ac:dyDescent="0.25"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</row>
    <row r="109" spans="2:16" s="27" customFormat="1" x14ac:dyDescent="0.25"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</row>
    <row r="110" spans="2:16" s="27" customFormat="1" x14ac:dyDescent="0.25"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</row>
    <row r="111" spans="2:16" s="27" customFormat="1" x14ac:dyDescent="0.25"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</row>
    <row r="112" spans="2:16" s="27" customFormat="1" x14ac:dyDescent="0.25"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</row>
    <row r="113" spans="2:16" s="27" customFormat="1" x14ac:dyDescent="0.25"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</row>
    <row r="114" spans="2:16" s="27" customFormat="1" x14ac:dyDescent="0.25"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</row>
    <row r="115" spans="2:16" s="27" customFormat="1" x14ac:dyDescent="0.25"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</row>
    <row r="116" spans="2:16" s="27" customFormat="1" x14ac:dyDescent="0.25"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</row>
    <row r="117" spans="2:16" s="27" customFormat="1" x14ac:dyDescent="0.25"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</row>
    <row r="118" spans="2:16" s="27" customFormat="1" x14ac:dyDescent="0.25"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</row>
    <row r="119" spans="2:16" s="27" customFormat="1" x14ac:dyDescent="0.25"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</row>
    <row r="120" spans="2:16" s="27" customFormat="1" x14ac:dyDescent="0.25"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</row>
    <row r="121" spans="2:16" s="27" customFormat="1" x14ac:dyDescent="0.25"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</row>
    <row r="122" spans="2:16" s="27" customFormat="1" x14ac:dyDescent="0.25"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</row>
    <row r="123" spans="2:16" s="27" customFormat="1" x14ac:dyDescent="0.25"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</row>
    <row r="124" spans="2:16" s="27" customFormat="1" x14ac:dyDescent="0.25"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</row>
    <row r="125" spans="2:16" s="27" customFormat="1" x14ac:dyDescent="0.25"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</row>
    <row r="126" spans="2:16" s="27" customFormat="1" x14ac:dyDescent="0.25"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</row>
    <row r="127" spans="2:16" s="27" customFormat="1" x14ac:dyDescent="0.25"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</row>
    <row r="128" spans="2:16" s="27" customFormat="1" x14ac:dyDescent="0.25"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</row>
    <row r="129" spans="2:16" s="27" customFormat="1" x14ac:dyDescent="0.25"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</row>
    <row r="130" spans="2:16" s="27" customFormat="1" x14ac:dyDescent="0.25"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</row>
    <row r="131" spans="2:16" s="27" customFormat="1" x14ac:dyDescent="0.25"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</row>
    <row r="132" spans="2:16" s="27" customFormat="1" x14ac:dyDescent="0.25"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</row>
    <row r="133" spans="2:16" s="27" customFormat="1" x14ac:dyDescent="0.25"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</row>
    <row r="134" spans="2:16" s="27" customFormat="1" x14ac:dyDescent="0.25"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</row>
    <row r="135" spans="2:16" s="27" customFormat="1" x14ac:dyDescent="0.25"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2:16" s="27" customFormat="1" x14ac:dyDescent="0.25"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</row>
    <row r="137" spans="2:16" s="27" customFormat="1" x14ac:dyDescent="0.25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</row>
    <row r="138" spans="2:16" s="27" customFormat="1" x14ac:dyDescent="0.25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</row>
    <row r="139" spans="2:16" s="27" customFormat="1" x14ac:dyDescent="0.25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</row>
    <row r="140" spans="2:16" s="27" customFormat="1" x14ac:dyDescent="0.25"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</row>
    <row r="141" spans="2:16" s="27" customFormat="1" x14ac:dyDescent="0.25"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</row>
    <row r="142" spans="2:16" s="27" customFormat="1" x14ac:dyDescent="0.25"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</row>
    <row r="143" spans="2:16" s="27" customFormat="1" x14ac:dyDescent="0.25"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</row>
    <row r="144" spans="2:16" s="27" customFormat="1" x14ac:dyDescent="0.25"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</row>
    <row r="145" spans="2:16" s="27" customFormat="1" x14ac:dyDescent="0.25"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</row>
    <row r="146" spans="2:16" s="27" customFormat="1" x14ac:dyDescent="0.25"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</row>
    <row r="147" spans="2:16" s="27" customFormat="1" x14ac:dyDescent="0.25"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</row>
    <row r="148" spans="2:16" s="27" customFormat="1" x14ac:dyDescent="0.25"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</row>
    <row r="149" spans="2:16" s="27" customFormat="1" x14ac:dyDescent="0.25"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</row>
    <row r="150" spans="2:16" s="27" customFormat="1" x14ac:dyDescent="0.25"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</row>
    <row r="151" spans="2:16" s="27" customFormat="1" x14ac:dyDescent="0.25"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</row>
    <row r="152" spans="2:16" s="27" customFormat="1" x14ac:dyDescent="0.25"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</row>
    <row r="153" spans="2:16" s="27" customFormat="1" x14ac:dyDescent="0.25"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</row>
    <row r="154" spans="2:16" s="27" customFormat="1" x14ac:dyDescent="0.25"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</row>
    <row r="155" spans="2:16" s="27" customFormat="1" x14ac:dyDescent="0.25"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</row>
    <row r="156" spans="2:16" s="27" customFormat="1" x14ac:dyDescent="0.25"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2:16" s="27" customFormat="1" x14ac:dyDescent="0.25"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</row>
    <row r="158" spans="2:16" s="27" customFormat="1" x14ac:dyDescent="0.25"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</row>
    <row r="159" spans="2:16" s="27" customFormat="1" x14ac:dyDescent="0.25"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</row>
    <row r="160" spans="2:16" s="27" customFormat="1" x14ac:dyDescent="0.25"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2:16" s="27" customFormat="1" x14ac:dyDescent="0.25"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2:16" s="27" customFormat="1" x14ac:dyDescent="0.25"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2:16" s="27" customFormat="1" x14ac:dyDescent="0.25"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2:16" s="27" customFormat="1" x14ac:dyDescent="0.25"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</row>
    <row r="165" spans="2:16" s="27" customFormat="1" x14ac:dyDescent="0.25"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</row>
    <row r="166" spans="2:16" s="27" customFormat="1" x14ac:dyDescent="0.25"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</row>
    <row r="167" spans="2:16" s="27" customFormat="1" x14ac:dyDescent="0.25"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</row>
    <row r="168" spans="2:16" s="27" customFormat="1" x14ac:dyDescent="0.25"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</row>
    <row r="169" spans="2:16" s="27" customFormat="1" x14ac:dyDescent="0.25"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</row>
    <row r="170" spans="2:16" s="27" customFormat="1" x14ac:dyDescent="0.25"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</row>
    <row r="171" spans="2:16" s="27" customFormat="1" x14ac:dyDescent="0.25"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</row>
    <row r="172" spans="2:16" s="27" customFormat="1" x14ac:dyDescent="0.25"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</row>
    <row r="173" spans="2:16" s="27" customFormat="1" x14ac:dyDescent="0.25"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</row>
    <row r="174" spans="2:16" s="27" customFormat="1" x14ac:dyDescent="0.25"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</row>
    <row r="175" spans="2:16" s="27" customFormat="1" x14ac:dyDescent="0.25"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</row>
    <row r="176" spans="2:16" s="27" customFormat="1" x14ac:dyDescent="0.25"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</row>
    <row r="177" spans="2:16" s="27" customFormat="1" x14ac:dyDescent="0.25"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</row>
    <row r="178" spans="2:16" s="27" customFormat="1" x14ac:dyDescent="0.25"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</row>
    <row r="179" spans="2:16" s="27" customFormat="1" x14ac:dyDescent="0.25"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</row>
    <row r="180" spans="2:16" s="27" customFormat="1" x14ac:dyDescent="0.25"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</row>
    <row r="181" spans="2:16" s="27" customFormat="1" x14ac:dyDescent="0.25"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</row>
    <row r="182" spans="2:16" s="27" customFormat="1" x14ac:dyDescent="0.25"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</row>
    <row r="183" spans="2:16" s="27" customFormat="1" x14ac:dyDescent="0.25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</row>
    <row r="184" spans="2:16" s="27" customFormat="1" x14ac:dyDescent="0.25"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</row>
    <row r="185" spans="2:16" s="27" customFormat="1" x14ac:dyDescent="0.25"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</row>
    <row r="186" spans="2:16" s="27" customFormat="1" x14ac:dyDescent="0.25"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</row>
    <row r="187" spans="2:16" s="27" customFormat="1" x14ac:dyDescent="0.25"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2:16" s="27" customFormat="1" x14ac:dyDescent="0.25"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</row>
    <row r="189" spans="2:16" s="27" customFormat="1" x14ac:dyDescent="0.25"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</row>
    <row r="190" spans="2:16" s="27" customFormat="1" x14ac:dyDescent="0.25"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</row>
    <row r="191" spans="2:16" s="27" customFormat="1" x14ac:dyDescent="0.25"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</row>
    <row r="192" spans="2:16" s="27" customFormat="1" x14ac:dyDescent="0.25"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</row>
    <row r="193" spans="2:16" s="27" customFormat="1" x14ac:dyDescent="0.25"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</row>
    <row r="194" spans="2:16" s="27" customFormat="1" x14ac:dyDescent="0.25"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</row>
    <row r="195" spans="2:16" s="27" customFormat="1" x14ac:dyDescent="0.25"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</row>
    <row r="196" spans="2:16" s="27" customFormat="1" x14ac:dyDescent="0.25"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</row>
    <row r="197" spans="2:16" s="27" customFormat="1" x14ac:dyDescent="0.25"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</row>
    <row r="198" spans="2:16" s="27" customFormat="1" x14ac:dyDescent="0.25"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</row>
    <row r="199" spans="2:16" s="27" customFormat="1" x14ac:dyDescent="0.25"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</row>
    <row r="200" spans="2:16" s="27" customFormat="1" x14ac:dyDescent="0.25"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</row>
    <row r="201" spans="2:16" s="27" customFormat="1" x14ac:dyDescent="0.25"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</row>
    <row r="202" spans="2:16" s="27" customFormat="1" x14ac:dyDescent="0.25"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</row>
    <row r="203" spans="2:16" s="27" customFormat="1" x14ac:dyDescent="0.25"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</row>
    <row r="204" spans="2:16" s="27" customFormat="1" x14ac:dyDescent="0.25"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</row>
    <row r="205" spans="2:16" s="27" customFormat="1" x14ac:dyDescent="0.25"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</row>
    <row r="206" spans="2:16" s="27" customFormat="1" x14ac:dyDescent="0.25"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</row>
    <row r="207" spans="2:16" s="27" customFormat="1" x14ac:dyDescent="0.25"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</row>
    <row r="208" spans="2:16" s="27" customFormat="1" x14ac:dyDescent="0.25"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</row>
    <row r="209" spans="2:16" s="27" customFormat="1" x14ac:dyDescent="0.25"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</row>
    <row r="210" spans="2:16" s="27" customFormat="1" x14ac:dyDescent="0.25"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</row>
    <row r="211" spans="2:16" s="27" customFormat="1" x14ac:dyDescent="0.25"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</row>
    <row r="212" spans="2:16" s="27" customFormat="1" x14ac:dyDescent="0.25"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</row>
    <row r="213" spans="2:16" s="27" customFormat="1" x14ac:dyDescent="0.25">
      <c r="B213" s="45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5"/>
    </row>
    <row r="214" spans="2:16" s="27" customFormat="1" x14ac:dyDescent="0.25">
      <c r="B214" s="45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5"/>
    </row>
    <row r="215" spans="2:16" s="27" customFormat="1" x14ac:dyDescent="0.25">
      <c r="B215" s="45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5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Q218"/>
  <sheetViews>
    <sheetView view="pageBreakPreview" zoomScaleNormal="100" zoomScaleSheetLayoutView="100" workbookViewId="0">
      <selection activeCell="D54" sqref="D54"/>
    </sheetView>
  </sheetViews>
  <sheetFormatPr defaultRowHeight="15" x14ac:dyDescent="0.25"/>
  <cols>
    <col min="1" max="1" width="15.85546875" style="43" customWidth="1"/>
    <col min="2" max="2" width="8" style="45" customWidth="1"/>
    <col min="3" max="3" width="8.7109375" style="43" customWidth="1"/>
    <col min="4" max="15" width="7.42578125" style="43" customWidth="1"/>
    <col min="16" max="16" width="6.7109375" style="45" customWidth="1"/>
    <col min="17" max="17" width="12.5703125" style="43" customWidth="1"/>
    <col min="18" max="256" width="9.140625" style="27"/>
    <col min="257" max="257" width="18.7109375" style="27" customWidth="1"/>
    <col min="258" max="258" width="5.5703125" style="27" bestFit="1" customWidth="1"/>
    <col min="259" max="259" width="8.7109375" style="27" customWidth="1"/>
    <col min="260" max="271" width="6.7109375" style="27" customWidth="1"/>
    <col min="272" max="272" width="7" style="27" bestFit="1" customWidth="1"/>
    <col min="273" max="273" width="18.7109375" style="27" customWidth="1"/>
    <col min="274" max="512" width="9.140625" style="27"/>
    <col min="513" max="513" width="18.7109375" style="27" customWidth="1"/>
    <col min="514" max="514" width="5.5703125" style="27" bestFit="1" customWidth="1"/>
    <col min="515" max="515" width="8.7109375" style="27" customWidth="1"/>
    <col min="516" max="527" width="6.7109375" style="27" customWidth="1"/>
    <col min="528" max="528" width="7" style="27" bestFit="1" customWidth="1"/>
    <col min="529" max="529" width="18.7109375" style="27" customWidth="1"/>
    <col min="530" max="768" width="9.140625" style="27"/>
    <col min="769" max="769" width="18.7109375" style="27" customWidth="1"/>
    <col min="770" max="770" width="5.5703125" style="27" bestFit="1" customWidth="1"/>
    <col min="771" max="771" width="8.7109375" style="27" customWidth="1"/>
    <col min="772" max="783" width="6.7109375" style="27" customWidth="1"/>
    <col min="784" max="784" width="7" style="27" bestFit="1" customWidth="1"/>
    <col min="785" max="785" width="18.7109375" style="27" customWidth="1"/>
    <col min="786" max="1024" width="9.140625" style="27"/>
    <col min="1025" max="1025" width="18.7109375" style="27" customWidth="1"/>
    <col min="1026" max="1026" width="5.5703125" style="27" bestFit="1" customWidth="1"/>
    <col min="1027" max="1027" width="8.7109375" style="27" customWidth="1"/>
    <col min="1028" max="1039" width="6.7109375" style="27" customWidth="1"/>
    <col min="1040" max="1040" width="7" style="27" bestFit="1" customWidth="1"/>
    <col min="1041" max="1041" width="18.7109375" style="27" customWidth="1"/>
    <col min="1042" max="1280" width="9.140625" style="27"/>
    <col min="1281" max="1281" width="18.7109375" style="27" customWidth="1"/>
    <col min="1282" max="1282" width="5.5703125" style="27" bestFit="1" customWidth="1"/>
    <col min="1283" max="1283" width="8.7109375" style="27" customWidth="1"/>
    <col min="1284" max="1295" width="6.7109375" style="27" customWidth="1"/>
    <col min="1296" max="1296" width="7" style="27" bestFit="1" customWidth="1"/>
    <col min="1297" max="1297" width="18.7109375" style="27" customWidth="1"/>
    <col min="1298" max="1536" width="9.140625" style="27"/>
    <col min="1537" max="1537" width="18.7109375" style="27" customWidth="1"/>
    <col min="1538" max="1538" width="5.5703125" style="27" bestFit="1" customWidth="1"/>
    <col min="1539" max="1539" width="8.7109375" style="27" customWidth="1"/>
    <col min="1540" max="1551" width="6.7109375" style="27" customWidth="1"/>
    <col min="1552" max="1552" width="7" style="27" bestFit="1" customWidth="1"/>
    <col min="1553" max="1553" width="18.7109375" style="27" customWidth="1"/>
    <col min="1554" max="1792" width="9.140625" style="27"/>
    <col min="1793" max="1793" width="18.7109375" style="27" customWidth="1"/>
    <col min="1794" max="1794" width="5.5703125" style="27" bestFit="1" customWidth="1"/>
    <col min="1795" max="1795" width="8.7109375" style="27" customWidth="1"/>
    <col min="1796" max="1807" width="6.7109375" style="27" customWidth="1"/>
    <col min="1808" max="1808" width="7" style="27" bestFit="1" customWidth="1"/>
    <col min="1809" max="1809" width="18.7109375" style="27" customWidth="1"/>
    <col min="1810" max="2048" width="9.140625" style="27"/>
    <col min="2049" max="2049" width="18.7109375" style="27" customWidth="1"/>
    <col min="2050" max="2050" width="5.5703125" style="27" bestFit="1" customWidth="1"/>
    <col min="2051" max="2051" width="8.7109375" style="27" customWidth="1"/>
    <col min="2052" max="2063" width="6.7109375" style="27" customWidth="1"/>
    <col min="2064" max="2064" width="7" style="27" bestFit="1" customWidth="1"/>
    <col min="2065" max="2065" width="18.7109375" style="27" customWidth="1"/>
    <col min="2066" max="2304" width="9.140625" style="27"/>
    <col min="2305" max="2305" width="18.7109375" style="27" customWidth="1"/>
    <col min="2306" max="2306" width="5.5703125" style="27" bestFit="1" customWidth="1"/>
    <col min="2307" max="2307" width="8.7109375" style="27" customWidth="1"/>
    <col min="2308" max="2319" width="6.7109375" style="27" customWidth="1"/>
    <col min="2320" max="2320" width="7" style="27" bestFit="1" customWidth="1"/>
    <col min="2321" max="2321" width="18.7109375" style="27" customWidth="1"/>
    <col min="2322" max="2560" width="9.140625" style="27"/>
    <col min="2561" max="2561" width="18.7109375" style="27" customWidth="1"/>
    <col min="2562" max="2562" width="5.5703125" style="27" bestFit="1" customWidth="1"/>
    <col min="2563" max="2563" width="8.7109375" style="27" customWidth="1"/>
    <col min="2564" max="2575" width="6.7109375" style="27" customWidth="1"/>
    <col min="2576" max="2576" width="7" style="27" bestFit="1" customWidth="1"/>
    <col min="2577" max="2577" width="18.7109375" style="27" customWidth="1"/>
    <col min="2578" max="2816" width="9.140625" style="27"/>
    <col min="2817" max="2817" width="18.7109375" style="27" customWidth="1"/>
    <col min="2818" max="2818" width="5.5703125" style="27" bestFit="1" customWidth="1"/>
    <col min="2819" max="2819" width="8.7109375" style="27" customWidth="1"/>
    <col min="2820" max="2831" width="6.7109375" style="27" customWidth="1"/>
    <col min="2832" max="2832" width="7" style="27" bestFit="1" customWidth="1"/>
    <col min="2833" max="2833" width="18.7109375" style="27" customWidth="1"/>
    <col min="2834" max="3072" width="9.140625" style="27"/>
    <col min="3073" max="3073" width="18.7109375" style="27" customWidth="1"/>
    <col min="3074" max="3074" width="5.5703125" style="27" bestFit="1" customWidth="1"/>
    <col min="3075" max="3075" width="8.7109375" style="27" customWidth="1"/>
    <col min="3076" max="3087" width="6.7109375" style="27" customWidth="1"/>
    <col min="3088" max="3088" width="7" style="27" bestFit="1" customWidth="1"/>
    <col min="3089" max="3089" width="18.7109375" style="27" customWidth="1"/>
    <col min="3090" max="3328" width="9.140625" style="27"/>
    <col min="3329" max="3329" width="18.7109375" style="27" customWidth="1"/>
    <col min="3330" max="3330" width="5.5703125" style="27" bestFit="1" customWidth="1"/>
    <col min="3331" max="3331" width="8.7109375" style="27" customWidth="1"/>
    <col min="3332" max="3343" width="6.7109375" style="27" customWidth="1"/>
    <col min="3344" max="3344" width="7" style="27" bestFit="1" customWidth="1"/>
    <col min="3345" max="3345" width="18.7109375" style="27" customWidth="1"/>
    <col min="3346" max="3584" width="9.140625" style="27"/>
    <col min="3585" max="3585" width="18.7109375" style="27" customWidth="1"/>
    <col min="3586" max="3586" width="5.5703125" style="27" bestFit="1" customWidth="1"/>
    <col min="3587" max="3587" width="8.7109375" style="27" customWidth="1"/>
    <col min="3588" max="3599" width="6.7109375" style="27" customWidth="1"/>
    <col min="3600" max="3600" width="7" style="27" bestFit="1" customWidth="1"/>
    <col min="3601" max="3601" width="18.7109375" style="27" customWidth="1"/>
    <col min="3602" max="3840" width="9.140625" style="27"/>
    <col min="3841" max="3841" width="18.7109375" style="27" customWidth="1"/>
    <col min="3842" max="3842" width="5.5703125" style="27" bestFit="1" customWidth="1"/>
    <col min="3843" max="3843" width="8.7109375" style="27" customWidth="1"/>
    <col min="3844" max="3855" width="6.7109375" style="27" customWidth="1"/>
    <col min="3856" max="3856" width="7" style="27" bestFit="1" customWidth="1"/>
    <col min="3857" max="3857" width="18.7109375" style="27" customWidth="1"/>
    <col min="3858" max="4096" width="9.140625" style="27"/>
    <col min="4097" max="4097" width="18.7109375" style="27" customWidth="1"/>
    <col min="4098" max="4098" width="5.5703125" style="27" bestFit="1" customWidth="1"/>
    <col min="4099" max="4099" width="8.7109375" style="27" customWidth="1"/>
    <col min="4100" max="4111" width="6.7109375" style="27" customWidth="1"/>
    <col min="4112" max="4112" width="7" style="27" bestFit="1" customWidth="1"/>
    <col min="4113" max="4113" width="18.7109375" style="27" customWidth="1"/>
    <col min="4114" max="4352" width="9.140625" style="27"/>
    <col min="4353" max="4353" width="18.7109375" style="27" customWidth="1"/>
    <col min="4354" max="4354" width="5.5703125" style="27" bestFit="1" customWidth="1"/>
    <col min="4355" max="4355" width="8.7109375" style="27" customWidth="1"/>
    <col min="4356" max="4367" width="6.7109375" style="27" customWidth="1"/>
    <col min="4368" max="4368" width="7" style="27" bestFit="1" customWidth="1"/>
    <col min="4369" max="4369" width="18.7109375" style="27" customWidth="1"/>
    <col min="4370" max="4608" width="9.140625" style="27"/>
    <col min="4609" max="4609" width="18.7109375" style="27" customWidth="1"/>
    <col min="4610" max="4610" width="5.5703125" style="27" bestFit="1" customWidth="1"/>
    <col min="4611" max="4611" width="8.7109375" style="27" customWidth="1"/>
    <col min="4612" max="4623" width="6.7109375" style="27" customWidth="1"/>
    <col min="4624" max="4624" width="7" style="27" bestFit="1" customWidth="1"/>
    <col min="4625" max="4625" width="18.7109375" style="27" customWidth="1"/>
    <col min="4626" max="4864" width="9.140625" style="27"/>
    <col min="4865" max="4865" width="18.7109375" style="27" customWidth="1"/>
    <col min="4866" max="4866" width="5.5703125" style="27" bestFit="1" customWidth="1"/>
    <col min="4867" max="4867" width="8.7109375" style="27" customWidth="1"/>
    <col min="4868" max="4879" width="6.7109375" style="27" customWidth="1"/>
    <col min="4880" max="4880" width="7" style="27" bestFit="1" customWidth="1"/>
    <col min="4881" max="4881" width="18.7109375" style="27" customWidth="1"/>
    <col min="4882" max="5120" width="9.140625" style="27"/>
    <col min="5121" max="5121" width="18.7109375" style="27" customWidth="1"/>
    <col min="5122" max="5122" width="5.5703125" style="27" bestFit="1" customWidth="1"/>
    <col min="5123" max="5123" width="8.7109375" style="27" customWidth="1"/>
    <col min="5124" max="5135" width="6.7109375" style="27" customWidth="1"/>
    <col min="5136" max="5136" width="7" style="27" bestFit="1" customWidth="1"/>
    <col min="5137" max="5137" width="18.7109375" style="27" customWidth="1"/>
    <col min="5138" max="5376" width="9.140625" style="27"/>
    <col min="5377" max="5377" width="18.7109375" style="27" customWidth="1"/>
    <col min="5378" max="5378" width="5.5703125" style="27" bestFit="1" customWidth="1"/>
    <col min="5379" max="5379" width="8.7109375" style="27" customWidth="1"/>
    <col min="5380" max="5391" width="6.7109375" style="27" customWidth="1"/>
    <col min="5392" max="5392" width="7" style="27" bestFit="1" customWidth="1"/>
    <col min="5393" max="5393" width="18.7109375" style="27" customWidth="1"/>
    <col min="5394" max="5632" width="9.140625" style="27"/>
    <col min="5633" max="5633" width="18.7109375" style="27" customWidth="1"/>
    <col min="5634" max="5634" width="5.5703125" style="27" bestFit="1" customWidth="1"/>
    <col min="5635" max="5635" width="8.7109375" style="27" customWidth="1"/>
    <col min="5636" max="5647" width="6.7109375" style="27" customWidth="1"/>
    <col min="5648" max="5648" width="7" style="27" bestFit="1" customWidth="1"/>
    <col min="5649" max="5649" width="18.7109375" style="27" customWidth="1"/>
    <col min="5650" max="5888" width="9.140625" style="27"/>
    <col min="5889" max="5889" width="18.7109375" style="27" customWidth="1"/>
    <col min="5890" max="5890" width="5.5703125" style="27" bestFit="1" customWidth="1"/>
    <col min="5891" max="5891" width="8.7109375" style="27" customWidth="1"/>
    <col min="5892" max="5903" width="6.7109375" style="27" customWidth="1"/>
    <col min="5904" max="5904" width="7" style="27" bestFit="1" customWidth="1"/>
    <col min="5905" max="5905" width="18.7109375" style="27" customWidth="1"/>
    <col min="5906" max="6144" width="9.140625" style="27"/>
    <col min="6145" max="6145" width="18.7109375" style="27" customWidth="1"/>
    <col min="6146" max="6146" width="5.5703125" style="27" bestFit="1" customWidth="1"/>
    <col min="6147" max="6147" width="8.7109375" style="27" customWidth="1"/>
    <col min="6148" max="6159" width="6.7109375" style="27" customWidth="1"/>
    <col min="6160" max="6160" width="7" style="27" bestFit="1" customWidth="1"/>
    <col min="6161" max="6161" width="18.7109375" style="27" customWidth="1"/>
    <col min="6162" max="6400" width="9.140625" style="27"/>
    <col min="6401" max="6401" width="18.7109375" style="27" customWidth="1"/>
    <col min="6402" max="6402" width="5.5703125" style="27" bestFit="1" customWidth="1"/>
    <col min="6403" max="6403" width="8.7109375" style="27" customWidth="1"/>
    <col min="6404" max="6415" width="6.7109375" style="27" customWidth="1"/>
    <col min="6416" max="6416" width="7" style="27" bestFit="1" customWidth="1"/>
    <col min="6417" max="6417" width="18.7109375" style="27" customWidth="1"/>
    <col min="6418" max="6656" width="9.140625" style="27"/>
    <col min="6657" max="6657" width="18.7109375" style="27" customWidth="1"/>
    <col min="6658" max="6658" width="5.5703125" style="27" bestFit="1" customWidth="1"/>
    <col min="6659" max="6659" width="8.7109375" style="27" customWidth="1"/>
    <col min="6660" max="6671" width="6.7109375" style="27" customWidth="1"/>
    <col min="6672" max="6672" width="7" style="27" bestFit="1" customWidth="1"/>
    <col min="6673" max="6673" width="18.7109375" style="27" customWidth="1"/>
    <col min="6674" max="6912" width="9.140625" style="27"/>
    <col min="6913" max="6913" width="18.7109375" style="27" customWidth="1"/>
    <col min="6914" max="6914" width="5.5703125" style="27" bestFit="1" customWidth="1"/>
    <col min="6915" max="6915" width="8.7109375" style="27" customWidth="1"/>
    <col min="6916" max="6927" width="6.7109375" style="27" customWidth="1"/>
    <col min="6928" max="6928" width="7" style="27" bestFit="1" customWidth="1"/>
    <col min="6929" max="6929" width="18.7109375" style="27" customWidth="1"/>
    <col min="6930" max="7168" width="9.140625" style="27"/>
    <col min="7169" max="7169" width="18.7109375" style="27" customWidth="1"/>
    <col min="7170" max="7170" width="5.5703125" style="27" bestFit="1" customWidth="1"/>
    <col min="7171" max="7171" width="8.7109375" style="27" customWidth="1"/>
    <col min="7172" max="7183" width="6.7109375" style="27" customWidth="1"/>
    <col min="7184" max="7184" width="7" style="27" bestFit="1" customWidth="1"/>
    <col min="7185" max="7185" width="18.7109375" style="27" customWidth="1"/>
    <col min="7186" max="7424" width="9.140625" style="27"/>
    <col min="7425" max="7425" width="18.7109375" style="27" customWidth="1"/>
    <col min="7426" max="7426" width="5.5703125" style="27" bestFit="1" customWidth="1"/>
    <col min="7427" max="7427" width="8.7109375" style="27" customWidth="1"/>
    <col min="7428" max="7439" width="6.7109375" style="27" customWidth="1"/>
    <col min="7440" max="7440" width="7" style="27" bestFit="1" customWidth="1"/>
    <col min="7441" max="7441" width="18.7109375" style="27" customWidth="1"/>
    <col min="7442" max="7680" width="9.140625" style="27"/>
    <col min="7681" max="7681" width="18.7109375" style="27" customWidth="1"/>
    <col min="7682" max="7682" width="5.5703125" style="27" bestFit="1" customWidth="1"/>
    <col min="7683" max="7683" width="8.7109375" style="27" customWidth="1"/>
    <col min="7684" max="7695" width="6.7109375" style="27" customWidth="1"/>
    <col min="7696" max="7696" width="7" style="27" bestFit="1" customWidth="1"/>
    <col min="7697" max="7697" width="18.7109375" style="27" customWidth="1"/>
    <col min="7698" max="7936" width="9.140625" style="27"/>
    <col min="7937" max="7937" width="18.7109375" style="27" customWidth="1"/>
    <col min="7938" max="7938" width="5.5703125" style="27" bestFit="1" customWidth="1"/>
    <col min="7939" max="7939" width="8.7109375" style="27" customWidth="1"/>
    <col min="7940" max="7951" width="6.7109375" style="27" customWidth="1"/>
    <col min="7952" max="7952" width="7" style="27" bestFit="1" customWidth="1"/>
    <col min="7953" max="7953" width="18.7109375" style="27" customWidth="1"/>
    <col min="7954" max="8192" width="9.140625" style="27"/>
    <col min="8193" max="8193" width="18.7109375" style="27" customWidth="1"/>
    <col min="8194" max="8194" width="5.5703125" style="27" bestFit="1" customWidth="1"/>
    <col min="8195" max="8195" width="8.7109375" style="27" customWidth="1"/>
    <col min="8196" max="8207" width="6.7109375" style="27" customWidth="1"/>
    <col min="8208" max="8208" width="7" style="27" bestFit="1" customWidth="1"/>
    <col min="8209" max="8209" width="18.7109375" style="27" customWidth="1"/>
    <col min="8210" max="8448" width="9.140625" style="27"/>
    <col min="8449" max="8449" width="18.7109375" style="27" customWidth="1"/>
    <col min="8450" max="8450" width="5.5703125" style="27" bestFit="1" customWidth="1"/>
    <col min="8451" max="8451" width="8.7109375" style="27" customWidth="1"/>
    <col min="8452" max="8463" width="6.7109375" style="27" customWidth="1"/>
    <col min="8464" max="8464" width="7" style="27" bestFit="1" customWidth="1"/>
    <col min="8465" max="8465" width="18.7109375" style="27" customWidth="1"/>
    <col min="8466" max="8704" width="9.140625" style="27"/>
    <col min="8705" max="8705" width="18.7109375" style="27" customWidth="1"/>
    <col min="8706" max="8706" width="5.5703125" style="27" bestFit="1" customWidth="1"/>
    <col min="8707" max="8707" width="8.7109375" style="27" customWidth="1"/>
    <col min="8708" max="8719" width="6.7109375" style="27" customWidth="1"/>
    <col min="8720" max="8720" width="7" style="27" bestFit="1" customWidth="1"/>
    <col min="8721" max="8721" width="18.7109375" style="27" customWidth="1"/>
    <col min="8722" max="8960" width="9.140625" style="27"/>
    <col min="8961" max="8961" width="18.7109375" style="27" customWidth="1"/>
    <col min="8962" max="8962" width="5.5703125" style="27" bestFit="1" customWidth="1"/>
    <col min="8963" max="8963" width="8.7109375" style="27" customWidth="1"/>
    <col min="8964" max="8975" width="6.7109375" style="27" customWidth="1"/>
    <col min="8976" max="8976" width="7" style="27" bestFit="1" customWidth="1"/>
    <col min="8977" max="8977" width="18.7109375" style="27" customWidth="1"/>
    <col min="8978" max="9216" width="9.140625" style="27"/>
    <col min="9217" max="9217" width="18.7109375" style="27" customWidth="1"/>
    <col min="9218" max="9218" width="5.5703125" style="27" bestFit="1" customWidth="1"/>
    <col min="9219" max="9219" width="8.7109375" style="27" customWidth="1"/>
    <col min="9220" max="9231" width="6.7109375" style="27" customWidth="1"/>
    <col min="9232" max="9232" width="7" style="27" bestFit="1" customWidth="1"/>
    <col min="9233" max="9233" width="18.7109375" style="27" customWidth="1"/>
    <col min="9234" max="9472" width="9.140625" style="27"/>
    <col min="9473" max="9473" width="18.7109375" style="27" customWidth="1"/>
    <col min="9474" max="9474" width="5.5703125" style="27" bestFit="1" customWidth="1"/>
    <col min="9475" max="9475" width="8.7109375" style="27" customWidth="1"/>
    <col min="9476" max="9487" width="6.7109375" style="27" customWidth="1"/>
    <col min="9488" max="9488" width="7" style="27" bestFit="1" customWidth="1"/>
    <col min="9489" max="9489" width="18.7109375" style="27" customWidth="1"/>
    <col min="9490" max="9728" width="9.140625" style="27"/>
    <col min="9729" max="9729" width="18.7109375" style="27" customWidth="1"/>
    <col min="9730" max="9730" width="5.5703125" style="27" bestFit="1" customWidth="1"/>
    <col min="9731" max="9731" width="8.7109375" style="27" customWidth="1"/>
    <col min="9732" max="9743" width="6.7109375" style="27" customWidth="1"/>
    <col min="9744" max="9744" width="7" style="27" bestFit="1" customWidth="1"/>
    <col min="9745" max="9745" width="18.7109375" style="27" customWidth="1"/>
    <col min="9746" max="9984" width="9.140625" style="27"/>
    <col min="9985" max="9985" width="18.7109375" style="27" customWidth="1"/>
    <col min="9986" max="9986" width="5.5703125" style="27" bestFit="1" customWidth="1"/>
    <col min="9987" max="9987" width="8.7109375" style="27" customWidth="1"/>
    <col min="9988" max="9999" width="6.7109375" style="27" customWidth="1"/>
    <col min="10000" max="10000" width="7" style="27" bestFit="1" customWidth="1"/>
    <col min="10001" max="10001" width="18.7109375" style="27" customWidth="1"/>
    <col min="10002" max="10240" width="9.140625" style="27"/>
    <col min="10241" max="10241" width="18.7109375" style="27" customWidth="1"/>
    <col min="10242" max="10242" width="5.5703125" style="27" bestFit="1" customWidth="1"/>
    <col min="10243" max="10243" width="8.7109375" style="27" customWidth="1"/>
    <col min="10244" max="10255" width="6.7109375" style="27" customWidth="1"/>
    <col min="10256" max="10256" width="7" style="27" bestFit="1" customWidth="1"/>
    <col min="10257" max="10257" width="18.7109375" style="27" customWidth="1"/>
    <col min="10258" max="10496" width="9.140625" style="27"/>
    <col min="10497" max="10497" width="18.7109375" style="27" customWidth="1"/>
    <col min="10498" max="10498" width="5.5703125" style="27" bestFit="1" customWidth="1"/>
    <col min="10499" max="10499" width="8.7109375" style="27" customWidth="1"/>
    <col min="10500" max="10511" width="6.7109375" style="27" customWidth="1"/>
    <col min="10512" max="10512" width="7" style="27" bestFit="1" customWidth="1"/>
    <col min="10513" max="10513" width="18.7109375" style="27" customWidth="1"/>
    <col min="10514" max="10752" width="9.140625" style="27"/>
    <col min="10753" max="10753" width="18.7109375" style="27" customWidth="1"/>
    <col min="10754" max="10754" width="5.5703125" style="27" bestFit="1" customWidth="1"/>
    <col min="10755" max="10755" width="8.7109375" style="27" customWidth="1"/>
    <col min="10756" max="10767" width="6.7109375" style="27" customWidth="1"/>
    <col min="10768" max="10768" width="7" style="27" bestFit="1" customWidth="1"/>
    <col min="10769" max="10769" width="18.7109375" style="27" customWidth="1"/>
    <col min="10770" max="11008" width="9.140625" style="27"/>
    <col min="11009" max="11009" width="18.7109375" style="27" customWidth="1"/>
    <col min="11010" max="11010" width="5.5703125" style="27" bestFit="1" customWidth="1"/>
    <col min="11011" max="11011" width="8.7109375" style="27" customWidth="1"/>
    <col min="11012" max="11023" width="6.7109375" style="27" customWidth="1"/>
    <col min="11024" max="11024" width="7" style="27" bestFit="1" customWidth="1"/>
    <col min="11025" max="11025" width="18.7109375" style="27" customWidth="1"/>
    <col min="11026" max="11264" width="9.140625" style="27"/>
    <col min="11265" max="11265" width="18.7109375" style="27" customWidth="1"/>
    <col min="11266" max="11266" width="5.5703125" style="27" bestFit="1" customWidth="1"/>
    <col min="11267" max="11267" width="8.7109375" style="27" customWidth="1"/>
    <col min="11268" max="11279" width="6.7109375" style="27" customWidth="1"/>
    <col min="11280" max="11280" width="7" style="27" bestFit="1" customWidth="1"/>
    <col min="11281" max="11281" width="18.7109375" style="27" customWidth="1"/>
    <col min="11282" max="11520" width="9.140625" style="27"/>
    <col min="11521" max="11521" width="18.7109375" style="27" customWidth="1"/>
    <col min="11522" max="11522" width="5.5703125" style="27" bestFit="1" customWidth="1"/>
    <col min="11523" max="11523" width="8.7109375" style="27" customWidth="1"/>
    <col min="11524" max="11535" width="6.7109375" style="27" customWidth="1"/>
    <col min="11536" max="11536" width="7" style="27" bestFit="1" customWidth="1"/>
    <col min="11537" max="11537" width="18.7109375" style="27" customWidth="1"/>
    <col min="11538" max="11776" width="9.140625" style="27"/>
    <col min="11777" max="11777" width="18.7109375" style="27" customWidth="1"/>
    <col min="11778" max="11778" width="5.5703125" style="27" bestFit="1" customWidth="1"/>
    <col min="11779" max="11779" width="8.7109375" style="27" customWidth="1"/>
    <col min="11780" max="11791" width="6.7109375" style="27" customWidth="1"/>
    <col min="11792" max="11792" width="7" style="27" bestFit="1" customWidth="1"/>
    <col min="11793" max="11793" width="18.7109375" style="27" customWidth="1"/>
    <col min="11794" max="12032" width="9.140625" style="27"/>
    <col min="12033" max="12033" width="18.7109375" style="27" customWidth="1"/>
    <col min="12034" max="12034" width="5.5703125" style="27" bestFit="1" customWidth="1"/>
    <col min="12035" max="12035" width="8.7109375" style="27" customWidth="1"/>
    <col min="12036" max="12047" width="6.7109375" style="27" customWidth="1"/>
    <col min="12048" max="12048" width="7" style="27" bestFit="1" customWidth="1"/>
    <col min="12049" max="12049" width="18.7109375" style="27" customWidth="1"/>
    <col min="12050" max="12288" width="9.140625" style="27"/>
    <col min="12289" max="12289" width="18.7109375" style="27" customWidth="1"/>
    <col min="12290" max="12290" width="5.5703125" style="27" bestFit="1" customWidth="1"/>
    <col min="12291" max="12291" width="8.7109375" style="27" customWidth="1"/>
    <col min="12292" max="12303" width="6.7109375" style="27" customWidth="1"/>
    <col min="12304" max="12304" width="7" style="27" bestFit="1" customWidth="1"/>
    <col min="12305" max="12305" width="18.7109375" style="27" customWidth="1"/>
    <col min="12306" max="12544" width="9.140625" style="27"/>
    <col min="12545" max="12545" width="18.7109375" style="27" customWidth="1"/>
    <col min="12546" max="12546" width="5.5703125" style="27" bestFit="1" customWidth="1"/>
    <col min="12547" max="12547" width="8.7109375" style="27" customWidth="1"/>
    <col min="12548" max="12559" width="6.7109375" style="27" customWidth="1"/>
    <col min="12560" max="12560" width="7" style="27" bestFit="1" customWidth="1"/>
    <col min="12561" max="12561" width="18.7109375" style="27" customWidth="1"/>
    <col min="12562" max="12800" width="9.140625" style="27"/>
    <col min="12801" max="12801" width="18.7109375" style="27" customWidth="1"/>
    <col min="12802" max="12802" width="5.5703125" style="27" bestFit="1" customWidth="1"/>
    <col min="12803" max="12803" width="8.7109375" style="27" customWidth="1"/>
    <col min="12804" max="12815" width="6.7109375" style="27" customWidth="1"/>
    <col min="12816" max="12816" width="7" style="27" bestFit="1" customWidth="1"/>
    <col min="12817" max="12817" width="18.7109375" style="27" customWidth="1"/>
    <col min="12818" max="13056" width="9.140625" style="27"/>
    <col min="13057" max="13057" width="18.7109375" style="27" customWidth="1"/>
    <col min="13058" max="13058" width="5.5703125" style="27" bestFit="1" customWidth="1"/>
    <col min="13059" max="13059" width="8.7109375" style="27" customWidth="1"/>
    <col min="13060" max="13071" width="6.7109375" style="27" customWidth="1"/>
    <col min="13072" max="13072" width="7" style="27" bestFit="1" customWidth="1"/>
    <col min="13073" max="13073" width="18.7109375" style="27" customWidth="1"/>
    <col min="13074" max="13312" width="9.140625" style="27"/>
    <col min="13313" max="13313" width="18.7109375" style="27" customWidth="1"/>
    <col min="13314" max="13314" width="5.5703125" style="27" bestFit="1" customWidth="1"/>
    <col min="13315" max="13315" width="8.7109375" style="27" customWidth="1"/>
    <col min="13316" max="13327" width="6.7109375" style="27" customWidth="1"/>
    <col min="13328" max="13328" width="7" style="27" bestFit="1" customWidth="1"/>
    <col min="13329" max="13329" width="18.7109375" style="27" customWidth="1"/>
    <col min="13330" max="13568" width="9.140625" style="27"/>
    <col min="13569" max="13569" width="18.7109375" style="27" customWidth="1"/>
    <col min="13570" max="13570" width="5.5703125" style="27" bestFit="1" customWidth="1"/>
    <col min="13571" max="13571" width="8.7109375" style="27" customWidth="1"/>
    <col min="13572" max="13583" width="6.7109375" style="27" customWidth="1"/>
    <col min="13584" max="13584" width="7" style="27" bestFit="1" customWidth="1"/>
    <col min="13585" max="13585" width="18.7109375" style="27" customWidth="1"/>
    <col min="13586" max="13824" width="9.140625" style="27"/>
    <col min="13825" max="13825" width="18.7109375" style="27" customWidth="1"/>
    <col min="13826" max="13826" width="5.5703125" style="27" bestFit="1" customWidth="1"/>
    <col min="13827" max="13827" width="8.7109375" style="27" customWidth="1"/>
    <col min="13828" max="13839" width="6.7109375" style="27" customWidth="1"/>
    <col min="13840" max="13840" width="7" style="27" bestFit="1" customWidth="1"/>
    <col min="13841" max="13841" width="18.7109375" style="27" customWidth="1"/>
    <col min="13842" max="14080" width="9.140625" style="27"/>
    <col min="14081" max="14081" width="18.7109375" style="27" customWidth="1"/>
    <col min="14082" max="14082" width="5.5703125" style="27" bestFit="1" customWidth="1"/>
    <col min="14083" max="14083" width="8.7109375" style="27" customWidth="1"/>
    <col min="14084" max="14095" width="6.7109375" style="27" customWidth="1"/>
    <col min="14096" max="14096" width="7" style="27" bestFit="1" customWidth="1"/>
    <col min="14097" max="14097" width="18.7109375" style="27" customWidth="1"/>
    <col min="14098" max="14336" width="9.140625" style="27"/>
    <col min="14337" max="14337" width="18.7109375" style="27" customWidth="1"/>
    <col min="14338" max="14338" width="5.5703125" style="27" bestFit="1" customWidth="1"/>
    <col min="14339" max="14339" width="8.7109375" style="27" customWidth="1"/>
    <col min="14340" max="14351" width="6.7109375" style="27" customWidth="1"/>
    <col min="14352" max="14352" width="7" style="27" bestFit="1" customWidth="1"/>
    <col min="14353" max="14353" width="18.7109375" style="27" customWidth="1"/>
    <col min="14354" max="14592" width="9.140625" style="27"/>
    <col min="14593" max="14593" width="18.7109375" style="27" customWidth="1"/>
    <col min="14594" max="14594" width="5.5703125" style="27" bestFit="1" customWidth="1"/>
    <col min="14595" max="14595" width="8.7109375" style="27" customWidth="1"/>
    <col min="14596" max="14607" width="6.7109375" style="27" customWidth="1"/>
    <col min="14608" max="14608" width="7" style="27" bestFit="1" customWidth="1"/>
    <col min="14609" max="14609" width="18.7109375" style="27" customWidth="1"/>
    <col min="14610" max="14848" width="9.140625" style="27"/>
    <col min="14849" max="14849" width="18.7109375" style="27" customWidth="1"/>
    <col min="14850" max="14850" width="5.5703125" style="27" bestFit="1" customWidth="1"/>
    <col min="14851" max="14851" width="8.7109375" style="27" customWidth="1"/>
    <col min="14852" max="14863" width="6.7109375" style="27" customWidth="1"/>
    <col min="14864" max="14864" width="7" style="27" bestFit="1" customWidth="1"/>
    <col min="14865" max="14865" width="18.7109375" style="27" customWidth="1"/>
    <col min="14866" max="15104" width="9.140625" style="27"/>
    <col min="15105" max="15105" width="18.7109375" style="27" customWidth="1"/>
    <col min="15106" max="15106" width="5.5703125" style="27" bestFit="1" customWidth="1"/>
    <col min="15107" max="15107" width="8.7109375" style="27" customWidth="1"/>
    <col min="15108" max="15119" width="6.7109375" style="27" customWidth="1"/>
    <col min="15120" max="15120" width="7" style="27" bestFit="1" customWidth="1"/>
    <col min="15121" max="15121" width="18.7109375" style="27" customWidth="1"/>
    <col min="15122" max="15360" width="9.140625" style="27"/>
    <col min="15361" max="15361" width="18.7109375" style="27" customWidth="1"/>
    <col min="15362" max="15362" width="5.5703125" style="27" bestFit="1" customWidth="1"/>
    <col min="15363" max="15363" width="8.7109375" style="27" customWidth="1"/>
    <col min="15364" max="15375" width="6.7109375" style="27" customWidth="1"/>
    <col min="15376" max="15376" width="7" style="27" bestFit="1" customWidth="1"/>
    <col min="15377" max="15377" width="18.7109375" style="27" customWidth="1"/>
    <col min="15378" max="15616" width="9.140625" style="27"/>
    <col min="15617" max="15617" width="18.7109375" style="27" customWidth="1"/>
    <col min="15618" max="15618" width="5.5703125" style="27" bestFit="1" customWidth="1"/>
    <col min="15619" max="15619" width="8.7109375" style="27" customWidth="1"/>
    <col min="15620" max="15631" width="6.7109375" style="27" customWidth="1"/>
    <col min="15632" max="15632" width="7" style="27" bestFit="1" customWidth="1"/>
    <col min="15633" max="15633" width="18.7109375" style="27" customWidth="1"/>
    <col min="15634" max="15872" width="9.140625" style="27"/>
    <col min="15873" max="15873" width="18.7109375" style="27" customWidth="1"/>
    <col min="15874" max="15874" width="5.5703125" style="27" bestFit="1" customWidth="1"/>
    <col min="15875" max="15875" width="8.7109375" style="27" customWidth="1"/>
    <col min="15876" max="15887" width="6.7109375" style="27" customWidth="1"/>
    <col min="15888" max="15888" width="7" style="27" bestFit="1" customWidth="1"/>
    <col min="15889" max="15889" width="18.7109375" style="27" customWidth="1"/>
    <col min="15890" max="16128" width="9.140625" style="27"/>
    <col min="16129" max="16129" width="18.7109375" style="27" customWidth="1"/>
    <col min="16130" max="16130" width="5.5703125" style="27" bestFit="1" customWidth="1"/>
    <col min="16131" max="16131" width="8.7109375" style="27" customWidth="1"/>
    <col min="16132" max="16143" width="6.7109375" style="27" customWidth="1"/>
    <col min="16144" max="16144" width="7" style="27" bestFit="1" customWidth="1"/>
    <col min="16145" max="16145" width="18.7109375" style="27" customWidth="1"/>
    <col min="16146" max="16384" width="9.140625" style="27"/>
  </cols>
  <sheetData>
    <row r="1" spans="1:17" s="90" customFormat="1" ht="23.25" x14ac:dyDescent="0.5">
      <c r="A1" s="1343" t="s">
        <v>726</v>
      </c>
      <c r="B1" s="1343"/>
      <c r="C1" s="1343"/>
      <c r="D1" s="1343"/>
      <c r="E1" s="1343"/>
      <c r="F1" s="1343"/>
      <c r="G1" s="1343"/>
      <c r="H1" s="1343"/>
      <c r="I1" s="1343"/>
      <c r="J1" s="1343"/>
      <c r="K1" s="1343"/>
      <c r="L1" s="1343"/>
      <c r="M1" s="1343"/>
      <c r="N1" s="1343"/>
      <c r="O1" s="1343"/>
      <c r="P1" s="1343"/>
      <c r="Q1" s="1343"/>
    </row>
    <row r="2" spans="1:17" s="89" customFormat="1" ht="15.75" x14ac:dyDescent="0.25">
      <c r="A2" s="1344" t="s">
        <v>768</v>
      </c>
      <c r="B2" s="1344"/>
      <c r="C2" s="1344"/>
      <c r="D2" s="1344"/>
      <c r="E2" s="1344"/>
      <c r="F2" s="1344"/>
      <c r="G2" s="1344"/>
      <c r="H2" s="1344"/>
      <c r="I2" s="1344"/>
      <c r="J2" s="1344"/>
      <c r="K2" s="1344"/>
      <c r="L2" s="1344"/>
      <c r="M2" s="1344"/>
      <c r="N2" s="1344"/>
      <c r="O2" s="1344"/>
      <c r="P2" s="1344"/>
      <c r="Q2" s="1344"/>
    </row>
    <row r="3" spans="1:17" s="89" customFormat="1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  <c r="N3" s="1344"/>
      <c r="O3" s="1344"/>
      <c r="P3" s="1344"/>
      <c r="Q3" s="1344"/>
    </row>
    <row r="4" spans="1:17" s="89" customFormat="1" ht="15.75" x14ac:dyDescent="0.25">
      <c r="A4" s="1344" t="s">
        <v>348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  <c r="N4" s="1344"/>
      <c r="O4" s="1344"/>
      <c r="P4" s="1344"/>
      <c r="Q4" s="1344"/>
    </row>
    <row r="5" spans="1:17" ht="15.75" x14ac:dyDescent="0.3">
      <c r="A5" s="267" t="s">
        <v>728</v>
      </c>
      <c r="B5" s="277"/>
      <c r="C5" s="269"/>
      <c r="D5" s="269"/>
      <c r="E5" s="269"/>
      <c r="F5" s="269"/>
      <c r="G5" s="269"/>
      <c r="H5" s="145"/>
      <c r="I5" s="269"/>
      <c r="J5" s="269"/>
      <c r="K5" s="269"/>
      <c r="L5" s="269"/>
      <c r="M5" s="269"/>
      <c r="N5" s="269"/>
      <c r="O5" s="269"/>
      <c r="P5" s="277"/>
      <c r="Q5" s="278" t="s">
        <v>182</v>
      </c>
    </row>
    <row r="6" spans="1:17" ht="45" customHeight="1" x14ac:dyDescent="0.2">
      <c r="A6" s="383" t="s">
        <v>91</v>
      </c>
      <c r="B6" s="383" t="s">
        <v>414</v>
      </c>
      <c r="C6" s="88" t="s">
        <v>395</v>
      </c>
      <c r="D6" s="40" t="s">
        <v>340</v>
      </c>
      <c r="E6" s="40" t="s">
        <v>339</v>
      </c>
      <c r="F6" s="40" t="s">
        <v>338</v>
      </c>
      <c r="G6" s="40" t="s">
        <v>337</v>
      </c>
      <c r="H6" s="40" t="s">
        <v>336</v>
      </c>
      <c r="I6" s="40" t="s">
        <v>335</v>
      </c>
      <c r="J6" s="40" t="s">
        <v>334</v>
      </c>
      <c r="K6" s="40" t="s">
        <v>333</v>
      </c>
      <c r="L6" s="40" t="s">
        <v>332</v>
      </c>
      <c r="M6" s="40" t="s">
        <v>331</v>
      </c>
      <c r="N6" s="40" t="s">
        <v>330</v>
      </c>
      <c r="O6" s="40" t="s">
        <v>329</v>
      </c>
      <c r="P6" s="388" t="s">
        <v>413</v>
      </c>
      <c r="Q6" s="388" t="s">
        <v>179</v>
      </c>
    </row>
    <row r="7" spans="1:17" ht="13.5" customHeight="1" thickBot="1" x14ac:dyDescent="0.25">
      <c r="A7" s="1345" t="s">
        <v>582</v>
      </c>
      <c r="B7" s="123" t="s">
        <v>590</v>
      </c>
      <c r="C7" s="155">
        <f>SUM(D7:O7)</f>
        <v>5019</v>
      </c>
      <c r="D7" s="156">
        <f>'B6-1'!D7+'B6-2'!D7</f>
        <v>485</v>
      </c>
      <c r="E7" s="156">
        <f>'B6-1'!E7+'B6-2'!E7</f>
        <v>470</v>
      </c>
      <c r="F7" s="156">
        <f>'B6-1'!F7+'B6-2'!F7</f>
        <v>437</v>
      </c>
      <c r="G7" s="156">
        <f>'B6-1'!G7+'B6-2'!G7</f>
        <v>415</v>
      </c>
      <c r="H7" s="156">
        <f>'B6-1'!H7+'B6-2'!H7</f>
        <v>437</v>
      </c>
      <c r="I7" s="156">
        <f>'B6-1'!I7+'B6-2'!I7</f>
        <v>391</v>
      </c>
      <c r="J7" s="156">
        <f>'B6-1'!J7+'B6-2'!J7</f>
        <v>437</v>
      </c>
      <c r="K7" s="156">
        <f>'B6-1'!K7+'B6-2'!K7</f>
        <v>405</v>
      </c>
      <c r="L7" s="156">
        <f>'B6-1'!L7+'B6-2'!L7</f>
        <v>419</v>
      </c>
      <c r="M7" s="156">
        <f>'B6-1'!M7+'B6-2'!M7</f>
        <v>368</v>
      </c>
      <c r="N7" s="156">
        <f>'B6-1'!N7+'B6-2'!N7</f>
        <v>384</v>
      </c>
      <c r="O7" s="156">
        <f>'B6-1'!O7+'B6-2'!O7</f>
        <v>371</v>
      </c>
      <c r="P7" s="46" t="s">
        <v>180</v>
      </c>
      <c r="Q7" s="1347" t="s">
        <v>37</v>
      </c>
    </row>
    <row r="8" spans="1:17" ht="13.5" customHeight="1" thickTop="1" thickBot="1" x14ac:dyDescent="0.25">
      <c r="A8" s="1346"/>
      <c r="B8" s="135" t="s">
        <v>591</v>
      </c>
      <c r="C8" s="157">
        <f t="shared" ref="C8:C33" si="0">SUM(D8:O8)</f>
        <v>4856</v>
      </c>
      <c r="D8" s="156">
        <f>'B6-1'!D8+'B6-2'!D8</f>
        <v>394</v>
      </c>
      <c r="E8" s="156">
        <f>'B6-1'!E8+'B6-2'!E8</f>
        <v>443</v>
      </c>
      <c r="F8" s="156">
        <f>'B6-1'!F8+'B6-2'!F8</f>
        <v>432</v>
      </c>
      <c r="G8" s="156">
        <f>'B6-1'!G8+'B6-2'!G8</f>
        <v>408</v>
      </c>
      <c r="H8" s="156">
        <f>'B6-1'!H8+'B6-2'!H8</f>
        <v>448</v>
      </c>
      <c r="I8" s="156">
        <f>'B6-1'!I8+'B6-2'!I8</f>
        <v>435</v>
      </c>
      <c r="J8" s="156">
        <f>'B6-1'!J8+'B6-2'!J8</f>
        <v>424</v>
      </c>
      <c r="K8" s="156">
        <f>'B6-1'!K8+'B6-2'!K8</f>
        <v>396</v>
      </c>
      <c r="L8" s="156">
        <f>'B6-1'!L8+'B6-2'!L8</f>
        <v>401</v>
      </c>
      <c r="M8" s="156">
        <f>'B6-1'!M8+'B6-2'!M8</f>
        <v>340</v>
      </c>
      <c r="N8" s="156">
        <f>'B6-1'!N8+'B6-2'!N8</f>
        <v>359</v>
      </c>
      <c r="O8" s="156">
        <f>'B6-1'!O8+'B6-2'!O8</f>
        <v>376</v>
      </c>
      <c r="P8" s="391" t="s">
        <v>434</v>
      </c>
      <c r="Q8" s="1348"/>
    </row>
    <row r="9" spans="1:17" s="24" customFormat="1" ht="13.5" customHeight="1" thickTop="1" thickBot="1" x14ac:dyDescent="0.25">
      <c r="A9" s="1346"/>
      <c r="B9" s="135" t="s">
        <v>44</v>
      </c>
      <c r="C9" s="157">
        <f t="shared" si="0"/>
        <v>9875</v>
      </c>
      <c r="D9" s="651">
        <f>'B6-1'!D9+'B6-2'!D9</f>
        <v>879</v>
      </c>
      <c r="E9" s="651">
        <f>'B6-1'!E9+'B6-2'!E9</f>
        <v>913</v>
      </c>
      <c r="F9" s="651">
        <f>'B6-1'!F9+'B6-2'!F9</f>
        <v>869</v>
      </c>
      <c r="G9" s="651">
        <f>'B6-1'!G9+'B6-2'!G9</f>
        <v>823</v>
      </c>
      <c r="H9" s="651">
        <f>'B6-1'!H9+'B6-2'!H9</f>
        <v>885</v>
      </c>
      <c r="I9" s="651">
        <f>'B6-1'!I9+'B6-2'!I9</f>
        <v>826</v>
      </c>
      <c r="J9" s="651">
        <f>'B6-1'!J9+'B6-2'!J9</f>
        <v>861</v>
      </c>
      <c r="K9" s="651">
        <f>'B6-1'!K9+'B6-2'!K9</f>
        <v>801</v>
      </c>
      <c r="L9" s="651">
        <f>'B6-1'!L9+'B6-2'!L9</f>
        <v>820</v>
      </c>
      <c r="M9" s="651">
        <f>'B6-1'!M9+'B6-2'!M9</f>
        <v>708</v>
      </c>
      <c r="N9" s="651">
        <f>'B6-1'!N9+'B6-2'!N9</f>
        <v>743</v>
      </c>
      <c r="O9" s="651">
        <f>'B6-1'!O9+'B6-2'!O9</f>
        <v>747</v>
      </c>
      <c r="P9" s="391" t="s">
        <v>45</v>
      </c>
      <c r="Q9" s="1348"/>
    </row>
    <row r="10" spans="1:17" ht="13.5" customHeight="1" thickTop="1" thickBot="1" x14ac:dyDescent="0.25">
      <c r="A10" s="1349" t="s">
        <v>583</v>
      </c>
      <c r="B10" s="136" t="s">
        <v>590</v>
      </c>
      <c r="C10" s="159">
        <f t="shared" si="0"/>
        <v>4808</v>
      </c>
      <c r="D10" s="502">
        <f>'B6-1'!D10+'B6-2'!D10</f>
        <v>400</v>
      </c>
      <c r="E10" s="502">
        <f>'B6-1'!E10+'B6-2'!E10</f>
        <v>420</v>
      </c>
      <c r="F10" s="502">
        <f>'B6-1'!F10+'B6-2'!F10</f>
        <v>450</v>
      </c>
      <c r="G10" s="502">
        <f>'B6-1'!G10+'B6-2'!G10</f>
        <v>402</v>
      </c>
      <c r="H10" s="502">
        <f>'B6-1'!H10+'B6-2'!H10</f>
        <v>423</v>
      </c>
      <c r="I10" s="502">
        <f>'B6-1'!I10+'B6-2'!I10</f>
        <v>387</v>
      </c>
      <c r="J10" s="502">
        <f>'B6-1'!J10+'B6-2'!J10</f>
        <v>416</v>
      </c>
      <c r="K10" s="502">
        <f>'B6-1'!K10+'B6-2'!K10</f>
        <v>405</v>
      </c>
      <c r="L10" s="502">
        <f>'B6-1'!L10+'B6-2'!L10</f>
        <v>410</v>
      </c>
      <c r="M10" s="502">
        <f>'B6-1'!M10+'B6-2'!M10</f>
        <v>390</v>
      </c>
      <c r="N10" s="502">
        <f>'B6-1'!N10+'B6-2'!N10</f>
        <v>362</v>
      </c>
      <c r="O10" s="502">
        <f>'B6-1'!O10+'B6-2'!O10</f>
        <v>343</v>
      </c>
      <c r="P10" s="392" t="s">
        <v>180</v>
      </c>
      <c r="Q10" s="1350" t="s">
        <v>38</v>
      </c>
    </row>
    <row r="11" spans="1:17" ht="13.5" customHeight="1" thickTop="1" thickBot="1" x14ac:dyDescent="0.25">
      <c r="A11" s="1349"/>
      <c r="B11" s="136" t="s">
        <v>591</v>
      </c>
      <c r="C11" s="159">
        <f t="shared" si="0"/>
        <v>4545</v>
      </c>
      <c r="D11" s="502">
        <f>'B6-1'!D11+'B6-2'!D11</f>
        <v>413</v>
      </c>
      <c r="E11" s="502">
        <f>'B6-1'!E11+'B6-2'!E11</f>
        <v>433</v>
      </c>
      <c r="F11" s="502">
        <f>'B6-1'!F11+'B6-2'!F11</f>
        <v>429</v>
      </c>
      <c r="G11" s="502">
        <f>'B6-1'!G11+'B6-2'!G11</f>
        <v>407</v>
      </c>
      <c r="H11" s="502">
        <f>'B6-1'!H11+'B6-2'!H11</f>
        <v>384</v>
      </c>
      <c r="I11" s="502">
        <f>'B6-1'!I11+'B6-2'!I11</f>
        <v>385</v>
      </c>
      <c r="J11" s="502">
        <f>'B6-1'!J11+'B6-2'!J11</f>
        <v>348</v>
      </c>
      <c r="K11" s="502">
        <f>'B6-1'!K11+'B6-2'!K11</f>
        <v>418</v>
      </c>
      <c r="L11" s="502">
        <f>'B6-1'!L11+'B6-2'!L11</f>
        <v>353</v>
      </c>
      <c r="M11" s="502">
        <f>'B6-1'!M11+'B6-2'!M11</f>
        <v>314</v>
      </c>
      <c r="N11" s="502">
        <f>'B6-1'!N11+'B6-2'!N11</f>
        <v>327</v>
      </c>
      <c r="O11" s="502">
        <f>'B6-1'!O11+'B6-2'!O11</f>
        <v>334</v>
      </c>
      <c r="P11" s="392" t="s">
        <v>434</v>
      </c>
      <c r="Q11" s="1350"/>
    </row>
    <row r="12" spans="1:17" s="24" customFormat="1" ht="13.5" customHeight="1" thickTop="1" thickBot="1" x14ac:dyDescent="0.25">
      <c r="A12" s="1349"/>
      <c r="B12" s="136" t="s">
        <v>44</v>
      </c>
      <c r="C12" s="159">
        <f t="shared" si="0"/>
        <v>9353</v>
      </c>
      <c r="D12" s="503">
        <f>'B6-1'!D12+'B6-2'!D12</f>
        <v>813</v>
      </c>
      <c r="E12" s="503">
        <f>'B6-1'!E12+'B6-2'!E12</f>
        <v>853</v>
      </c>
      <c r="F12" s="503">
        <f>'B6-1'!F12+'B6-2'!F12</f>
        <v>879</v>
      </c>
      <c r="G12" s="503">
        <f>'B6-1'!G12+'B6-2'!G12</f>
        <v>809</v>
      </c>
      <c r="H12" s="503">
        <f>'B6-1'!H12+'B6-2'!H12</f>
        <v>807</v>
      </c>
      <c r="I12" s="503">
        <f>'B6-1'!I12+'B6-2'!I12</f>
        <v>772</v>
      </c>
      <c r="J12" s="503">
        <f>'B6-1'!J12+'B6-2'!J12</f>
        <v>764</v>
      </c>
      <c r="K12" s="503">
        <f>'B6-1'!K12+'B6-2'!K12</f>
        <v>823</v>
      </c>
      <c r="L12" s="503">
        <f>'B6-1'!L12+'B6-2'!L12</f>
        <v>763</v>
      </c>
      <c r="M12" s="503">
        <f>'B6-1'!M12+'B6-2'!M12</f>
        <v>704</v>
      </c>
      <c r="N12" s="503">
        <f>'B6-1'!N12+'B6-2'!N12</f>
        <v>689</v>
      </c>
      <c r="O12" s="503">
        <f>'B6-1'!O12+'B6-2'!O12</f>
        <v>677</v>
      </c>
      <c r="P12" s="392" t="s">
        <v>45</v>
      </c>
      <c r="Q12" s="1350"/>
    </row>
    <row r="13" spans="1:17" ht="13.5" customHeight="1" thickTop="1" thickBot="1" x14ac:dyDescent="0.25">
      <c r="A13" s="1346" t="s">
        <v>584</v>
      </c>
      <c r="B13" s="135" t="s">
        <v>590</v>
      </c>
      <c r="C13" s="157">
        <f t="shared" si="0"/>
        <v>1395</v>
      </c>
      <c r="D13" s="156">
        <f>'B6-1'!D13+'B6-2'!D13</f>
        <v>119</v>
      </c>
      <c r="E13" s="156">
        <f>'B6-1'!E13+'B6-2'!E13</f>
        <v>126</v>
      </c>
      <c r="F13" s="156">
        <f>'B6-1'!F13+'B6-2'!F13</f>
        <v>119</v>
      </c>
      <c r="G13" s="156">
        <f>'B6-1'!G13+'B6-2'!G13</f>
        <v>122</v>
      </c>
      <c r="H13" s="156">
        <f>'B6-1'!H13+'B6-2'!H13</f>
        <v>125</v>
      </c>
      <c r="I13" s="156">
        <f>'B6-1'!I13+'B6-2'!I13</f>
        <v>122</v>
      </c>
      <c r="J13" s="156">
        <f>'B6-1'!J13+'B6-2'!J13</f>
        <v>125</v>
      </c>
      <c r="K13" s="156">
        <f>'B6-1'!K13+'B6-2'!K13</f>
        <v>109</v>
      </c>
      <c r="L13" s="156">
        <f>'B6-1'!L13+'B6-2'!L13</f>
        <v>104</v>
      </c>
      <c r="M13" s="156">
        <f>'B6-1'!M13+'B6-2'!M13</f>
        <v>112</v>
      </c>
      <c r="N13" s="156">
        <f>'B6-1'!N13+'B6-2'!N13</f>
        <v>113</v>
      </c>
      <c r="O13" s="156">
        <f>'B6-1'!O13+'B6-2'!O13</f>
        <v>99</v>
      </c>
      <c r="P13" s="391" t="s">
        <v>180</v>
      </c>
      <c r="Q13" s="1348" t="s">
        <v>39</v>
      </c>
    </row>
    <row r="14" spans="1:17" ht="13.5" customHeight="1" thickTop="1" thickBot="1" x14ac:dyDescent="0.25">
      <c r="A14" s="1346"/>
      <c r="B14" s="135" t="s">
        <v>591</v>
      </c>
      <c r="C14" s="157">
        <f t="shared" si="0"/>
        <v>1370</v>
      </c>
      <c r="D14" s="156">
        <f>'B6-1'!D14+'B6-2'!D14</f>
        <v>126</v>
      </c>
      <c r="E14" s="156">
        <f>'B6-1'!E14+'B6-2'!E14</f>
        <v>138</v>
      </c>
      <c r="F14" s="156">
        <f>'B6-1'!F14+'B6-2'!F14</f>
        <v>110</v>
      </c>
      <c r="G14" s="156">
        <f>'B6-1'!G14+'B6-2'!G14</f>
        <v>123</v>
      </c>
      <c r="H14" s="156">
        <f>'B6-1'!H14+'B6-2'!H14</f>
        <v>100</v>
      </c>
      <c r="I14" s="156">
        <f>'B6-1'!I14+'B6-2'!I14</f>
        <v>114</v>
      </c>
      <c r="J14" s="156">
        <f>'B6-1'!J14+'B6-2'!J14</f>
        <v>101</v>
      </c>
      <c r="K14" s="156">
        <f>'B6-1'!K14+'B6-2'!K14</f>
        <v>136</v>
      </c>
      <c r="L14" s="156">
        <f>'B6-1'!L14+'B6-2'!L14</f>
        <v>96</v>
      </c>
      <c r="M14" s="156">
        <f>'B6-1'!M14+'B6-2'!M14</f>
        <v>112</v>
      </c>
      <c r="N14" s="156">
        <f>'B6-1'!N14+'B6-2'!N14</f>
        <v>96</v>
      </c>
      <c r="O14" s="156">
        <f>'B6-1'!O14+'B6-2'!O14</f>
        <v>118</v>
      </c>
      <c r="P14" s="391" t="s">
        <v>434</v>
      </c>
      <c r="Q14" s="1348"/>
    </row>
    <row r="15" spans="1:17" s="24" customFormat="1" ht="13.5" customHeight="1" thickTop="1" thickBot="1" x14ac:dyDescent="0.25">
      <c r="A15" s="1346"/>
      <c r="B15" s="135" t="s">
        <v>44</v>
      </c>
      <c r="C15" s="157">
        <f t="shared" si="0"/>
        <v>2765</v>
      </c>
      <c r="D15" s="651">
        <f>'B6-1'!D15+'B6-2'!D15</f>
        <v>245</v>
      </c>
      <c r="E15" s="651">
        <f>'B6-1'!E15+'B6-2'!E15</f>
        <v>264</v>
      </c>
      <c r="F15" s="651">
        <f>'B6-1'!F15+'B6-2'!F15</f>
        <v>229</v>
      </c>
      <c r="G15" s="651">
        <f>'B6-1'!G15+'B6-2'!G15</f>
        <v>245</v>
      </c>
      <c r="H15" s="651">
        <f>'B6-1'!H15+'B6-2'!H15</f>
        <v>225</v>
      </c>
      <c r="I15" s="651">
        <f>'B6-1'!I15+'B6-2'!I15</f>
        <v>236</v>
      </c>
      <c r="J15" s="651">
        <f>'B6-1'!J15+'B6-2'!J15</f>
        <v>226</v>
      </c>
      <c r="K15" s="651">
        <f>'B6-1'!K15+'B6-2'!K15</f>
        <v>245</v>
      </c>
      <c r="L15" s="651">
        <f>'B6-1'!L15+'B6-2'!L15</f>
        <v>200</v>
      </c>
      <c r="M15" s="651">
        <f>'B6-1'!M15+'B6-2'!M15</f>
        <v>224</v>
      </c>
      <c r="N15" s="651">
        <f>'B6-1'!N15+'B6-2'!N15</f>
        <v>209</v>
      </c>
      <c r="O15" s="651">
        <f>'B6-1'!O15+'B6-2'!O15</f>
        <v>217</v>
      </c>
      <c r="P15" s="391" t="s">
        <v>45</v>
      </c>
      <c r="Q15" s="1348"/>
    </row>
    <row r="16" spans="1:17" ht="13.5" customHeight="1" thickTop="1" thickBot="1" x14ac:dyDescent="0.25">
      <c r="A16" s="1349" t="s">
        <v>585</v>
      </c>
      <c r="B16" s="136" t="s">
        <v>590</v>
      </c>
      <c r="C16" s="159">
        <f t="shared" si="0"/>
        <v>716</v>
      </c>
      <c r="D16" s="502">
        <f>'B6-1'!D16+'B6-2'!D16</f>
        <v>66</v>
      </c>
      <c r="E16" s="502">
        <f>'B6-1'!E16+'B6-2'!E16</f>
        <v>54</v>
      </c>
      <c r="F16" s="502">
        <f>'B6-1'!F16+'B6-2'!F16</f>
        <v>55</v>
      </c>
      <c r="G16" s="502">
        <f>'B6-1'!G16+'B6-2'!G16</f>
        <v>58</v>
      </c>
      <c r="H16" s="502">
        <f>'B6-1'!H16+'B6-2'!H16</f>
        <v>61</v>
      </c>
      <c r="I16" s="502">
        <f>'B6-1'!I16+'B6-2'!I16</f>
        <v>68</v>
      </c>
      <c r="J16" s="502">
        <f>'B6-1'!J16+'B6-2'!J16</f>
        <v>68</v>
      </c>
      <c r="K16" s="502">
        <f>'B6-1'!K16+'B6-2'!K16</f>
        <v>52</v>
      </c>
      <c r="L16" s="502">
        <f>'B6-1'!L16+'B6-2'!L16</f>
        <v>71</v>
      </c>
      <c r="M16" s="502">
        <f>'B6-1'!M16+'B6-2'!M16</f>
        <v>54</v>
      </c>
      <c r="N16" s="502">
        <f>'B6-1'!N16+'B6-2'!N16</f>
        <v>53</v>
      </c>
      <c r="O16" s="502">
        <f>'B6-1'!O16+'B6-2'!O16</f>
        <v>56</v>
      </c>
      <c r="P16" s="392" t="s">
        <v>180</v>
      </c>
      <c r="Q16" s="1350" t="s">
        <v>40</v>
      </c>
    </row>
    <row r="17" spans="1:17" ht="13.5" customHeight="1" thickTop="1" thickBot="1" x14ac:dyDescent="0.25">
      <c r="A17" s="1349"/>
      <c r="B17" s="136" t="s">
        <v>591</v>
      </c>
      <c r="C17" s="159">
        <f t="shared" si="0"/>
        <v>771</v>
      </c>
      <c r="D17" s="502">
        <f>'B6-1'!D17+'B6-2'!D17</f>
        <v>86</v>
      </c>
      <c r="E17" s="502">
        <f>'B6-1'!E17+'B6-2'!E17</f>
        <v>72</v>
      </c>
      <c r="F17" s="502">
        <f>'B6-1'!F17+'B6-2'!F17</f>
        <v>66</v>
      </c>
      <c r="G17" s="502">
        <f>'B6-1'!G17+'B6-2'!G17</f>
        <v>65</v>
      </c>
      <c r="H17" s="502">
        <f>'B6-1'!H17+'B6-2'!H17</f>
        <v>64</v>
      </c>
      <c r="I17" s="502">
        <f>'B6-1'!I17+'B6-2'!I17</f>
        <v>66</v>
      </c>
      <c r="J17" s="502">
        <f>'B6-1'!J17+'B6-2'!J17</f>
        <v>61</v>
      </c>
      <c r="K17" s="502">
        <f>'B6-1'!K17+'B6-2'!K17</f>
        <v>61</v>
      </c>
      <c r="L17" s="502">
        <f>'B6-1'!L17+'B6-2'!L17</f>
        <v>54</v>
      </c>
      <c r="M17" s="502">
        <f>'B6-1'!M17+'B6-2'!M17</f>
        <v>66</v>
      </c>
      <c r="N17" s="502">
        <f>'B6-1'!N17+'B6-2'!N17</f>
        <v>53</v>
      </c>
      <c r="O17" s="502">
        <f>'B6-1'!O17+'B6-2'!O17</f>
        <v>57</v>
      </c>
      <c r="P17" s="392" t="s">
        <v>434</v>
      </c>
      <c r="Q17" s="1350"/>
    </row>
    <row r="18" spans="1:17" s="24" customFormat="1" ht="13.5" customHeight="1" thickTop="1" thickBot="1" x14ac:dyDescent="0.25">
      <c r="A18" s="1349"/>
      <c r="B18" s="136" t="s">
        <v>44</v>
      </c>
      <c r="C18" s="159">
        <f t="shared" si="0"/>
        <v>1487</v>
      </c>
      <c r="D18" s="503">
        <f>'B6-1'!D18+'B6-2'!D18</f>
        <v>152</v>
      </c>
      <c r="E18" s="503">
        <f>'B6-1'!E18+'B6-2'!E18</f>
        <v>126</v>
      </c>
      <c r="F18" s="503">
        <f>'B6-1'!F18+'B6-2'!F18</f>
        <v>121</v>
      </c>
      <c r="G18" s="503">
        <f>'B6-1'!G18+'B6-2'!G18</f>
        <v>123</v>
      </c>
      <c r="H18" s="503">
        <f>'B6-1'!H18+'B6-2'!H18</f>
        <v>125</v>
      </c>
      <c r="I18" s="503">
        <f>'B6-1'!I18+'B6-2'!I18</f>
        <v>134</v>
      </c>
      <c r="J18" s="503">
        <f>'B6-1'!J18+'B6-2'!J18</f>
        <v>129</v>
      </c>
      <c r="K18" s="503">
        <f>'B6-1'!K18+'B6-2'!K18</f>
        <v>113</v>
      </c>
      <c r="L18" s="503">
        <f>'B6-1'!L18+'B6-2'!L18</f>
        <v>125</v>
      </c>
      <c r="M18" s="503">
        <f>'B6-1'!M18+'B6-2'!M18</f>
        <v>120</v>
      </c>
      <c r="N18" s="503">
        <f>'B6-1'!N18+'B6-2'!N18</f>
        <v>106</v>
      </c>
      <c r="O18" s="503">
        <f>'B6-1'!O18+'B6-2'!O18</f>
        <v>113</v>
      </c>
      <c r="P18" s="392" t="s">
        <v>45</v>
      </c>
      <c r="Q18" s="1350"/>
    </row>
    <row r="19" spans="1:17" ht="13.5" customHeight="1" thickTop="1" thickBot="1" x14ac:dyDescent="0.25">
      <c r="A19" s="1346" t="s">
        <v>586</v>
      </c>
      <c r="B19" s="135" t="s">
        <v>590</v>
      </c>
      <c r="C19" s="157">
        <f t="shared" si="0"/>
        <v>416</v>
      </c>
      <c r="D19" s="156">
        <f>'B6-1'!D19+'B6-2'!D19</f>
        <v>41</v>
      </c>
      <c r="E19" s="156">
        <f>'B6-1'!E19+'B6-2'!E19</f>
        <v>33</v>
      </c>
      <c r="F19" s="156">
        <f>'B6-1'!F19+'B6-2'!F19</f>
        <v>35</v>
      </c>
      <c r="G19" s="156">
        <f>'B6-1'!G19+'B6-2'!G19</f>
        <v>42</v>
      </c>
      <c r="H19" s="156">
        <f>'B6-1'!H19+'B6-2'!H19</f>
        <v>42</v>
      </c>
      <c r="I19" s="156">
        <f>'B6-1'!I19+'B6-2'!I19</f>
        <v>37</v>
      </c>
      <c r="J19" s="156">
        <f>'B6-1'!J19+'B6-2'!J19</f>
        <v>37</v>
      </c>
      <c r="K19" s="156">
        <f>'B6-1'!K19+'B6-2'!K19</f>
        <v>31</v>
      </c>
      <c r="L19" s="156">
        <f>'B6-1'!L19+'B6-2'!L19</f>
        <v>36</v>
      </c>
      <c r="M19" s="156">
        <f>'B6-1'!M19+'B6-2'!M19</f>
        <v>33</v>
      </c>
      <c r="N19" s="156">
        <f>'B6-1'!N19+'B6-2'!N19</f>
        <v>22</v>
      </c>
      <c r="O19" s="156">
        <f>'B6-1'!O19+'B6-2'!O19</f>
        <v>27</v>
      </c>
      <c r="P19" s="391" t="s">
        <v>180</v>
      </c>
      <c r="Q19" s="1348" t="s">
        <v>41</v>
      </c>
    </row>
    <row r="20" spans="1:17" ht="13.5" customHeight="1" thickTop="1" thickBot="1" x14ac:dyDescent="0.25">
      <c r="A20" s="1346"/>
      <c r="B20" s="135" t="s">
        <v>591</v>
      </c>
      <c r="C20" s="157">
        <f t="shared" si="0"/>
        <v>388</v>
      </c>
      <c r="D20" s="156">
        <f>'B6-1'!D20+'B6-2'!D20</f>
        <v>40</v>
      </c>
      <c r="E20" s="156">
        <f>'B6-1'!E20+'B6-2'!E20</f>
        <v>34</v>
      </c>
      <c r="F20" s="156">
        <f>'B6-1'!F20+'B6-2'!F20</f>
        <v>35</v>
      </c>
      <c r="G20" s="156">
        <f>'B6-1'!G20+'B6-2'!G20</f>
        <v>34</v>
      </c>
      <c r="H20" s="156">
        <f>'B6-1'!H20+'B6-2'!H20</f>
        <v>40</v>
      </c>
      <c r="I20" s="156">
        <f>'B6-1'!I20+'B6-2'!I20</f>
        <v>26</v>
      </c>
      <c r="J20" s="156">
        <f>'B6-1'!J20+'B6-2'!J20</f>
        <v>20</v>
      </c>
      <c r="K20" s="156">
        <f>'B6-1'!K20+'B6-2'!K20</f>
        <v>35</v>
      </c>
      <c r="L20" s="156">
        <f>'B6-1'!L20+'B6-2'!L20</f>
        <v>29</v>
      </c>
      <c r="M20" s="156">
        <f>'B6-1'!M20+'B6-2'!M20</f>
        <v>38</v>
      </c>
      <c r="N20" s="156">
        <f>'B6-1'!N20+'B6-2'!N20</f>
        <v>23</v>
      </c>
      <c r="O20" s="156">
        <f>'B6-1'!O20+'B6-2'!O20</f>
        <v>34</v>
      </c>
      <c r="P20" s="391" t="s">
        <v>434</v>
      </c>
      <c r="Q20" s="1348"/>
    </row>
    <row r="21" spans="1:17" s="24" customFormat="1" ht="13.5" customHeight="1" thickTop="1" thickBot="1" x14ac:dyDescent="0.25">
      <c r="A21" s="1346"/>
      <c r="B21" s="135" t="s">
        <v>44</v>
      </c>
      <c r="C21" s="157">
        <f t="shared" si="0"/>
        <v>804</v>
      </c>
      <c r="D21" s="651">
        <f>'B6-1'!D21+'B6-2'!D21</f>
        <v>81</v>
      </c>
      <c r="E21" s="651">
        <f>'B6-1'!E21+'B6-2'!E21</f>
        <v>67</v>
      </c>
      <c r="F21" s="651">
        <f>'B6-1'!F21+'B6-2'!F21</f>
        <v>70</v>
      </c>
      <c r="G21" s="651">
        <f>'B6-1'!G21+'B6-2'!G21</f>
        <v>76</v>
      </c>
      <c r="H21" s="651">
        <f>'B6-1'!H21+'B6-2'!H21</f>
        <v>82</v>
      </c>
      <c r="I21" s="651">
        <f>'B6-1'!I21+'B6-2'!I21</f>
        <v>63</v>
      </c>
      <c r="J21" s="651">
        <f>'B6-1'!J21+'B6-2'!J21</f>
        <v>57</v>
      </c>
      <c r="K21" s="651">
        <f>'B6-1'!K21+'B6-2'!K21</f>
        <v>66</v>
      </c>
      <c r="L21" s="651">
        <f>'B6-1'!L21+'B6-2'!L21</f>
        <v>65</v>
      </c>
      <c r="M21" s="651">
        <f>'B6-1'!M21+'B6-2'!M21</f>
        <v>71</v>
      </c>
      <c r="N21" s="651">
        <f>'B6-1'!N21+'B6-2'!N21</f>
        <v>45</v>
      </c>
      <c r="O21" s="651">
        <f>'B6-1'!O21+'B6-2'!O21</f>
        <v>61</v>
      </c>
      <c r="P21" s="391" t="s">
        <v>45</v>
      </c>
      <c r="Q21" s="1348"/>
    </row>
    <row r="22" spans="1:17" s="24" customFormat="1" ht="13.5" customHeight="1" thickTop="1" thickBot="1" x14ac:dyDescent="0.25">
      <c r="A22" s="1349" t="s">
        <v>587</v>
      </c>
      <c r="B22" s="136" t="s">
        <v>590</v>
      </c>
      <c r="C22" s="159">
        <f t="shared" si="0"/>
        <v>30</v>
      </c>
      <c r="D22" s="502">
        <f>'B6-1'!D22+'B6-2'!D22</f>
        <v>2</v>
      </c>
      <c r="E22" s="502">
        <f>'B6-1'!E22+'B6-2'!E22</f>
        <v>4</v>
      </c>
      <c r="F22" s="502">
        <f>'B6-1'!F22+'B6-2'!F22</f>
        <v>1</v>
      </c>
      <c r="G22" s="502">
        <f>'B6-1'!G22+'B6-2'!G22</f>
        <v>1</v>
      </c>
      <c r="H22" s="502">
        <f>'B6-1'!H22+'B6-2'!H22</f>
        <v>2</v>
      </c>
      <c r="I22" s="502">
        <f>'B6-1'!I22+'B6-2'!I22</f>
        <v>4</v>
      </c>
      <c r="J22" s="502">
        <f>'B6-1'!J22+'B6-2'!J22</f>
        <v>2</v>
      </c>
      <c r="K22" s="502">
        <f>'B6-1'!K22+'B6-2'!K22</f>
        <v>2</v>
      </c>
      <c r="L22" s="502">
        <f>'B6-1'!L22+'B6-2'!L22</f>
        <v>2</v>
      </c>
      <c r="M22" s="502">
        <f>'B6-1'!M22+'B6-2'!M22</f>
        <v>4</v>
      </c>
      <c r="N22" s="502">
        <f>'B6-1'!N22+'B6-2'!N22</f>
        <v>3</v>
      </c>
      <c r="O22" s="502">
        <f>'B6-1'!O22+'B6-2'!O22</f>
        <v>3</v>
      </c>
      <c r="P22" s="392" t="s">
        <v>180</v>
      </c>
      <c r="Q22" s="1350" t="s">
        <v>42</v>
      </c>
    </row>
    <row r="23" spans="1:17" s="24" customFormat="1" ht="13.5" customHeight="1" thickTop="1" thickBot="1" x14ac:dyDescent="0.25">
      <c r="A23" s="1349"/>
      <c r="B23" s="136" t="s">
        <v>591</v>
      </c>
      <c r="C23" s="159">
        <f t="shared" si="0"/>
        <v>40</v>
      </c>
      <c r="D23" s="502">
        <f>'B6-1'!D23+'B6-2'!D23</f>
        <v>2</v>
      </c>
      <c r="E23" s="502">
        <f>'B6-1'!E23+'B6-2'!E23</f>
        <v>5</v>
      </c>
      <c r="F23" s="502">
        <f>'B6-1'!F23+'B6-2'!F23</f>
        <v>4</v>
      </c>
      <c r="G23" s="502">
        <f>'B6-1'!G23+'B6-2'!G23</f>
        <v>3</v>
      </c>
      <c r="H23" s="502">
        <f>'B6-1'!H23+'B6-2'!H23</f>
        <v>1</v>
      </c>
      <c r="I23" s="502">
        <f>'B6-1'!I23+'B6-2'!I23</f>
        <v>6</v>
      </c>
      <c r="J23" s="502">
        <f>'B6-1'!J23+'B6-2'!J23</f>
        <v>5</v>
      </c>
      <c r="K23" s="502">
        <f>'B6-1'!K23+'B6-2'!K23</f>
        <v>4</v>
      </c>
      <c r="L23" s="502">
        <f>'B6-1'!L23+'B6-2'!L23</f>
        <v>5</v>
      </c>
      <c r="M23" s="502">
        <f>'B6-1'!M23+'B6-2'!M23</f>
        <v>2</v>
      </c>
      <c r="N23" s="502">
        <f>'B6-1'!N23+'B6-2'!N23</f>
        <v>1</v>
      </c>
      <c r="O23" s="502">
        <f>'B6-1'!O23+'B6-2'!O23</f>
        <v>2</v>
      </c>
      <c r="P23" s="392" t="s">
        <v>434</v>
      </c>
      <c r="Q23" s="1350"/>
    </row>
    <row r="24" spans="1:17" s="24" customFormat="1" ht="13.5" customHeight="1" thickTop="1" thickBot="1" x14ac:dyDescent="0.25">
      <c r="A24" s="1349"/>
      <c r="B24" s="136" t="s">
        <v>44</v>
      </c>
      <c r="C24" s="159">
        <f t="shared" si="0"/>
        <v>70</v>
      </c>
      <c r="D24" s="503">
        <f>'B6-1'!D24+'B6-2'!D24</f>
        <v>4</v>
      </c>
      <c r="E24" s="503">
        <f>'B6-1'!E24+'B6-2'!E24</f>
        <v>9</v>
      </c>
      <c r="F24" s="503">
        <f>'B6-1'!F24+'B6-2'!F24</f>
        <v>5</v>
      </c>
      <c r="G24" s="503">
        <f>'B6-1'!G24+'B6-2'!G24</f>
        <v>4</v>
      </c>
      <c r="H24" s="503">
        <f>'B6-1'!H24+'B6-2'!H24</f>
        <v>3</v>
      </c>
      <c r="I24" s="503">
        <f>'B6-1'!I24+'B6-2'!I24</f>
        <v>10</v>
      </c>
      <c r="J24" s="503">
        <f>'B6-1'!J24+'B6-2'!J24</f>
        <v>7</v>
      </c>
      <c r="K24" s="503">
        <f>'B6-1'!K24+'B6-2'!K24</f>
        <v>6</v>
      </c>
      <c r="L24" s="503">
        <f>'B6-1'!L24+'B6-2'!L24</f>
        <v>7</v>
      </c>
      <c r="M24" s="503">
        <f>'B6-1'!M24+'B6-2'!M24</f>
        <v>6</v>
      </c>
      <c r="N24" s="503">
        <f>'B6-1'!N24+'B6-2'!N24</f>
        <v>4</v>
      </c>
      <c r="O24" s="503">
        <f>'B6-1'!O24+'B6-2'!O24</f>
        <v>5</v>
      </c>
      <c r="P24" s="392" t="s">
        <v>45</v>
      </c>
      <c r="Q24" s="1350"/>
    </row>
    <row r="25" spans="1:17" ht="13.5" customHeight="1" thickTop="1" thickBot="1" x14ac:dyDescent="0.25">
      <c r="A25" s="1346" t="s">
        <v>588</v>
      </c>
      <c r="B25" s="135" t="s">
        <v>590</v>
      </c>
      <c r="C25" s="157">
        <f t="shared" si="0"/>
        <v>678</v>
      </c>
      <c r="D25" s="156">
        <f>'B6-1'!D25+'B6-2'!D25</f>
        <v>54</v>
      </c>
      <c r="E25" s="156">
        <f>'B6-1'!E25+'B6-2'!E25</f>
        <v>64</v>
      </c>
      <c r="F25" s="156">
        <f>'B6-1'!F25+'B6-2'!F25</f>
        <v>55</v>
      </c>
      <c r="G25" s="156">
        <f>'B6-1'!G25+'B6-2'!G25</f>
        <v>59</v>
      </c>
      <c r="H25" s="156">
        <f>'B6-1'!H25+'B6-2'!H25</f>
        <v>56</v>
      </c>
      <c r="I25" s="156">
        <f>'B6-1'!I25+'B6-2'!I25</f>
        <v>61</v>
      </c>
      <c r="J25" s="156">
        <f>'B6-1'!J25+'B6-2'!J25</f>
        <v>55</v>
      </c>
      <c r="K25" s="156">
        <f>'B6-1'!K25+'B6-2'!K25</f>
        <v>51</v>
      </c>
      <c r="L25" s="156">
        <f>'B6-1'!L25+'B6-2'!L25</f>
        <v>61</v>
      </c>
      <c r="M25" s="156">
        <f>'B6-1'!M25+'B6-2'!M25</f>
        <v>54</v>
      </c>
      <c r="N25" s="156">
        <f>'B6-1'!N25+'B6-2'!N25</f>
        <v>49</v>
      </c>
      <c r="O25" s="156">
        <f>'B6-1'!O25+'B6-2'!O25</f>
        <v>59</v>
      </c>
      <c r="P25" s="391" t="s">
        <v>180</v>
      </c>
      <c r="Q25" s="1348" t="s">
        <v>43</v>
      </c>
    </row>
    <row r="26" spans="1:17" ht="13.5" customHeight="1" thickTop="1" thickBot="1" x14ac:dyDescent="0.25">
      <c r="A26" s="1346"/>
      <c r="B26" s="135" t="s">
        <v>591</v>
      </c>
      <c r="C26" s="157">
        <f t="shared" si="0"/>
        <v>654</v>
      </c>
      <c r="D26" s="156">
        <f>'B6-1'!D26+'B6-2'!D26</f>
        <v>44</v>
      </c>
      <c r="E26" s="156">
        <f>'B6-1'!E26+'B6-2'!E26</f>
        <v>57</v>
      </c>
      <c r="F26" s="156">
        <f>'B6-1'!F26+'B6-2'!F26</f>
        <v>59</v>
      </c>
      <c r="G26" s="156">
        <f>'B6-1'!G26+'B6-2'!G26</f>
        <v>54</v>
      </c>
      <c r="H26" s="156">
        <f>'B6-1'!H26+'B6-2'!H26</f>
        <v>49</v>
      </c>
      <c r="I26" s="156">
        <f>'B6-1'!I26+'B6-2'!I26</f>
        <v>53</v>
      </c>
      <c r="J26" s="156">
        <f>'B6-1'!J26+'B6-2'!J26</f>
        <v>58</v>
      </c>
      <c r="K26" s="156">
        <f>'B6-1'!K26+'B6-2'!K26</f>
        <v>57</v>
      </c>
      <c r="L26" s="156">
        <f>'B6-1'!L26+'B6-2'!L26</f>
        <v>49</v>
      </c>
      <c r="M26" s="156">
        <f>'B6-1'!M26+'B6-2'!M26</f>
        <v>72</v>
      </c>
      <c r="N26" s="156">
        <f>'B6-1'!N26+'B6-2'!N26</f>
        <v>51</v>
      </c>
      <c r="O26" s="156">
        <f>'B6-1'!O26+'B6-2'!O26</f>
        <v>51</v>
      </c>
      <c r="P26" s="391" t="s">
        <v>434</v>
      </c>
      <c r="Q26" s="1348"/>
    </row>
    <row r="27" spans="1:17" s="24" customFormat="1" ht="13.5" customHeight="1" thickTop="1" thickBot="1" x14ac:dyDescent="0.25">
      <c r="A27" s="1346"/>
      <c r="B27" s="135" t="s">
        <v>44</v>
      </c>
      <c r="C27" s="157">
        <f t="shared" si="0"/>
        <v>1332</v>
      </c>
      <c r="D27" s="651">
        <f>'B6-1'!D27+'B6-2'!D27</f>
        <v>98</v>
      </c>
      <c r="E27" s="651">
        <f>'B6-1'!E27+'B6-2'!E27</f>
        <v>121</v>
      </c>
      <c r="F27" s="651">
        <f>'B6-1'!F27+'B6-2'!F27</f>
        <v>114</v>
      </c>
      <c r="G27" s="651">
        <f>'B6-1'!G27+'B6-2'!G27</f>
        <v>113</v>
      </c>
      <c r="H27" s="651">
        <f>'B6-1'!H27+'B6-2'!H27</f>
        <v>105</v>
      </c>
      <c r="I27" s="651">
        <f>'B6-1'!I27+'B6-2'!I27</f>
        <v>114</v>
      </c>
      <c r="J27" s="651">
        <f>'B6-1'!J27+'B6-2'!J27</f>
        <v>113</v>
      </c>
      <c r="K27" s="651">
        <f>'B6-1'!K27+'B6-2'!K27</f>
        <v>108</v>
      </c>
      <c r="L27" s="651">
        <f>'B6-1'!L27+'B6-2'!L27</f>
        <v>110</v>
      </c>
      <c r="M27" s="651">
        <f>'B6-1'!M27+'B6-2'!M27</f>
        <v>126</v>
      </c>
      <c r="N27" s="651">
        <f>'B6-1'!N27+'B6-2'!N27</f>
        <v>100</v>
      </c>
      <c r="O27" s="651">
        <f>'B6-1'!O27+'B6-2'!O27</f>
        <v>110</v>
      </c>
      <c r="P27" s="391" t="s">
        <v>45</v>
      </c>
      <c r="Q27" s="1351"/>
    </row>
    <row r="28" spans="1:17" s="24" customFormat="1" ht="13.5" customHeight="1" thickTop="1" thickBot="1" x14ac:dyDescent="0.25">
      <c r="A28" s="1349" t="s">
        <v>589</v>
      </c>
      <c r="B28" s="136" t="s">
        <v>590</v>
      </c>
      <c r="C28" s="159">
        <f>SUM(D28:O28)</f>
        <v>266</v>
      </c>
      <c r="D28" s="502">
        <f>'B6-1'!D28+'B6-2'!D28</f>
        <v>19</v>
      </c>
      <c r="E28" s="502">
        <f>'B6-1'!E28+'B6-2'!E28</f>
        <v>18</v>
      </c>
      <c r="F28" s="502">
        <f>'B6-1'!F28+'B6-2'!F28</f>
        <v>27</v>
      </c>
      <c r="G28" s="502">
        <f>'B6-1'!G28+'B6-2'!G28</f>
        <v>23</v>
      </c>
      <c r="H28" s="502">
        <f>'B6-1'!H28+'B6-2'!H28</f>
        <v>33</v>
      </c>
      <c r="I28" s="502">
        <f>'B6-1'!I28+'B6-2'!I28</f>
        <v>29</v>
      </c>
      <c r="J28" s="502">
        <f>'B6-1'!J28+'B6-2'!J28</f>
        <v>19</v>
      </c>
      <c r="K28" s="502">
        <f>'B6-1'!K28+'B6-2'!K28</f>
        <v>24</v>
      </c>
      <c r="L28" s="502">
        <f>'B6-1'!L28+'B6-2'!L28</f>
        <v>21</v>
      </c>
      <c r="M28" s="502">
        <f>'B6-1'!M28+'B6-2'!M28</f>
        <v>20</v>
      </c>
      <c r="N28" s="502">
        <f>'B6-1'!N28+'B6-2'!N28</f>
        <v>17</v>
      </c>
      <c r="O28" s="502">
        <f>'B6-1'!O28+'B6-2'!O28</f>
        <v>16</v>
      </c>
      <c r="P28" s="392" t="s">
        <v>180</v>
      </c>
      <c r="Q28" s="1350" t="s">
        <v>538</v>
      </c>
    </row>
    <row r="29" spans="1:17" s="24" customFormat="1" ht="13.5" customHeight="1" thickTop="1" thickBot="1" x14ac:dyDescent="0.25">
      <c r="A29" s="1349"/>
      <c r="B29" s="136" t="s">
        <v>591</v>
      </c>
      <c r="C29" s="159">
        <f>SUM(D29:O29)</f>
        <v>219</v>
      </c>
      <c r="D29" s="502">
        <f>'B6-1'!D29+'B6-2'!D29</f>
        <v>14</v>
      </c>
      <c r="E29" s="502">
        <f>'B6-1'!E29+'B6-2'!E29</f>
        <v>15</v>
      </c>
      <c r="F29" s="502">
        <f>'B6-1'!F29+'B6-2'!F29</f>
        <v>17</v>
      </c>
      <c r="G29" s="502">
        <f>'B6-1'!G29+'B6-2'!G29</f>
        <v>15</v>
      </c>
      <c r="H29" s="502">
        <f>'B6-1'!H29+'B6-2'!H29</f>
        <v>21</v>
      </c>
      <c r="I29" s="502">
        <f>'B6-1'!I29+'B6-2'!I29</f>
        <v>18</v>
      </c>
      <c r="J29" s="502">
        <f>'B6-1'!J29+'B6-2'!J29</f>
        <v>17</v>
      </c>
      <c r="K29" s="502">
        <f>'B6-1'!K29+'B6-2'!K29</f>
        <v>28</v>
      </c>
      <c r="L29" s="502">
        <f>'B6-1'!L29+'B6-2'!L29</f>
        <v>22</v>
      </c>
      <c r="M29" s="502">
        <f>'B6-1'!M29+'B6-2'!M29</f>
        <v>15</v>
      </c>
      <c r="N29" s="502">
        <f>'B6-1'!N29+'B6-2'!N29</f>
        <v>17</v>
      </c>
      <c r="O29" s="502">
        <f>'B6-1'!O29+'B6-2'!O29</f>
        <v>20</v>
      </c>
      <c r="P29" s="392" t="s">
        <v>434</v>
      </c>
      <c r="Q29" s="1350"/>
    </row>
    <row r="30" spans="1:17" s="24" customFormat="1" ht="13.5" customHeight="1" thickTop="1" thickBot="1" x14ac:dyDescent="0.25">
      <c r="A30" s="1349"/>
      <c r="B30" s="136" t="s">
        <v>44</v>
      </c>
      <c r="C30" s="159">
        <f>SUM(D30:O30)</f>
        <v>485</v>
      </c>
      <c r="D30" s="503">
        <f>'B6-1'!D30+'B6-2'!D30</f>
        <v>33</v>
      </c>
      <c r="E30" s="503">
        <f>'B6-1'!E30+'B6-2'!E30</f>
        <v>33</v>
      </c>
      <c r="F30" s="503">
        <f>'B6-1'!F30+'B6-2'!F30</f>
        <v>44</v>
      </c>
      <c r="G30" s="503">
        <f>'B6-1'!G30+'B6-2'!G30</f>
        <v>38</v>
      </c>
      <c r="H30" s="503">
        <f>'B6-1'!H30+'B6-2'!H30</f>
        <v>54</v>
      </c>
      <c r="I30" s="503">
        <f>'B6-1'!I30+'B6-2'!I30</f>
        <v>47</v>
      </c>
      <c r="J30" s="503">
        <f>'B6-1'!J30+'B6-2'!J30</f>
        <v>36</v>
      </c>
      <c r="K30" s="503">
        <f>'B6-1'!K30+'B6-2'!K30</f>
        <v>52</v>
      </c>
      <c r="L30" s="503">
        <f>'B6-1'!L30+'B6-2'!L30</f>
        <v>43</v>
      </c>
      <c r="M30" s="503">
        <f>'B6-1'!M30+'B6-2'!M30</f>
        <v>35</v>
      </c>
      <c r="N30" s="503">
        <f>'B6-1'!N30+'B6-2'!N30</f>
        <v>34</v>
      </c>
      <c r="O30" s="503">
        <f>'B6-1'!O30+'B6-2'!O30</f>
        <v>36</v>
      </c>
      <c r="P30" s="392" t="s">
        <v>45</v>
      </c>
      <c r="Q30" s="1350"/>
    </row>
    <row r="31" spans="1:17" ht="13.5" customHeight="1" thickTop="1" thickBot="1" x14ac:dyDescent="0.25">
      <c r="A31" s="1346" t="s">
        <v>595</v>
      </c>
      <c r="B31" s="135" t="s">
        <v>590</v>
      </c>
      <c r="C31" s="157">
        <f t="shared" si="0"/>
        <v>68</v>
      </c>
      <c r="D31" s="156">
        <f>'B6-1'!D31+'B6-2'!D31</f>
        <v>8</v>
      </c>
      <c r="E31" s="156">
        <f>'B6-1'!E31+'B6-2'!E31</f>
        <v>2</v>
      </c>
      <c r="F31" s="156">
        <f>'B6-1'!F31+'B6-2'!F31</f>
        <v>4</v>
      </c>
      <c r="G31" s="156">
        <f>'B6-1'!G31+'B6-2'!G31</f>
        <v>9</v>
      </c>
      <c r="H31" s="156">
        <f>'B6-1'!H31+'B6-2'!H31</f>
        <v>5</v>
      </c>
      <c r="I31" s="156">
        <f>'B6-1'!I31+'B6-2'!I31</f>
        <v>4</v>
      </c>
      <c r="J31" s="156">
        <f>'B6-1'!J31+'B6-2'!J31</f>
        <v>9</v>
      </c>
      <c r="K31" s="156">
        <f>'B6-1'!K31+'B6-2'!K31</f>
        <v>9</v>
      </c>
      <c r="L31" s="156">
        <f>'B6-1'!L31+'B6-2'!L31</f>
        <v>3</v>
      </c>
      <c r="M31" s="156">
        <f>'B6-1'!M31+'B6-2'!M31</f>
        <v>6</v>
      </c>
      <c r="N31" s="156">
        <f>'B6-1'!N31+'B6-2'!N31</f>
        <v>4</v>
      </c>
      <c r="O31" s="156">
        <f>'B6-1'!O31+'B6-2'!O31</f>
        <v>5</v>
      </c>
      <c r="P31" s="391" t="s">
        <v>180</v>
      </c>
      <c r="Q31" s="1348" t="s">
        <v>177</v>
      </c>
    </row>
    <row r="32" spans="1:17" ht="13.5" customHeight="1" thickTop="1" thickBot="1" x14ac:dyDescent="0.25">
      <c r="A32" s="1346"/>
      <c r="B32" s="135" t="s">
        <v>591</v>
      </c>
      <c r="C32" s="157">
        <f t="shared" si="0"/>
        <v>77</v>
      </c>
      <c r="D32" s="156">
        <f>'B6-1'!D32+'B6-2'!D32</f>
        <v>3</v>
      </c>
      <c r="E32" s="156">
        <f>'B6-1'!E32+'B6-2'!E32</f>
        <v>10</v>
      </c>
      <c r="F32" s="156">
        <f>'B6-1'!F32+'B6-2'!F32</f>
        <v>6</v>
      </c>
      <c r="G32" s="156">
        <f>'B6-1'!G32+'B6-2'!G32</f>
        <v>4</v>
      </c>
      <c r="H32" s="156">
        <f>'B6-1'!H32+'B6-2'!H32</f>
        <v>13</v>
      </c>
      <c r="I32" s="156">
        <f>'B6-1'!I32+'B6-2'!I32</f>
        <v>8</v>
      </c>
      <c r="J32" s="156">
        <f>'B6-1'!J32+'B6-2'!J32</f>
        <v>4</v>
      </c>
      <c r="K32" s="156">
        <f>'B6-1'!K32+'B6-2'!K32</f>
        <v>6</v>
      </c>
      <c r="L32" s="156">
        <f>'B6-1'!L32+'B6-2'!L32</f>
        <v>7</v>
      </c>
      <c r="M32" s="156">
        <f>'B6-1'!M32+'B6-2'!M32</f>
        <v>6</v>
      </c>
      <c r="N32" s="156">
        <f>'B6-1'!N32+'B6-2'!N32</f>
        <v>3</v>
      </c>
      <c r="O32" s="156">
        <f>'B6-1'!O32+'B6-2'!O32</f>
        <v>7</v>
      </c>
      <c r="P32" s="391" t="s">
        <v>434</v>
      </c>
      <c r="Q32" s="1348"/>
    </row>
    <row r="33" spans="1:17" s="24" customFormat="1" ht="13.5" customHeight="1" thickTop="1" x14ac:dyDescent="0.2">
      <c r="A33" s="1346"/>
      <c r="B33" s="124" t="s">
        <v>44</v>
      </c>
      <c r="C33" s="165">
        <f t="shared" si="0"/>
        <v>145</v>
      </c>
      <c r="D33" s="659">
        <f>'B6-1'!D33+'B6-2'!D33</f>
        <v>11</v>
      </c>
      <c r="E33" s="659">
        <f>'B6-1'!E33+'B6-2'!E33</f>
        <v>12</v>
      </c>
      <c r="F33" s="659">
        <f>'B6-1'!F33+'B6-2'!F33</f>
        <v>10</v>
      </c>
      <c r="G33" s="659">
        <f>'B6-1'!G33+'B6-2'!G33</f>
        <v>13</v>
      </c>
      <c r="H33" s="659">
        <f>'B6-1'!H33+'B6-2'!H33</f>
        <v>18</v>
      </c>
      <c r="I33" s="659">
        <f>'B6-1'!I33+'B6-2'!I33</f>
        <v>12</v>
      </c>
      <c r="J33" s="659">
        <f>'B6-1'!J33+'B6-2'!J33</f>
        <v>13</v>
      </c>
      <c r="K33" s="659">
        <f>'B6-1'!K33+'B6-2'!K33</f>
        <v>15</v>
      </c>
      <c r="L33" s="659">
        <f>'B6-1'!L33+'B6-2'!L33</f>
        <v>10</v>
      </c>
      <c r="M33" s="659">
        <f>'B6-1'!M33+'B6-2'!M33</f>
        <v>12</v>
      </c>
      <c r="N33" s="659">
        <f>'B6-1'!N33+'B6-2'!N33</f>
        <v>7</v>
      </c>
      <c r="O33" s="659">
        <f>'B6-1'!O33+'B6-2'!O33</f>
        <v>12</v>
      </c>
      <c r="P33" s="47" t="s">
        <v>45</v>
      </c>
      <c r="Q33" s="1351"/>
    </row>
    <row r="34" spans="1:17" ht="13.5" customHeight="1" thickBot="1" x14ac:dyDescent="0.25">
      <c r="A34" s="1352" t="s">
        <v>44</v>
      </c>
      <c r="B34" s="125" t="s">
        <v>590</v>
      </c>
      <c r="C34" s="503">
        <f>C7+C10+C13+C16+C19+C22+C25+C28+C31</f>
        <v>13396</v>
      </c>
      <c r="D34" s="503">
        <f t="shared" ref="D34:N34" si="1">D7+D10+D13+D16+D19+D22+D25+D28+D31</f>
        <v>1194</v>
      </c>
      <c r="E34" s="503">
        <f t="shared" si="1"/>
        <v>1191</v>
      </c>
      <c r="F34" s="503">
        <f t="shared" si="1"/>
        <v>1183</v>
      </c>
      <c r="G34" s="503">
        <f t="shared" si="1"/>
        <v>1131</v>
      </c>
      <c r="H34" s="503">
        <f t="shared" si="1"/>
        <v>1184</v>
      </c>
      <c r="I34" s="503">
        <f t="shared" si="1"/>
        <v>1103</v>
      </c>
      <c r="J34" s="503">
        <f t="shared" si="1"/>
        <v>1168</v>
      </c>
      <c r="K34" s="503">
        <f t="shared" si="1"/>
        <v>1088</v>
      </c>
      <c r="L34" s="503">
        <f t="shared" si="1"/>
        <v>1127</v>
      </c>
      <c r="M34" s="503">
        <f t="shared" si="1"/>
        <v>1041</v>
      </c>
      <c r="N34" s="503">
        <f t="shared" si="1"/>
        <v>1007</v>
      </c>
      <c r="O34" s="503">
        <f>O7+O10+O13+O16+O19+O22+O25+O28+O31</f>
        <v>979</v>
      </c>
      <c r="P34" s="394" t="s">
        <v>180</v>
      </c>
      <c r="Q34" s="1355" t="s">
        <v>45</v>
      </c>
    </row>
    <row r="35" spans="1:17" ht="13.5" customHeight="1" thickTop="1" thickBot="1" x14ac:dyDescent="0.25">
      <c r="A35" s="1353"/>
      <c r="B35" s="136" t="s">
        <v>591</v>
      </c>
      <c r="C35" s="406">
        <f>C8+C11+C14+C17+C20+C23+C26+C29+C32</f>
        <v>12920</v>
      </c>
      <c r="D35" s="406">
        <f t="shared" ref="D35:N35" si="2">D8+D11+D14+D17+D20+D23+D26+D29+D32</f>
        <v>1122</v>
      </c>
      <c r="E35" s="406">
        <f t="shared" si="2"/>
        <v>1207</v>
      </c>
      <c r="F35" s="406">
        <f t="shared" si="2"/>
        <v>1158</v>
      </c>
      <c r="G35" s="406">
        <f t="shared" si="2"/>
        <v>1113</v>
      </c>
      <c r="H35" s="406">
        <f t="shared" si="2"/>
        <v>1120</v>
      </c>
      <c r="I35" s="406">
        <f t="shared" si="2"/>
        <v>1111</v>
      </c>
      <c r="J35" s="406">
        <f t="shared" si="2"/>
        <v>1038</v>
      </c>
      <c r="K35" s="406">
        <f t="shared" si="2"/>
        <v>1141</v>
      </c>
      <c r="L35" s="406">
        <f t="shared" si="2"/>
        <v>1016</v>
      </c>
      <c r="M35" s="406">
        <f t="shared" si="2"/>
        <v>965</v>
      </c>
      <c r="N35" s="406">
        <f t="shared" si="2"/>
        <v>930</v>
      </c>
      <c r="O35" s="406">
        <f>O8+O11+O14+O17+O20+O23+O26+O29+O32</f>
        <v>999</v>
      </c>
      <c r="P35" s="392" t="s">
        <v>434</v>
      </c>
      <c r="Q35" s="1356"/>
    </row>
    <row r="36" spans="1:17" ht="13.5" customHeight="1" thickTop="1" x14ac:dyDescent="0.2">
      <c r="A36" s="1354"/>
      <c r="B36" s="395" t="s">
        <v>44</v>
      </c>
      <c r="C36" s="407">
        <f>C34+C35</f>
        <v>26316</v>
      </c>
      <c r="D36" s="407">
        <f t="shared" ref="D36:N36" si="3">D34+D35</f>
        <v>2316</v>
      </c>
      <c r="E36" s="407">
        <f t="shared" si="3"/>
        <v>2398</v>
      </c>
      <c r="F36" s="407">
        <f t="shared" si="3"/>
        <v>2341</v>
      </c>
      <c r="G36" s="407">
        <f t="shared" si="3"/>
        <v>2244</v>
      </c>
      <c r="H36" s="407">
        <f t="shared" si="3"/>
        <v>2304</v>
      </c>
      <c r="I36" s="407">
        <f t="shared" si="3"/>
        <v>2214</v>
      </c>
      <c r="J36" s="407">
        <f t="shared" si="3"/>
        <v>2206</v>
      </c>
      <c r="K36" s="407">
        <f t="shared" si="3"/>
        <v>2229</v>
      </c>
      <c r="L36" s="407">
        <f t="shared" si="3"/>
        <v>2143</v>
      </c>
      <c r="M36" s="407">
        <f t="shared" si="3"/>
        <v>2006</v>
      </c>
      <c r="N36" s="407">
        <f t="shared" si="3"/>
        <v>1937</v>
      </c>
      <c r="O36" s="407">
        <f>O34+O35</f>
        <v>1978</v>
      </c>
      <c r="P36" s="396" t="s">
        <v>45</v>
      </c>
      <c r="Q36" s="1357"/>
    </row>
    <row r="37" spans="1:17" x14ac:dyDescent="0.25">
      <c r="A37" s="27"/>
      <c r="B37" s="43"/>
      <c r="P37" s="43"/>
      <c r="Q37" s="27"/>
    </row>
    <row r="38" spans="1:17" x14ac:dyDescent="0.25">
      <c r="A38" s="27"/>
      <c r="B38" s="43"/>
      <c r="P38" s="43"/>
      <c r="Q38" s="27"/>
    </row>
    <row r="39" spans="1:17" x14ac:dyDescent="0.25">
      <c r="A39" s="27"/>
      <c r="B39" s="43"/>
      <c r="P39" s="43"/>
      <c r="Q39" s="27"/>
    </row>
    <row r="40" spans="1:17" ht="45.75" thickBot="1" x14ac:dyDescent="0.3">
      <c r="A40" s="27"/>
      <c r="B40" s="43"/>
      <c r="G40" s="397" t="s">
        <v>145</v>
      </c>
      <c r="H40" s="397" t="s">
        <v>144</v>
      </c>
      <c r="P40" s="43"/>
      <c r="Q40" s="27"/>
    </row>
    <row r="41" spans="1:17" ht="60.75" thickBot="1" x14ac:dyDescent="0.3">
      <c r="A41" s="2"/>
      <c r="B41" s="398" t="s">
        <v>593</v>
      </c>
      <c r="C41" s="398" t="s">
        <v>594</v>
      </c>
      <c r="F41" s="40" t="s">
        <v>329</v>
      </c>
      <c r="G41" s="399">
        <f>O34</f>
        <v>979</v>
      </c>
      <c r="H41" s="399">
        <f>O35</f>
        <v>999</v>
      </c>
      <c r="P41" s="43"/>
      <c r="Q41" s="27"/>
    </row>
    <row r="42" spans="1:17" ht="27.75" thickBot="1" x14ac:dyDescent="0.3">
      <c r="A42" s="400" t="s">
        <v>596</v>
      </c>
      <c r="B42" s="404">
        <f>'B6-1'!C9</f>
        <v>1343</v>
      </c>
      <c r="C42" s="402">
        <f>'B6-2'!C9</f>
        <v>8532</v>
      </c>
      <c r="F42" s="40" t="s">
        <v>330</v>
      </c>
      <c r="G42" s="399">
        <f>N34</f>
        <v>1007</v>
      </c>
      <c r="H42" s="399">
        <f>N35</f>
        <v>930</v>
      </c>
      <c r="P42" s="43"/>
      <c r="Q42" s="27"/>
    </row>
    <row r="43" spans="1:17" ht="27.75" thickBot="1" x14ac:dyDescent="0.3">
      <c r="A43" s="403" t="s">
        <v>597</v>
      </c>
      <c r="B43" s="401">
        <f>'B6-1'!C12</f>
        <v>3376</v>
      </c>
      <c r="C43" s="402">
        <f>'B6-2'!C12</f>
        <v>5977</v>
      </c>
      <c r="F43" s="40" t="s">
        <v>331</v>
      </c>
      <c r="G43" s="399">
        <f>M34</f>
        <v>1041</v>
      </c>
      <c r="H43" s="399">
        <f>M35</f>
        <v>965</v>
      </c>
      <c r="P43" s="43"/>
      <c r="Q43" s="27"/>
    </row>
    <row r="44" spans="1:17" ht="27.75" thickBot="1" x14ac:dyDescent="0.3">
      <c r="A44" s="403" t="s">
        <v>598</v>
      </c>
      <c r="B44" s="401">
        <f>'B6-1'!C15</f>
        <v>592</v>
      </c>
      <c r="C44" s="402">
        <f>'B6-2'!C15</f>
        <v>2173</v>
      </c>
      <c r="F44" s="40" t="s">
        <v>332</v>
      </c>
      <c r="G44" s="399">
        <f>L34</f>
        <v>1127</v>
      </c>
      <c r="H44" s="399">
        <f>L35</f>
        <v>1016</v>
      </c>
      <c r="P44" s="43"/>
      <c r="Q44" s="27"/>
    </row>
    <row r="45" spans="1:17" ht="27.75" thickBot="1" x14ac:dyDescent="0.3">
      <c r="A45" s="403" t="s">
        <v>599</v>
      </c>
      <c r="B45" s="401">
        <f>'B6-1'!C18</f>
        <v>604</v>
      </c>
      <c r="C45" s="402">
        <f>'B6-2'!C18</f>
        <v>883</v>
      </c>
      <c r="F45" s="40" t="s">
        <v>333</v>
      </c>
      <c r="G45" s="399">
        <f>K34</f>
        <v>1088</v>
      </c>
      <c r="H45" s="399">
        <f>K35</f>
        <v>1141</v>
      </c>
      <c r="P45" s="43"/>
      <c r="Q45" s="27"/>
    </row>
    <row r="46" spans="1:17" ht="27.75" thickBot="1" x14ac:dyDescent="0.3">
      <c r="A46" s="403" t="s">
        <v>600</v>
      </c>
      <c r="B46" s="401">
        <f>'B6-1'!C21</f>
        <v>184</v>
      </c>
      <c r="C46" s="402">
        <f>'B6-2'!C21</f>
        <v>620</v>
      </c>
      <c r="F46" s="40" t="s">
        <v>334</v>
      </c>
      <c r="G46" s="399">
        <f>J34</f>
        <v>1168</v>
      </c>
      <c r="H46" s="399">
        <f>J35</f>
        <v>1038</v>
      </c>
      <c r="P46" s="43"/>
      <c r="Q46" s="27"/>
    </row>
    <row r="47" spans="1:17" ht="27.75" thickBot="1" x14ac:dyDescent="0.3">
      <c r="A47" s="403" t="s">
        <v>601</v>
      </c>
      <c r="B47" s="401">
        <f>'B6-1'!C24</f>
        <v>25</v>
      </c>
      <c r="C47" s="402">
        <f>'B6-2'!C24</f>
        <v>45</v>
      </c>
      <c r="F47" s="40" t="s">
        <v>335</v>
      </c>
      <c r="G47" s="399">
        <f>I34</f>
        <v>1103</v>
      </c>
      <c r="H47" s="399">
        <f>I35</f>
        <v>1111</v>
      </c>
      <c r="P47" s="43"/>
      <c r="Q47" s="27"/>
    </row>
    <row r="48" spans="1:17" ht="27.75" thickBot="1" x14ac:dyDescent="0.3">
      <c r="A48" s="403" t="s">
        <v>603</v>
      </c>
      <c r="B48" s="404">
        <f>'B6-1'!C27</f>
        <v>667</v>
      </c>
      <c r="C48" s="405">
        <f>'B6-2'!C27</f>
        <v>665</v>
      </c>
      <c r="F48" s="40" t="s">
        <v>336</v>
      </c>
      <c r="G48" s="399">
        <f>H34</f>
        <v>1184</v>
      </c>
      <c r="H48" s="399">
        <f>H35</f>
        <v>1120</v>
      </c>
      <c r="P48" s="43"/>
      <c r="Q48" s="27"/>
    </row>
    <row r="49" spans="1:17" ht="27.75" thickBot="1" x14ac:dyDescent="0.3">
      <c r="A49" s="408" t="s">
        <v>602</v>
      </c>
      <c r="B49" s="404">
        <f>'B6-1'!C30</f>
        <v>213</v>
      </c>
      <c r="C49" s="405">
        <f>'B6-2'!C30</f>
        <v>272</v>
      </c>
      <c r="F49" s="40" t="s">
        <v>337</v>
      </c>
      <c r="G49" s="399">
        <f>G34</f>
        <v>1131</v>
      </c>
      <c r="H49" s="399">
        <f>G35</f>
        <v>1113</v>
      </c>
      <c r="P49" s="43"/>
      <c r="Q49" s="27"/>
    </row>
    <row r="50" spans="1:17" ht="27" x14ac:dyDescent="0.25">
      <c r="A50" s="27"/>
      <c r="B50" s="399">
        <f>SUM(B42:B49)</f>
        <v>7004</v>
      </c>
      <c r="C50" s="43">
        <f>SUM(C42:C49)</f>
        <v>19167</v>
      </c>
      <c r="F50" s="40" t="s">
        <v>338</v>
      </c>
      <c r="G50" s="399">
        <f>F34</f>
        <v>1183</v>
      </c>
      <c r="H50" s="399">
        <f>F35</f>
        <v>1158</v>
      </c>
      <c r="P50" s="43"/>
      <c r="Q50" s="27"/>
    </row>
    <row r="51" spans="1:17" ht="27" x14ac:dyDescent="0.25">
      <c r="A51" s="27" t="s">
        <v>177</v>
      </c>
      <c r="B51" s="399">
        <f>'B6-1'!C33</f>
        <v>145</v>
      </c>
      <c r="C51" s="399">
        <f>'B6-2'!C33</f>
        <v>0</v>
      </c>
      <c r="F51" s="40" t="s">
        <v>339</v>
      </c>
      <c r="G51" s="399">
        <f>E34</f>
        <v>1191</v>
      </c>
      <c r="H51" s="399">
        <f>E35</f>
        <v>1207</v>
      </c>
      <c r="P51" s="43"/>
      <c r="Q51" s="27"/>
    </row>
    <row r="52" spans="1:17" ht="27" x14ac:dyDescent="0.25">
      <c r="A52" s="27"/>
      <c r="B52" s="399">
        <f>SUM(B50:B51)</f>
        <v>7149</v>
      </c>
      <c r="C52" s="43">
        <f>SUM(C50:C51)</f>
        <v>19167</v>
      </c>
      <c r="D52" s="399">
        <f>SUM(B52:C52)</f>
        <v>26316</v>
      </c>
      <c r="F52" s="40" t="s">
        <v>340</v>
      </c>
      <c r="G52" s="399">
        <f>D34</f>
        <v>1194</v>
      </c>
      <c r="H52" s="399">
        <f>D35</f>
        <v>1122</v>
      </c>
      <c r="P52" s="43"/>
      <c r="Q52" s="27"/>
    </row>
    <row r="53" spans="1:17" x14ac:dyDescent="0.25">
      <c r="A53" s="27"/>
      <c r="B53" s="43"/>
      <c r="D53" s="399">
        <f>C36-D52</f>
        <v>0</v>
      </c>
      <c r="G53" s="43">
        <f>SUM(G41:G52)</f>
        <v>13396</v>
      </c>
      <c r="H53" s="43">
        <f>SUM(H41:H52)</f>
        <v>12920</v>
      </c>
      <c r="I53" s="43">
        <f>SUM(G53:H53)</f>
        <v>26316</v>
      </c>
      <c r="P53" s="43"/>
      <c r="Q53" s="27"/>
    </row>
    <row r="54" spans="1:17" x14ac:dyDescent="0.25">
      <c r="A54" s="27"/>
      <c r="B54" s="43"/>
      <c r="I54" s="399">
        <f>I53-C36</f>
        <v>0</v>
      </c>
      <c r="P54" s="43"/>
      <c r="Q54" s="27"/>
    </row>
    <row r="55" spans="1:17" x14ac:dyDescent="0.25">
      <c r="A55" s="27"/>
      <c r="B55" s="43"/>
      <c r="P55" s="43"/>
      <c r="Q55" s="27"/>
    </row>
    <row r="56" spans="1:17" x14ac:dyDescent="0.25">
      <c r="A56" s="27"/>
      <c r="B56" s="43"/>
      <c r="P56" s="43"/>
      <c r="Q56" s="27"/>
    </row>
    <row r="57" spans="1:17" x14ac:dyDescent="0.25">
      <c r="A57" s="27"/>
      <c r="B57" s="43"/>
      <c r="P57" s="43"/>
      <c r="Q57" s="27"/>
    </row>
    <row r="58" spans="1:17" x14ac:dyDescent="0.25">
      <c r="A58" s="27"/>
      <c r="B58" s="43"/>
      <c r="P58" s="43"/>
      <c r="Q58" s="27"/>
    </row>
    <row r="59" spans="1:17" x14ac:dyDescent="0.25">
      <c r="A59" s="27"/>
      <c r="B59" s="43"/>
      <c r="P59" s="43"/>
      <c r="Q59" s="27"/>
    </row>
    <row r="60" spans="1:17" x14ac:dyDescent="0.25">
      <c r="A60" s="27"/>
      <c r="B60" s="43"/>
      <c r="P60" s="43"/>
      <c r="Q60" s="27"/>
    </row>
    <row r="61" spans="1:17" x14ac:dyDescent="0.25">
      <c r="A61" s="27"/>
      <c r="B61" s="43"/>
      <c r="P61" s="43"/>
      <c r="Q61" s="27"/>
    </row>
    <row r="62" spans="1:17" x14ac:dyDescent="0.25">
      <c r="A62" s="27"/>
      <c r="B62" s="43"/>
      <c r="P62" s="43"/>
      <c r="Q62" s="27"/>
    </row>
    <row r="63" spans="1:17" x14ac:dyDescent="0.25">
      <c r="A63" s="27"/>
      <c r="B63" s="43"/>
      <c r="P63" s="43"/>
      <c r="Q63" s="27"/>
    </row>
    <row r="64" spans="1:17" x14ac:dyDescent="0.25">
      <c r="A64" s="27"/>
      <c r="B64" s="43"/>
      <c r="P64" s="43"/>
      <c r="Q64" s="27"/>
    </row>
    <row r="65" spans="1:17" x14ac:dyDescent="0.25">
      <c r="A65" s="27"/>
      <c r="B65" s="43"/>
      <c r="P65" s="43"/>
      <c r="Q65" s="27"/>
    </row>
    <row r="66" spans="1:17" x14ac:dyDescent="0.25">
      <c r="A66" s="27"/>
      <c r="B66" s="43"/>
      <c r="P66" s="43"/>
      <c r="Q66" s="27"/>
    </row>
    <row r="67" spans="1:17" x14ac:dyDescent="0.25">
      <c r="A67" s="27"/>
      <c r="B67" s="43"/>
      <c r="P67" s="43"/>
      <c r="Q67" s="27"/>
    </row>
    <row r="68" spans="1:17" x14ac:dyDescent="0.25">
      <c r="A68" s="27"/>
      <c r="B68" s="43"/>
      <c r="P68" s="43"/>
      <c r="Q68" s="27"/>
    </row>
    <row r="69" spans="1:17" x14ac:dyDescent="0.25">
      <c r="A69" s="27"/>
      <c r="B69" s="43"/>
      <c r="P69" s="43"/>
      <c r="Q69" s="27"/>
    </row>
    <row r="70" spans="1:17" x14ac:dyDescent="0.25">
      <c r="A70" s="27"/>
      <c r="B70" s="43"/>
      <c r="P70" s="43"/>
      <c r="Q70" s="27"/>
    </row>
    <row r="71" spans="1:17" x14ac:dyDescent="0.25">
      <c r="A71" s="27"/>
      <c r="B71" s="43"/>
      <c r="P71" s="43"/>
      <c r="Q71" s="27"/>
    </row>
    <row r="72" spans="1:17" x14ac:dyDescent="0.25">
      <c r="A72" s="27"/>
      <c r="B72" s="43"/>
      <c r="P72" s="43"/>
      <c r="Q72" s="27"/>
    </row>
    <row r="73" spans="1:17" x14ac:dyDescent="0.25">
      <c r="A73" s="27"/>
      <c r="B73" s="43"/>
      <c r="P73" s="43"/>
      <c r="Q73" s="27"/>
    </row>
    <row r="74" spans="1:17" x14ac:dyDescent="0.25">
      <c r="A74" s="27"/>
      <c r="B74" s="43"/>
      <c r="P74" s="43"/>
      <c r="Q74" s="27"/>
    </row>
    <row r="75" spans="1:17" x14ac:dyDescent="0.25">
      <c r="A75" s="27"/>
      <c r="B75" s="43"/>
      <c r="P75" s="43"/>
      <c r="Q75" s="27"/>
    </row>
    <row r="76" spans="1:17" x14ac:dyDescent="0.25">
      <c r="A76" s="27"/>
      <c r="B76" s="43"/>
      <c r="P76" s="43"/>
      <c r="Q76" s="27"/>
    </row>
    <row r="77" spans="1:17" x14ac:dyDescent="0.25">
      <c r="A77" s="27"/>
      <c r="B77" s="43"/>
      <c r="P77" s="43"/>
      <c r="Q77" s="27"/>
    </row>
    <row r="78" spans="1:17" x14ac:dyDescent="0.25">
      <c r="A78" s="27"/>
      <c r="B78" s="43"/>
      <c r="P78" s="43"/>
      <c r="Q78" s="27"/>
    </row>
    <row r="79" spans="1:17" x14ac:dyDescent="0.25">
      <c r="A79" s="27"/>
      <c r="B79" s="43"/>
      <c r="P79" s="43"/>
      <c r="Q79" s="27"/>
    </row>
    <row r="80" spans="1:17" x14ac:dyDescent="0.25">
      <c r="A80" s="27"/>
      <c r="B80" s="43"/>
      <c r="P80" s="43"/>
      <c r="Q80" s="27"/>
    </row>
    <row r="81" spans="1:17" x14ac:dyDescent="0.25">
      <c r="A81" s="27"/>
      <c r="B81" s="43"/>
      <c r="P81" s="43"/>
      <c r="Q81" s="27"/>
    </row>
    <row r="82" spans="1:17" x14ac:dyDescent="0.25">
      <c r="A82" s="27"/>
      <c r="B82" s="43"/>
      <c r="P82" s="43"/>
      <c r="Q82" s="27"/>
    </row>
    <row r="83" spans="1:17" x14ac:dyDescent="0.25">
      <c r="A83" s="27"/>
      <c r="B83" s="43"/>
      <c r="P83" s="43"/>
      <c r="Q83" s="27"/>
    </row>
    <row r="84" spans="1:17" x14ac:dyDescent="0.25">
      <c r="A84" s="27"/>
      <c r="B84" s="43"/>
      <c r="P84" s="43"/>
      <c r="Q84" s="27"/>
    </row>
    <row r="85" spans="1:17" x14ac:dyDescent="0.25">
      <c r="A85" s="27"/>
      <c r="B85" s="43"/>
      <c r="P85" s="43"/>
      <c r="Q85" s="27"/>
    </row>
    <row r="86" spans="1:17" x14ac:dyDescent="0.25">
      <c r="A86" s="27"/>
      <c r="B86" s="43"/>
      <c r="P86" s="43"/>
      <c r="Q86" s="27"/>
    </row>
    <row r="87" spans="1:17" x14ac:dyDescent="0.25">
      <c r="A87" s="27"/>
      <c r="B87" s="43"/>
      <c r="P87" s="43"/>
      <c r="Q87" s="27"/>
    </row>
    <row r="88" spans="1:17" x14ac:dyDescent="0.25">
      <c r="A88" s="27"/>
      <c r="B88" s="43"/>
      <c r="P88" s="43"/>
      <c r="Q88" s="27"/>
    </row>
    <row r="89" spans="1:17" x14ac:dyDescent="0.25">
      <c r="A89" s="27"/>
      <c r="B89" s="43"/>
      <c r="P89" s="43"/>
      <c r="Q89" s="27"/>
    </row>
    <row r="90" spans="1:17" x14ac:dyDescent="0.25">
      <c r="A90" s="27"/>
      <c r="B90" s="43"/>
      <c r="P90" s="43"/>
      <c r="Q90" s="27"/>
    </row>
    <row r="91" spans="1:17" x14ac:dyDescent="0.25">
      <c r="A91" s="27"/>
      <c r="B91" s="43"/>
      <c r="P91" s="43"/>
      <c r="Q91" s="27"/>
    </row>
    <row r="92" spans="1:17" x14ac:dyDescent="0.25">
      <c r="A92" s="27"/>
      <c r="B92" s="43"/>
      <c r="P92" s="43"/>
      <c r="Q92" s="27"/>
    </row>
    <row r="93" spans="1:17" x14ac:dyDescent="0.25">
      <c r="A93" s="27"/>
      <c r="B93" s="43"/>
      <c r="P93" s="43"/>
      <c r="Q93" s="27"/>
    </row>
    <row r="94" spans="1:17" x14ac:dyDescent="0.25">
      <c r="A94" s="27"/>
      <c r="B94" s="43"/>
      <c r="P94" s="43"/>
      <c r="Q94" s="27"/>
    </row>
    <row r="95" spans="1:17" x14ac:dyDescent="0.25">
      <c r="A95" s="27"/>
      <c r="B95" s="43"/>
      <c r="P95" s="43"/>
      <c r="Q95" s="27"/>
    </row>
    <row r="96" spans="1:17" x14ac:dyDescent="0.25">
      <c r="A96" s="27"/>
      <c r="B96" s="43"/>
      <c r="P96" s="43"/>
      <c r="Q96" s="27"/>
    </row>
    <row r="97" spans="1:17" x14ac:dyDescent="0.25">
      <c r="A97" s="27"/>
      <c r="B97" s="43"/>
      <c r="P97" s="43"/>
      <c r="Q97" s="27"/>
    </row>
    <row r="98" spans="1:17" x14ac:dyDescent="0.25">
      <c r="A98" s="27"/>
      <c r="B98" s="43"/>
      <c r="P98" s="43"/>
      <c r="Q98" s="27"/>
    </row>
    <row r="99" spans="1:17" x14ac:dyDescent="0.25">
      <c r="A99" s="27"/>
      <c r="B99" s="43"/>
      <c r="P99" s="43"/>
      <c r="Q99" s="27"/>
    </row>
    <row r="100" spans="1:17" x14ac:dyDescent="0.25">
      <c r="A100" s="27"/>
      <c r="B100" s="43"/>
      <c r="P100" s="43"/>
      <c r="Q100" s="27"/>
    </row>
    <row r="101" spans="1:17" x14ac:dyDescent="0.25">
      <c r="A101" s="27"/>
      <c r="B101" s="43"/>
      <c r="P101" s="43"/>
      <c r="Q101" s="27"/>
    </row>
    <row r="102" spans="1:17" x14ac:dyDescent="0.25">
      <c r="A102" s="27"/>
      <c r="B102" s="43"/>
      <c r="P102" s="43"/>
      <c r="Q102" s="27"/>
    </row>
    <row r="103" spans="1:17" x14ac:dyDescent="0.25">
      <c r="A103" s="27"/>
      <c r="B103" s="43"/>
      <c r="P103" s="43"/>
      <c r="Q103" s="27"/>
    </row>
    <row r="104" spans="1:17" x14ac:dyDescent="0.25">
      <c r="A104" s="27"/>
      <c r="B104" s="43"/>
      <c r="P104" s="43"/>
      <c r="Q104" s="27"/>
    </row>
    <row r="105" spans="1:17" x14ac:dyDescent="0.25">
      <c r="A105" s="27"/>
      <c r="B105" s="43"/>
      <c r="P105" s="43"/>
      <c r="Q105" s="27"/>
    </row>
    <row r="106" spans="1:17" x14ac:dyDescent="0.25">
      <c r="A106" s="27"/>
      <c r="B106" s="43"/>
      <c r="P106" s="43"/>
      <c r="Q106" s="27"/>
    </row>
    <row r="107" spans="1:17" x14ac:dyDescent="0.25">
      <c r="A107" s="27"/>
      <c r="B107" s="43"/>
      <c r="P107" s="43"/>
      <c r="Q107" s="27"/>
    </row>
    <row r="108" spans="1:17" x14ac:dyDescent="0.25">
      <c r="A108" s="27"/>
      <c r="B108" s="43"/>
      <c r="P108" s="43"/>
      <c r="Q108" s="27"/>
    </row>
    <row r="109" spans="1:17" x14ac:dyDescent="0.25">
      <c r="A109" s="27"/>
      <c r="B109" s="43"/>
      <c r="P109" s="43"/>
      <c r="Q109" s="27"/>
    </row>
    <row r="110" spans="1:17" x14ac:dyDescent="0.25">
      <c r="A110" s="27"/>
      <c r="B110" s="43"/>
      <c r="P110" s="43"/>
      <c r="Q110" s="27"/>
    </row>
    <row r="111" spans="1:17" x14ac:dyDescent="0.25">
      <c r="A111" s="27"/>
      <c r="B111" s="43"/>
      <c r="P111" s="43"/>
      <c r="Q111" s="27"/>
    </row>
    <row r="112" spans="1:17" x14ac:dyDescent="0.25">
      <c r="A112" s="27"/>
      <c r="B112" s="43"/>
      <c r="P112" s="43"/>
      <c r="Q112" s="27"/>
    </row>
    <row r="113" spans="1:17" x14ac:dyDescent="0.25">
      <c r="A113" s="27"/>
      <c r="B113" s="43"/>
      <c r="P113" s="43"/>
      <c r="Q113" s="27"/>
    </row>
    <row r="114" spans="1:17" x14ac:dyDescent="0.25">
      <c r="A114" s="27"/>
      <c r="B114" s="43"/>
      <c r="P114" s="43"/>
      <c r="Q114" s="27"/>
    </row>
    <row r="115" spans="1:17" x14ac:dyDescent="0.25">
      <c r="A115" s="27"/>
      <c r="B115" s="43"/>
      <c r="P115" s="43"/>
      <c r="Q115" s="27"/>
    </row>
    <row r="116" spans="1:17" x14ac:dyDescent="0.25">
      <c r="A116" s="27"/>
      <c r="B116" s="43"/>
      <c r="P116" s="43"/>
      <c r="Q116" s="27"/>
    </row>
    <row r="117" spans="1:17" x14ac:dyDescent="0.25">
      <c r="A117" s="27"/>
      <c r="B117" s="43"/>
      <c r="P117" s="43"/>
      <c r="Q117" s="27"/>
    </row>
    <row r="118" spans="1:17" x14ac:dyDescent="0.25">
      <c r="A118" s="27"/>
      <c r="B118" s="43"/>
      <c r="P118" s="43"/>
      <c r="Q118" s="27"/>
    </row>
    <row r="119" spans="1:17" x14ac:dyDescent="0.25">
      <c r="A119" s="27"/>
      <c r="B119" s="43"/>
      <c r="P119" s="43"/>
      <c r="Q119" s="27"/>
    </row>
    <row r="120" spans="1:17" x14ac:dyDescent="0.25">
      <c r="A120" s="27"/>
      <c r="B120" s="43"/>
      <c r="P120" s="43"/>
      <c r="Q120" s="27"/>
    </row>
    <row r="121" spans="1:17" x14ac:dyDescent="0.25">
      <c r="A121" s="27"/>
      <c r="B121" s="43"/>
      <c r="P121" s="43"/>
      <c r="Q121" s="27"/>
    </row>
    <row r="122" spans="1:17" x14ac:dyDescent="0.25">
      <c r="A122" s="27"/>
      <c r="B122" s="43"/>
      <c r="P122" s="43"/>
      <c r="Q122" s="27"/>
    </row>
    <row r="123" spans="1:17" x14ac:dyDescent="0.25">
      <c r="A123" s="27"/>
      <c r="B123" s="43"/>
      <c r="P123" s="43"/>
      <c r="Q123" s="27"/>
    </row>
    <row r="124" spans="1:17" x14ac:dyDescent="0.25">
      <c r="A124" s="27"/>
      <c r="B124" s="43"/>
      <c r="P124" s="43"/>
      <c r="Q124" s="27"/>
    </row>
    <row r="125" spans="1:17" x14ac:dyDescent="0.25">
      <c r="A125" s="27"/>
      <c r="B125" s="43"/>
      <c r="P125" s="43"/>
      <c r="Q125" s="27"/>
    </row>
    <row r="126" spans="1:17" x14ac:dyDescent="0.25">
      <c r="A126" s="27"/>
      <c r="B126" s="43"/>
      <c r="P126" s="43"/>
      <c r="Q126" s="27"/>
    </row>
    <row r="127" spans="1:17" x14ac:dyDescent="0.25">
      <c r="A127" s="27"/>
      <c r="B127" s="43"/>
      <c r="P127" s="43"/>
      <c r="Q127" s="27"/>
    </row>
    <row r="128" spans="1:17" x14ac:dyDescent="0.25">
      <c r="A128" s="27"/>
      <c r="B128" s="43"/>
      <c r="P128" s="43"/>
      <c r="Q128" s="27"/>
    </row>
    <row r="129" spans="1:17" x14ac:dyDescent="0.25">
      <c r="A129" s="27"/>
      <c r="B129" s="43"/>
      <c r="P129" s="43"/>
      <c r="Q129" s="27"/>
    </row>
    <row r="130" spans="1:17" x14ac:dyDescent="0.25">
      <c r="A130" s="27"/>
      <c r="B130" s="43"/>
      <c r="P130" s="43"/>
      <c r="Q130" s="27"/>
    </row>
    <row r="131" spans="1:17" x14ac:dyDescent="0.25">
      <c r="A131" s="27"/>
      <c r="B131" s="43"/>
      <c r="P131" s="43"/>
      <c r="Q131" s="27"/>
    </row>
    <row r="132" spans="1:17" x14ac:dyDescent="0.25">
      <c r="A132" s="27"/>
      <c r="B132" s="43"/>
      <c r="P132" s="43"/>
      <c r="Q132" s="27"/>
    </row>
    <row r="133" spans="1:17" x14ac:dyDescent="0.25">
      <c r="A133" s="27"/>
      <c r="B133" s="43"/>
      <c r="P133" s="43"/>
      <c r="Q133" s="27"/>
    </row>
    <row r="134" spans="1:17" x14ac:dyDescent="0.25">
      <c r="A134" s="27"/>
      <c r="B134" s="43"/>
      <c r="P134" s="43"/>
      <c r="Q134" s="27"/>
    </row>
    <row r="135" spans="1:17" x14ac:dyDescent="0.25">
      <c r="A135" s="27"/>
      <c r="B135" s="43"/>
      <c r="P135" s="43"/>
      <c r="Q135" s="27"/>
    </row>
    <row r="136" spans="1:17" x14ac:dyDescent="0.25">
      <c r="A136" s="27"/>
      <c r="B136" s="43"/>
      <c r="P136" s="43"/>
      <c r="Q136" s="27"/>
    </row>
    <row r="137" spans="1:17" x14ac:dyDescent="0.25">
      <c r="A137" s="27"/>
      <c r="B137" s="43"/>
      <c r="P137" s="43"/>
      <c r="Q137" s="27"/>
    </row>
    <row r="138" spans="1:17" x14ac:dyDescent="0.25">
      <c r="A138" s="27"/>
      <c r="B138" s="43"/>
      <c r="P138" s="43"/>
      <c r="Q138" s="27"/>
    </row>
    <row r="139" spans="1:17" x14ac:dyDescent="0.25">
      <c r="A139" s="27"/>
      <c r="B139" s="43"/>
      <c r="P139" s="43"/>
      <c r="Q139" s="27"/>
    </row>
    <row r="140" spans="1:17" x14ac:dyDescent="0.25">
      <c r="A140" s="27"/>
      <c r="B140" s="43"/>
      <c r="P140" s="43"/>
      <c r="Q140" s="27"/>
    </row>
    <row r="141" spans="1:17" x14ac:dyDescent="0.25">
      <c r="A141" s="27"/>
      <c r="B141" s="43"/>
      <c r="P141" s="43"/>
      <c r="Q141" s="27"/>
    </row>
    <row r="142" spans="1:17" x14ac:dyDescent="0.25">
      <c r="A142" s="27"/>
      <c r="B142" s="43"/>
      <c r="P142" s="43"/>
      <c r="Q142" s="27"/>
    </row>
    <row r="143" spans="1:17" x14ac:dyDescent="0.25">
      <c r="A143" s="27"/>
      <c r="B143" s="43"/>
      <c r="P143" s="43"/>
      <c r="Q143" s="27"/>
    </row>
    <row r="144" spans="1:17" x14ac:dyDescent="0.25">
      <c r="A144" s="27"/>
      <c r="B144" s="43"/>
      <c r="P144" s="43"/>
      <c r="Q144" s="27"/>
    </row>
    <row r="145" spans="1:17" x14ac:dyDescent="0.25">
      <c r="A145" s="27"/>
      <c r="B145" s="43"/>
      <c r="P145" s="43"/>
      <c r="Q145" s="27"/>
    </row>
    <row r="146" spans="1:17" x14ac:dyDescent="0.25">
      <c r="A146" s="27"/>
      <c r="B146" s="43"/>
      <c r="P146" s="43"/>
      <c r="Q146" s="27"/>
    </row>
    <row r="147" spans="1:17" x14ac:dyDescent="0.25">
      <c r="A147" s="27"/>
      <c r="B147" s="43"/>
      <c r="P147" s="43"/>
      <c r="Q147" s="27"/>
    </row>
    <row r="148" spans="1:17" x14ac:dyDescent="0.25">
      <c r="A148" s="27"/>
      <c r="B148" s="43"/>
      <c r="P148" s="43"/>
      <c r="Q148" s="27"/>
    </row>
    <row r="149" spans="1:17" x14ac:dyDescent="0.25">
      <c r="A149" s="27"/>
      <c r="B149" s="43"/>
      <c r="P149" s="43"/>
      <c r="Q149" s="27"/>
    </row>
    <row r="150" spans="1:17" x14ac:dyDescent="0.25">
      <c r="A150" s="27"/>
      <c r="B150" s="43"/>
      <c r="P150" s="43"/>
      <c r="Q150" s="27"/>
    </row>
    <row r="151" spans="1:17" x14ac:dyDescent="0.25">
      <c r="A151" s="27"/>
      <c r="B151" s="43"/>
      <c r="P151" s="43"/>
      <c r="Q151" s="27"/>
    </row>
    <row r="152" spans="1:17" x14ac:dyDescent="0.25">
      <c r="A152" s="27"/>
      <c r="B152" s="43"/>
      <c r="P152" s="43"/>
      <c r="Q152" s="27"/>
    </row>
    <row r="153" spans="1:17" x14ac:dyDescent="0.25">
      <c r="A153" s="27"/>
      <c r="B153" s="43"/>
      <c r="P153" s="43"/>
      <c r="Q153" s="27"/>
    </row>
    <row r="154" spans="1:17" x14ac:dyDescent="0.25">
      <c r="A154" s="27"/>
      <c r="B154" s="43"/>
      <c r="P154" s="43"/>
      <c r="Q154" s="27"/>
    </row>
    <row r="155" spans="1:17" x14ac:dyDescent="0.25">
      <c r="A155" s="27"/>
      <c r="B155" s="43"/>
      <c r="P155" s="43"/>
      <c r="Q155" s="27"/>
    </row>
    <row r="156" spans="1:17" x14ac:dyDescent="0.25">
      <c r="A156" s="27"/>
      <c r="B156" s="43"/>
      <c r="P156" s="43"/>
      <c r="Q156" s="27"/>
    </row>
    <row r="157" spans="1:17" x14ac:dyDescent="0.25">
      <c r="A157" s="27"/>
      <c r="B157" s="43"/>
      <c r="P157" s="43"/>
      <c r="Q157" s="27"/>
    </row>
    <row r="158" spans="1:17" x14ac:dyDescent="0.25">
      <c r="A158" s="27"/>
      <c r="B158" s="43"/>
      <c r="P158" s="43"/>
      <c r="Q158" s="27"/>
    </row>
    <row r="159" spans="1:17" x14ac:dyDescent="0.25">
      <c r="A159" s="27"/>
      <c r="B159" s="43"/>
      <c r="P159" s="43"/>
      <c r="Q159" s="27"/>
    </row>
    <row r="160" spans="1:17" x14ac:dyDescent="0.25">
      <c r="A160" s="27"/>
      <c r="B160" s="43"/>
      <c r="P160" s="43"/>
      <c r="Q160" s="27"/>
    </row>
    <row r="161" spans="1:17" x14ac:dyDescent="0.25">
      <c r="A161" s="27"/>
      <c r="B161" s="43"/>
      <c r="P161" s="43"/>
      <c r="Q161" s="27"/>
    </row>
    <row r="162" spans="1:17" x14ac:dyDescent="0.25">
      <c r="A162" s="27"/>
      <c r="B162" s="43"/>
      <c r="P162" s="43"/>
      <c r="Q162" s="27"/>
    </row>
    <row r="163" spans="1:17" x14ac:dyDescent="0.25">
      <c r="A163" s="27"/>
      <c r="B163" s="43"/>
      <c r="P163" s="43"/>
      <c r="Q163" s="27"/>
    </row>
    <row r="164" spans="1:17" x14ac:dyDescent="0.25">
      <c r="A164" s="27"/>
      <c r="B164" s="43"/>
      <c r="P164" s="43"/>
      <c r="Q164" s="27"/>
    </row>
    <row r="165" spans="1:17" x14ac:dyDescent="0.25">
      <c r="A165" s="27"/>
      <c r="B165" s="43"/>
      <c r="P165" s="43"/>
      <c r="Q165" s="27"/>
    </row>
    <row r="166" spans="1:17" x14ac:dyDescent="0.25">
      <c r="A166" s="27"/>
      <c r="B166" s="43"/>
      <c r="P166" s="43"/>
      <c r="Q166" s="27"/>
    </row>
    <row r="167" spans="1:17" x14ac:dyDescent="0.25">
      <c r="A167" s="27"/>
      <c r="B167" s="43"/>
      <c r="P167" s="43"/>
      <c r="Q167" s="27"/>
    </row>
    <row r="168" spans="1:17" x14ac:dyDescent="0.25">
      <c r="A168" s="27"/>
      <c r="B168" s="43"/>
      <c r="P168" s="43"/>
      <c r="Q168" s="27"/>
    </row>
    <row r="169" spans="1:17" x14ac:dyDescent="0.25">
      <c r="A169" s="27"/>
      <c r="B169" s="43"/>
      <c r="P169" s="43"/>
      <c r="Q169" s="27"/>
    </row>
    <row r="170" spans="1:17" x14ac:dyDescent="0.25">
      <c r="A170" s="27"/>
      <c r="B170" s="43"/>
      <c r="P170" s="43"/>
      <c r="Q170" s="27"/>
    </row>
    <row r="171" spans="1:17" x14ac:dyDescent="0.25">
      <c r="A171" s="27"/>
      <c r="B171" s="43"/>
      <c r="P171" s="43"/>
      <c r="Q171" s="27"/>
    </row>
    <row r="172" spans="1:17" x14ac:dyDescent="0.25">
      <c r="A172" s="27"/>
      <c r="B172" s="43"/>
      <c r="P172" s="43"/>
      <c r="Q172" s="27"/>
    </row>
    <row r="173" spans="1:17" x14ac:dyDescent="0.25">
      <c r="A173" s="27"/>
      <c r="B173" s="43"/>
      <c r="P173" s="43"/>
      <c r="Q173" s="27"/>
    </row>
    <row r="174" spans="1:17" x14ac:dyDescent="0.25">
      <c r="A174" s="27"/>
      <c r="B174" s="43"/>
      <c r="P174" s="43"/>
      <c r="Q174" s="27"/>
    </row>
    <row r="175" spans="1:17" x14ac:dyDescent="0.25">
      <c r="A175" s="27"/>
      <c r="B175" s="43"/>
      <c r="P175" s="43"/>
      <c r="Q175" s="27"/>
    </row>
    <row r="176" spans="1:17" x14ac:dyDescent="0.25">
      <c r="A176" s="27"/>
      <c r="B176" s="43"/>
      <c r="P176" s="43"/>
      <c r="Q176" s="27"/>
    </row>
    <row r="177" spans="1:17" x14ac:dyDescent="0.25">
      <c r="A177" s="27"/>
      <c r="B177" s="43"/>
      <c r="P177" s="43"/>
      <c r="Q177" s="27"/>
    </row>
    <row r="178" spans="1:17" x14ac:dyDescent="0.25">
      <c r="A178" s="27"/>
      <c r="B178" s="43"/>
      <c r="P178" s="43"/>
      <c r="Q178" s="27"/>
    </row>
    <row r="179" spans="1:17" x14ac:dyDescent="0.25">
      <c r="A179" s="27"/>
      <c r="B179" s="43"/>
      <c r="P179" s="43"/>
      <c r="Q179" s="27"/>
    </row>
    <row r="180" spans="1:17" x14ac:dyDescent="0.25">
      <c r="A180" s="27"/>
      <c r="B180" s="43"/>
      <c r="P180" s="43"/>
      <c r="Q180" s="27"/>
    </row>
    <row r="181" spans="1:17" x14ac:dyDescent="0.25">
      <c r="A181" s="27"/>
      <c r="B181" s="43"/>
      <c r="P181" s="43"/>
      <c r="Q181" s="27"/>
    </row>
    <row r="182" spans="1:17" x14ac:dyDescent="0.25">
      <c r="A182" s="27"/>
      <c r="B182" s="43"/>
      <c r="P182" s="43"/>
      <c r="Q182" s="27"/>
    </row>
    <row r="183" spans="1:17" x14ac:dyDescent="0.25">
      <c r="A183" s="27"/>
      <c r="B183" s="43"/>
      <c r="P183" s="43"/>
      <c r="Q183" s="27"/>
    </row>
    <row r="184" spans="1:17" x14ac:dyDescent="0.25">
      <c r="A184" s="27"/>
      <c r="B184" s="43"/>
      <c r="P184" s="43"/>
      <c r="Q184" s="27"/>
    </row>
    <row r="185" spans="1:17" x14ac:dyDescent="0.25">
      <c r="A185" s="27"/>
      <c r="B185" s="43"/>
      <c r="P185" s="43"/>
      <c r="Q185" s="27"/>
    </row>
    <row r="186" spans="1:17" x14ac:dyDescent="0.25">
      <c r="A186" s="27"/>
      <c r="B186" s="43"/>
      <c r="P186" s="43"/>
      <c r="Q186" s="27"/>
    </row>
    <row r="187" spans="1:17" x14ac:dyDescent="0.25">
      <c r="A187" s="27"/>
      <c r="B187" s="43"/>
      <c r="P187" s="43"/>
      <c r="Q187" s="27"/>
    </row>
    <row r="188" spans="1:17" x14ac:dyDescent="0.25">
      <c r="A188" s="27"/>
      <c r="B188" s="43"/>
      <c r="P188" s="43"/>
      <c r="Q188" s="27"/>
    </row>
    <row r="189" spans="1:17" x14ac:dyDescent="0.25">
      <c r="A189" s="27"/>
      <c r="B189" s="43"/>
      <c r="P189" s="43"/>
      <c r="Q189" s="27"/>
    </row>
    <row r="190" spans="1:17" x14ac:dyDescent="0.25">
      <c r="A190" s="27"/>
      <c r="B190" s="43"/>
      <c r="P190" s="43"/>
      <c r="Q190" s="27"/>
    </row>
    <row r="191" spans="1:17" x14ac:dyDescent="0.25">
      <c r="A191" s="27"/>
      <c r="B191" s="43"/>
      <c r="P191" s="43"/>
      <c r="Q191" s="27"/>
    </row>
    <row r="192" spans="1:17" x14ac:dyDescent="0.25">
      <c r="A192" s="27"/>
      <c r="B192" s="43"/>
      <c r="P192" s="43"/>
      <c r="Q192" s="27"/>
    </row>
    <row r="193" spans="1:17" x14ac:dyDescent="0.25">
      <c r="A193" s="27"/>
      <c r="B193" s="43"/>
      <c r="P193" s="43"/>
      <c r="Q193" s="27"/>
    </row>
    <row r="194" spans="1:17" x14ac:dyDescent="0.25">
      <c r="A194" s="27"/>
      <c r="B194" s="43"/>
      <c r="P194" s="43"/>
      <c r="Q194" s="27"/>
    </row>
    <row r="195" spans="1:17" x14ac:dyDescent="0.25">
      <c r="A195" s="27"/>
      <c r="B195" s="43"/>
      <c r="P195" s="43"/>
      <c r="Q195" s="27"/>
    </row>
    <row r="196" spans="1:17" x14ac:dyDescent="0.25">
      <c r="A196" s="27"/>
      <c r="B196" s="43"/>
      <c r="P196" s="43"/>
      <c r="Q196" s="27"/>
    </row>
    <row r="197" spans="1:17" x14ac:dyDescent="0.25">
      <c r="A197" s="27"/>
      <c r="B197" s="43"/>
      <c r="P197" s="43"/>
      <c r="Q197" s="27"/>
    </row>
    <row r="198" spans="1:17" x14ac:dyDescent="0.25">
      <c r="A198" s="27"/>
      <c r="B198" s="43"/>
      <c r="P198" s="43"/>
      <c r="Q198" s="27"/>
    </row>
    <row r="199" spans="1:17" x14ac:dyDescent="0.25">
      <c r="A199" s="27"/>
      <c r="B199" s="43"/>
      <c r="P199" s="43"/>
      <c r="Q199" s="27"/>
    </row>
    <row r="200" spans="1:17" x14ac:dyDescent="0.25">
      <c r="A200" s="27"/>
      <c r="B200" s="43"/>
      <c r="P200" s="43"/>
      <c r="Q200" s="27"/>
    </row>
    <row r="201" spans="1:17" x14ac:dyDescent="0.25">
      <c r="A201" s="27"/>
      <c r="B201" s="43"/>
      <c r="P201" s="43"/>
      <c r="Q201" s="27"/>
    </row>
    <row r="202" spans="1:17" x14ac:dyDescent="0.25">
      <c r="A202" s="27"/>
      <c r="B202" s="43"/>
      <c r="P202" s="43"/>
      <c r="Q202" s="27"/>
    </row>
    <row r="203" spans="1:17" x14ac:dyDescent="0.25">
      <c r="A203" s="27"/>
      <c r="B203" s="43"/>
      <c r="P203" s="43"/>
      <c r="Q203" s="27"/>
    </row>
    <row r="204" spans="1:17" x14ac:dyDescent="0.25">
      <c r="A204" s="27"/>
      <c r="B204" s="43"/>
      <c r="P204" s="43"/>
      <c r="Q204" s="27"/>
    </row>
    <row r="205" spans="1:17" x14ac:dyDescent="0.25">
      <c r="A205" s="27"/>
      <c r="B205" s="43"/>
      <c r="P205" s="43"/>
      <c r="Q205" s="27"/>
    </row>
    <row r="206" spans="1:17" x14ac:dyDescent="0.25">
      <c r="A206" s="27"/>
      <c r="B206" s="43"/>
      <c r="P206" s="43"/>
      <c r="Q206" s="27"/>
    </row>
    <row r="207" spans="1:17" x14ac:dyDescent="0.25">
      <c r="A207" s="27"/>
      <c r="B207" s="43"/>
      <c r="P207" s="43"/>
      <c r="Q207" s="27"/>
    </row>
    <row r="208" spans="1:17" x14ac:dyDescent="0.25">
      <c r="A208" s="27"/>
      <c r="B208" s="43"/>
      <c r="P208" s="43"/>
      <c r="Q208" s="27"/>
    </row>
    <row r="209" spans="1:17" x14ac:dyDescent="0.25">
      <c r="A209" s="27"/>
      <c r="B209" s="43"/>
      <c r="P209" s="43"/>
      <c r="Q209" s="27"/>
    </row>
    <row r="210" spans="1:17" x14ac:dyDescent="0.25">
      <c r="A210" s="27"/>
      <c r="B210" s="43"/>
      <c r="P210" s="43"/>
      <c r="Q210" s="27"/>
    </row>
    <row r="211" spans="1:17" x14ac:dyDescent="0.25">
      <c r="A211" s="27"/>
      <c r="B211" s="43"/>
      <c r="P211" s="43"/>
      <c r="Q211" s="27"/>
    </row>
    <row r="212" spans="1:17" x14ac:dyDescent="0.25">
      <c r="A212" s="27"/>
      <c r="B212" s="43"/>
      <c r="P212" s="43"/>
      <c r="Q212" s="27"/>
    </row>
    <row r="213" spans="1:17" x14ac:dyDescent="0.25">
      <c r="A213" s="27"/>
      <c r="B213" s="43"/>
      <c r="P213" s="43"/>
      <c r="Q213" s="27"/>
    </row>
    <row r="214" spans="1:17" x14ac:dyDescent="0.25">
      <c r="A214" s="27"/>
      <c r="B214" s="43"/>
      <c r="P214" s="43"/>
      <c r="Q214" s="27"/>
    </row>
    <row r="215" spans="1:17" x14ac:dyDescent="0.25">
      <c r="A215" s="27"/>
      <c r="B215" s="43"/>
      <c r="P215" s="43"/>
      <c r="Q215" s="27"/>
    </row>
    <row r="216" spans="1:17" x14ac:dyDescent="0.25">
      <c r="A216" s="27"/>
      <c r="Q216" s="27"/>
    </row>
    <row r="217" spans="1:17" x14ac:dyDescent="0.25">
      <c r="A217" s="27"/>
      <c r="Q217" s="27"/>
    </row>
    <row r="218" spans="1:17" x14ac:dyDescent="0.25">
      <c r="A218" s="27"/>
      <c r="Q218" s="27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O17"/>
  <sheetViews>
    <sheetView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21.42578125" style="43" customWidth="1"/>
    <col min="2" max="2" width="8.7109375" style="43" customWidth="1"/>
    <col min="3" max="4" width="7.28515625" style="43" customWidth="1"/>
    <col min="5" max="5" width="8" style="43" customWidth="1"/>
    <col min="6" max="6" width="8.28515625" style="43" bestFit="1" customWidth="1"/>
    <col min="7" max="8" width="7.28515625" style="43" customWidth="1"/>
    <col min="9" max="9" width="8.28515625" style="43" bestFit="1" customWidth="1"/>
    <col min="10" max="13" width="7.28515625" style="43" customWidth="1"/>
    <col min="14" max="14" width="24.5703125" style="43" customWidth="1"/>
    <col min="15" max="260" width="9.140625" style="27"/>
    <col min="261" max="261" width="25.7109375" style="27" customWidth="1"/>
    <col min="262" max="269" width="9.7109375" style="27" customWidth="1"/>
    <col min="270" max="270" width="25.7109375" style="27" customWidth="1"/>
    <col min="271" max="516" width="9.140625" style="27"/>
    <col min="517" max="517" width="25.7109375" style="27" customWidth="1"/>
    <col min="518" max="525" width="9.7109375" style="27" customWidth="1"/>
    <col min="526" max="526" width="25.7109375" style="27" customWidth="1"/>
    <col min="527" max="772" width="9.140625" style="27"/>
    <col min="773" max="773" width="25.7109375" style="27" customWidth="1"/>
    <col min="774" max="781" width="9.7109375" style="27" customWidth="1"/>
    <col min="782" max="782" width="25.7109375" style="27" customWidth="1"/>
    <col min="783" max="1028" width="9.140625" style="27"/>
    <col min="1029" max="1029" width="25.7109375" style="27" customWidth="1"/>
    <col min="1030" max="1037" width="9.7109375" style="27" customWidth="1"/>
    <col min="1038" max="1038" width="25.7109375" style="27" customWidth="1"/>
    <col min="1039" max="1284" width="9.140625" style="27"/>
    <col min="1285" max="1285" width="25.7109375" style="27" customWidth="1"/>
    <col min="1286" max="1293" width="9.7109375" style="27" customWidth="1"/>
    <col min="1294" max="1294" width="25.7109375" style="27" customWidth="1"/>
    <col min="1295" max="1540" width="9.140625" style="27"/>
    <col min="1541" max="1541" width="25.7109375" style="27" customWidth="1"/>
    <col min="1542" max="1549" width="9.7109375" style="27" customWidth="1"/>
    <col min="1550" max="1550" width="25.7109375" style="27" customWidth="1"/>
    <col min="1551" max="1796" width="9.140625" style="27"/>
    <col min="1797" max="1797" width="25.7109375" style="27" customWidth="1"/>
    <col min="1798" max="1805" width="9.7109375" style="27" customWidth="1"/>
    <col min="1806" max="1806" width="25.7109375" style="27" customWidth="1"/>
    <col min="1807" max="2052" width="9.140625" style="27"/>
    <col min="2053" max="2053" width="25.7109375" style="27" customWidth="1"/>
    <col min="2054" max="2061" width="9.7109375" style="27" customWidth="1"/>
    <col min="2062" max="2062" width="25.7109375" style="27" customWidth="1"/>
    <col min="2063" max="2308" width="9.140625" style="27"/>
    <col min="2309" max="2309" width="25.7109375" style="27" customWidth="1"/>
    <col min="2310" max="2317" width="9.7109375" style="27" customWidth="1"/>
    <col min="2318" max="2318" width="25.7109375" style="27" customWidth="1"/>
    <col min="2319" max="2564" width="9.140625" style="27"/>
    <col min="2565" max="2565" width="25.7109375" style="27" customWidth="1"/>
    <col min="2566" max="2573" width="9.7109375" style="27" customWidth="1"/>
    <col min="2574" max="2574" width="25.7109375" style="27" customWidth="1"/>
    <col min="2575" max="2820" width="9.140625" style="27"/>
    <col min="2821" max="2821" width="25.7109375" style="27" customWidth="1"/>
    <col min="2822" max="2829" width="9.7109375" style="27" customWidth="1"/>
    <col min="2830" max="2830" width="25.7109375" style="27" customWidth="1"/>
    <col min="2831" max="3076" width="9.140625" style="27"/>
    <col min="3077" max="3077" width="25.7109375" style="27" customWidth="1"/>
    <col min="3078" max="3085" width="9.7109375" style="27" customWidth="1"/>
    <col min="3086" max="3086" width="25.7109375" style="27" customWidth="1"/>
    <col min="3087" max="3332" width="9.140625" style="27"/>
    <col min="3333" max="3333" width="25.7109375" style="27" customWidth="1"/>
    <col min="3334" max="3341" width="9.7109375" style="27" customWidth="1"/>
    <col min="3342" max="3342" width="25.7109375" style="27" customWidth="1"/>
    <col min="3343" max="3588" width="9.140625" style="27"/>
    <col min="3589" max="3589" width="25.7109375" style="27" customWidth="1"/>
    <col min="3590" max="3597" width="9.7109375" style="27" customWidth="1"/>
    <col min="3598" max="3598" width="25.7109375" style="27" customWidth="1"/>
    <col min="3599" max="3844" width="9.140625" style="27"/>
    <col min="3845" max="3845" width="25.7109375" style="27" customWidth="1"/>
    <col min="3846" max="3853" width="9.7109375" style="27" customWidth="1"/>
    <col min="3854" max="3854" width="25.7109375" style="27" customWidth="1"/>
    <col min="3855" max="4100" width="9.140625" style="27"/>
    <col min="4101" max="4101" width="25.7109375" style="27" customWidth="1"/>
    <col min="4102" max="4109" width="9.7109375" style="27" customWidth="1"/>
    <col min="4110" max="4110" width="25.7109375" style="27" customWidth="1"/>
    <col min="4111" max="4356" width="9.140625" style="27"/>
    <col min="4357" max="4357" width="25.7109375" style="27" customWidth="1"/>
    <col min="4358" max="4365" width="9.7109375" style="27" customWidth="1"/>
    <col min="4366" max="4366" width="25.7109375" style="27" customWidth="1"/>
    <col min="4367" max="4612" width="9.140625" style="27"/>
    <col min="4613" max="4613" width="25.7109375" style="27" customWidth="1"/>
    <col min="4614" max="4621" width="9.7109375" style="27" customWidth="1"/>
    <col min="4622" max="4622" width="25.7109375" style="27" customWidth="1"/>
    <col min="4623" max="4868" width="9.140625" style="27"/>
    <col min="4869" max="4869" width="25.7109375" style="27" customWidth="1"/>
    <col min="4870" max="4877" width="9.7109375" style="27" customWidth="1"/>
    <col min="4878" max="4878" width="25.7109375" style="27" customWidth="1"/>
    <col min="4879" max="5124" width="9.140625" style="27"/>
    <col min="5125" max="5125" width="25.7109375" style="27" customWidth="1"/>
    <col min="5126" max="5133" width="9.7109375" style="27" customWidth="1"/>
    <col min="5134" max="5134" width="25.7109375" style="27" customWidth="1"/>
    <col min="5135" max="5380" width="9.140625" style="27"/>
    <col min="5381" max="5381" width="25.7109375" style="27" customWidth="1"/>
    <col min="5382" max="5389" width="9.7109375" style="27" customWidth="1"/>
    <col min="5390" max="5390" width="25.7109375" style="27" customWidth="1"/>
    <col min="5391" max="5636" width="9.140625" style="27"/>
    <col min="5637" max="5637" width="25.7109375" style="27" customWidth="1"/>
    <col min="5638" max="5645" width="9.7109375" style="27" customWidth="1"/>
    <col min="5646" max="5646" width="25.7109375" style="27" customWidth="1"/>
    <col min="5647" max="5892" width="9.140625" style="27"/>
    <col min="5893" max="5893" width="25.7109375" style="27" customWidth="1"/>
    <col min="5894" max="5901" width="9.7109375" style="27" customWidth="1"/>
    <col min="5902" max="5902" width="25.7109375" style="27" customWidth="1"/>
    <col min="5903" max="6148" width="9.140625" style="27"/>
    <col min="6149" max="6149" width="25.7109375" style="27" customWidth="1"/>
    <col min="6150" max="6157" width="9.7109375" style="27" customWidth="1"/>
    <col min="6158" max="6158" width="25.7109375" style="27" customWidth="1"/>
    <col min="6159" max="6404" width="9.140625" style="27"/>
    <col min="6405" max="6405" width="25.7109375" style="27" customWidth="1"/>
    <col min="6406" max="6413" width="9.7109375" style="27" customWidth="1"/>
    <col min="6414" max="6414" width="25.7109375" style="27" customWidth="1"/>
    <col min="6415" max="6660" width="9.140625" style="27"/>
    <col min="6661" max="6661" width="25.7109375" style="27" customWidth="1"/>
    <col min="6662" max="6669" width="9.7109375" style="27" customWidth="1"/>
    <col min="6670" max="6670" width="25.7109375" style="27" customWidth="1"/>
    <col min="6671" max="6916" width="9.140625" style="27"/>
    <col min="6917" max="6917" width="25.7109375" style="27" customWidth="1"/>
    <col min="6918" max="6925" width="9.7109375" style="27" customWidth="1"/>
    <col min="6926" max="6926" width="25.7109375" style="27" customWidth="1"/>
    <col min="6927" max="7172" width="9.140625" style="27"/>
    <col min="7173" max="7173" width="25.7109375" style="27" customWidth="1"/>
    <col min="7174" max="7181" width="9.7109375" style="27" customWidth="1"/>
    <col min="7182" max="7182" width="25.7109375" style="27" customWidth="1"/>
    <col min="7183" max="7428" width="9.140625" style="27"/>
    <col min="7429" max="7429" width="25.7109375" style="27" customWidth="1"/>
    <col min="7430" max="7437" width="9.7109375" style="27" customWidth="1"/>
    <col min="7438" max="7438" width="25.7109375" style="27" customWidth="1"/>
    <col min="7439" max="7684" width="9.140625" style="27"/>
    <col min="7685" max="7685" width="25.7109375" style="27" customWidth="1"/>
    <col min="7686" max="7693" width="9.7109375" style="27" customWidth="1"/>
    <col min="7694" max="7694" width="25.7109375" style="27" customWidth="1"/>
    <col min="7695" max="7940" width="9.140625" style="27"/>
    <col min="7941" max="7941" width="25.7109375" style="27" customWidth="1"/>
    <col min="7942" max="7949" width="9.7109375" style="27" customWidth="1"/>
    <col min="7950" max="7950" width="25.7109375" style="27" customWidth="1"/>
    <col min="7951" max="8196" width="9.140625" style="27"/>
    <col min="8197" max="8197" width="25.7109375" style="27" customWidth="1"/>
    <col min="8198" max="8205" width="9.7109375" style="27" customWidth="1"/>
    <col min="8206" max="8206" width="25.7109375" style="27" customWidth="1"/>
    <col min="8207" max="8452" width="9.140625" style="27"/>
    <col min="8453" max="8453" width="25.7109375" style="27" customWidth="1"/>
    <col min="8454" max="8461" width="9.7109375" style="27" customWidth="1"/>
    <col min="8462" max="8462" width="25.7109375" style="27" customWidth="1"/>
    <col min="8463" max="8708" width="9.140625" style="27"/>
    <col min="8709" max="8709" width="25.7109375" style="27" customWidth="1"/>
    <col min="8710" max="8717" width="9.7109375" style="27" customWidth="1"/>
    <col min="8718" max="8718" width="25.7109375" style="27" customWidth="1"/>
    <col min="8719" max="8964" width="9.140625" style="27"/>
    <col min="8965" max="8965" width="25.7109375" style="27" customWidth="1"/>
    <col min="8966" max="8973" width="9.7109375" style="27" customWidth="1"/>
    <col min="8974" max="8974" width="25.7109375" style="27" customWidth="1"/>
    <col min="8975" max="9220" width="9.140625" style="27"/>
    <col min="9221" max="9221" width="25.7109375" style="27" customWidth="1"/>
    <col min="9222" max="9229" width="9.7109375" style="27" customWidth="1"/>
    <col min="9230" max="9230" width="25.7109375" style="27" customWidth="1"/>
    <col min="9231" max="9476" width="9.140625" style="27"/>
    <col min="9477" max="9477" width="25.7109375" style="27" customWidth="1"/>
    <col min="9478" max="9485" width="9.7109375" style="27" customWidth="1"/>
    <col min="9486" max="9486" width="25.7109375" style="27" customWidth="1"/>
    <col min="9487" max="9732" width="9.140625" style="27"/>
    <col min="9733" max="9733" width="25.7109375" style="27" customWidth="1"/>
    <col min="9734" max="9741" width="9.7109375" style="27" customWidth="1"/>
    <col min="9742" max="9742" width="25.7109375" style="27" customWidth="1"/>
    <col min="9743" max="9988" width="9.140625" style="27"/>
    <col min="9989" max="9989" width="25.7109375" style="27" customWidth="1"/>
    <col min="9990" max="9997" width="9.7109375" style="27" customWidth="1"/>
    <col min="9998" max="9998" width="25.7109375" style="27" customWidth="1"/>
    <col min="9999" max="10244" width="9.140625" style="27"/>
    <col min="10245" max="10245" width="25.7109375" style="27" customWidth="1"/>
    <col min="10246" max="10253" width="9.7109375" style="27" customWidth="1"/>
    <col min="10254" max="10254" width="25.7109375" style="27" customWidth="1"/>
    <col min="10255" max="10500" width="9.140625" style="27"/>
    <col min="10501" max="10501" width="25.7109375" style="27" customWidth="1"/>
    <col min="10502" max="10509" width="9.7109375" style="27" customWidth="1"/>
    <col min="10510" max="10510" width="25.7109375" style="27" customWidth="1"/>
    <col min="10511" max="10756" width="9.140625" style="27"/>
    <col min="10757" max="10757" width="25.7109375" style="27" customWidth="1"/>
    <col min="10758" max="10765" width="9.7109375" style="27" customWidth="1"/>
    <col min="10766" max="10766" width="25.7109375" style="27" customWidth="1"/>
    <col min="10767" max="11012" width="9.140625" style="27"/>
    <col min="11013" max="11013" width="25.7109375" style="27" customWidth="1"/>
    <col min="11014" max="11021" width="9.7109375" style="27" customWidth="1"/>
    <col min="11022" max="11022" width="25.7109375" style="27" customWidth="1"/>
    <col min="11023" max="11268" width="9.140625" style="27"/>
    <col min="11269" max="11269" width="25.7109375" style="27" customWidth="1"/>
    <col min="11270" max="11277" width="9.7109375" style="27" customWidth="1"/>
    <col min="11278" max="11278" width="25.7109375" style="27" customWidth="1"/>
    <col min="11279" max="11524" width="9.140625" style="27"/>
    <col min="11525" max="11525" width="25.7109375" style="27" customWidth="1"/>
    <col min="11526" max="11533" width="9.7109375" style="27" customWidth="1"/>
    <col min="11534" max="11534" width="25.7109375" style="27" customWidth="1"/>
    <col min="11535" max="11780" width="9.140625" style="27"/>
    <col min="11781" max="11781" width="25.7109375" style="27" customWidth="1"/>
    <col min="11782" max="11789" width="9.7109375" style="27" customWidth="1"/>
    <col min="11790" max="11790" width="25.7109375" style="27" customWidth="1"/>
    <col min="11791" max="12036" width="9.140625" style="27"/>
    <col min="12037" max="12037" width="25.7109375" style="27" customWidth="1"/>
    <col min="12038" max="12045" width="9.7109375" style="27" customWidth="1"/>
    <col min="12046" max="12046" width="25.7109375" style="27" customWidth="1"/>
    <col min="12047" max="12292" width="9.140625" style="27"/>
    <col min="12293" max="12293" width="25.7109375" style="27" customWidth="1"/>
    <col min="12294" max="12301" width="9.7109375" style="27" customWidth="1"/>
    <col min="12302" max="12302" width="25.7109375" style="27" customWidth="1"/>
    <col min="12303" max="12548" width="9.140625" style="27"/>
    <col min="12549" max="12549" width="25.7109375" style="27" customWidth="1"/>
    <col min="12550" max="12557" width="9.7109375" style="27" customWidth="1"/>
    <col min="12558" max="12558" width="25.7109375" style="27" customWidth="1"/>
    <col min="12559" max="12804" width="9.140625" style="27"/>
    <col min="12805" max="12805" width="25.7109375" style="27" customWidth="1"/>
    <col min="12806" max="12813" width="9.7109375" style="27" customWidth="1"/>
    <col min="12814" max="12814" width="25.7109375" style="27" customWidth="1"/>
    <col min="12815" max="13060" width="9.140625" style="27"/>
    <col min="13061" max="13061" width="25.7109375" style="27" customWidth="1"/>
    <col min="13062" max="13069" width="9.7109375" style="27" customWidth="1"/>
    <col min="13070" max="13070" width="25.7109375" style="27" customWidth="1"/>
    <col min="13071" max="13316" width="9.140625" style="27"/>
    <col min="13317" max="13317" width="25.7109375" style="27" customWidth="1"/>
    <col min="13318" max="13325" width="9.7109375" style="27" customWidth="1"/>
    <col min="13326" max="13326" width="25.7109375" style="27" customWidth="1"/>
    <col min="13327" max="13572" width="9.140625" style="27"/>
    <col min="13573" max="13573" width="25.7109375" style="27" customWidth="1"/>
    <col min="13574" max="13581" width="9.7109375" style="27" customWidth="1"/>
    <col min="13582" max="13582" width="25.7109375" style="27" customWidth="1"/>
    <col min="13583" max="13828" width="9.140625" style="27"/>
    <col min="13829" max="13829" width="25.7109375" style="27" customWidth="1"/>
    <col min="13830" max="13837" width="9.7109375" style="27" customWidth="1"/>
    <col min="13838" max="13838" width="25.7109375" style="27" customWidth="1"/>
    <col min="13839" max="14084" width="9.140625" style="27"/>
    <col min="14085" max="14085" width="25.7109375" style="27" customWidth="1"/>
    <col min="14086" max="14093" width="9.7109375" style="27" customWidth="1"/>
    <col min="14094" max="14094" width="25.7109375" style="27" customWidth="1"/>
    <col min="14095" max="14340" width="9.140625" style="27"/>
    <col min="14341" max="14341" width="25.7109375" style="27" customWidth="1"/>
    <col min="14342" max="14349" width="9.7109375" style="27" customWidth="1"/>
    <col min="14350" max="14350" width="25.7109375" style="27" customWidth="1"/>
    <col min="14351" max="14596" width="9.140625" style="27"/>
    <col min="14597" max="14597" width="25.7109375" style="27" customWidth="1"/>
    <col min="14598" max="14605" width="9.7109375" style="27" customWidth="1"/>
    <col min="14606" max="14606" width="25.7109375" style="27" customWidth="1"/>
    <col min="14607" max="14852" width="9.140625" style="27"/>
    <col min="14853" max="14853" width="25.7109375" style="27" customWidth="1"/>
    <col min="14854" max="14861" width="9.7109375" style="27" customWidth="1"/>
    <col min="14862" max="14862" width="25.7109375" style="27" customWidth="1"/>
    <col min="14863" max="15108" width="9.140625" style="27"/>
    <col min="15109" max="15109" width="25.7109375" style="27" customWidth="1"/>
    <col min="15110" max="15117" width="9.7109375" style="27" customWidth="1"/>
    <col min="15118" max="15118" width="25.7109375" style="27" customWidth="1"/>
    <col min="15119" max="15364" width="9.140625" style="27"/>
    <col min="15365" max="15365" width="25.7109375" style="27" customWidth="1"/>
    <col min="15366" max="15373" width="9.7109375" style="27" customWidth="1"/>
    <col min="15374" max="15374" width="25.7109375" style="27" customWidth="1"/>
    <col min="15375" max="15620" width="9.140625" style="27"/>
    <col min="15621" max="15621" width="25.7109375" style="27" customWidth="1"/>
    <col min="15622" max="15629" width="9.7109375" style="27" customWidth="1"/>
    <col min="15630" max="15630" width="25.7109375" style="27" customWidth="1"/>
    <col min="15631" max="15876" width="9.140625" style="27"/>
    <col min="15877" max="15877" width="25.7109375" style="27" customWidth="1"/>
    <col min="15878" max="15885" width="9.7109375" style="27" customWidth="1"/>
    <col min="15886" max="15886" width="25.7109375" style="27" customWidth="1"/>
    <col min="15887" max="16132" width="9.140625" style="27"/>
    <col min="16133" max="16133" width="25.7109375" style="27" customWidth="1"/>
    <col min="16134" max="16141" width="9.7109375" style="27" customWidth="1"/>
    <col min="16142" max="16142" width="25.7109375" style="27" customWidth="1"/>
    <col min="16143" max="16384" width="9.140625" style="27"/>
  </cols>
  <sheetData>
    <row r="1" spans="1:15" ht="25.5" customHeight="1" x14ac:dyDescent="0.5">
      <c r="A1" s="1358" t="s">
        <v>482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  <c r="N1" s="1358"/>
    </row>
    <row r="2" spans="1:15" ht="19.5" customHeight="1" x14ac:dyDescent="0.25">
      <c r="A2" s="1359" t="s">
        <v>837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  <c r="N2" s="1359"/>
    </row>
    <row r="3" spans="1:15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  <c r="N3" s="1344"/>
    </row>
    <row r="4" spans="1:15" ht="27.75" customHeight="1" x14ac:dyDescent="0.3">
      <c r="A4" s="675" t="s">
        <v>694</v>
      </c>
      <c r="B4" s="676"/>
      <c r="C4" s="269"/>
      <c r="D4" s="269"/>
      <c r="E4" s="269"/>
      <c r="F4" s="676"/>
      <c r="G4" s="269"/>
      <c r="H4" s="269"/>
      <c r="I4" s="269"/>
      <c r="J4" s="269"/>
      <c r="K4" s="269"/>
      <c r="L4" s="269"/>
      <c r="M4" s="269"/>
      <c r="N4" s="677" t="s">
        <v>79</v>
      </c>
    </row>
    <row r="5" spans="1:15" ht="30.75" customHeight="1" x14ac:dyDescent="0.2">
      <c r="A5" s="1360" t="s">
        <v>833</v>
      </c>
      <c r="B5" s="1366" t="s">
        <v>605</v>
      </c>
      <c r="C5" s="1367"/>
      <c r="D5" s="1367"/>
      <c r="E5" s="1367"/>
      <c r="F5" s="1362" t="s">
        <v>606</v>
      </c>
      <c r="G5" s="1335"/>
      <c r="H5" s="1335"/>
      <c r="I5" s="1335"/>
      <c r="J5" s="1335" t="s">
        <v>604</v>
      </c>
      <c r="K5" s="1335"/>
      <c r="L5" s="1335"/>
      <c r="M5" s="1363"/>
      <c r="N5" s="1364" t="s">
        <v>832</v>
      </c>
    </row>
    <row r="6" spans="1:15" ht="39" customHeight="1" x14ac:dyDescent="0.2">
      <c r="A6" s="1361"/>
      <c r="B6" s="83" t="s">
        <v>396</v>
      </c>
      <c r="C6" s="83" t="s">
        <v>344</v>
      </c>
      <c r="D6" s="83" t="s">
        <v>343</v>
      </c>
      <c r="E6" s="83" t="s">
        <v>342</v>
      </c>
      <c r="F6" s="83" t="s">
        <v>396</v>
      </c>
      <c r="G6" s="83" t="s">
        <v>344</v>
      </c>
      <c r="H6" s="83" t="s">
        <v>343</v>
      </c>
      <c r="I6" s="83" t="s">
        <v>342</v>
      </c>
      <c r="J6" s="83" t="s">
        <v>396</v>
      </c>
      <c r="K6" s="83" t="s">
        <v>344</v>
      </c>
      <c r="L6" s="83" t="s">
        <v>343</v>
      </c>
      <c r="M6" s="83" t="s">
        <v>342</v>
      </c>
      <c r="N6" s="1365"/>
    </row>
    <row r="7" spans="1:15" ht="24.95" customHeight="1" thickBot="1" x14ac:dyDescent="0.25">
      <c r="A7" s="536" t="s">
        <v>582</v>
      </c>
      <c r="B7" s="167">
        <f>SUM(C7:E7)</f>
        <v>9875</v>
      </c>
      <c r="C7" s="147">
        <f>K7+G7</f>
        <v>60</v>
      </c>
      <c r="D7" s="147">
        <f>L7+H7</f>
        <v>870</v>
      </c>
      <c r="E7" s="147">
        <f>M7+I7</f>
        <v>8945</v>
      </c>
      <c r="F7" s="167">
        <f>I7+H7+G7</f>
        <v>8532</v>
      </c>
      <c r="G7" s="148">
        <v>31</v>
      </c>
      <c r="H7" s="148">
        <v>584</v>
      </c>
      <c r="I7" s="148">
        <v>7917</v>
      </c>
      <c r="J7" s="167">
        <f>M7+L7+K7</f>
        <v>1343</v>
      </c>
      <c r="K7" s="148">
        <v>29</v>
      </c>
      <c r="L7" s="148">
        <v>286</v>
      </c>
      <c r="M7" s="148">
        <v>1028</v>
      </c>
      <c r="N7" s="516" t="s">
        <v>37</v>
      </c>
    </row>
    <row r="8" spans="1:15" ht="24.95" customHeight="1" thickBot="1" x14ac:dyDescent="0.25">
      <c r="A8" s="537" t="s">
        <v>583</v>
      </c>
      <c r="B8" s="329">
        <f t="shared" ref="B8:B15" si="0">SUM(C8:E8)</f>
        <v>9353</v>
      </c>
      <c r="C8" s="501">
        <f t="shared" ref="C8:C15" si="1">K8+G8</f>
        <v>6</v>
      </c>
      <c r="D8" s="501">
        <f t="shared" ref="D8:D15" si="2">L8+H8</f>
        <v>50</v>
      </c>
      <c r="E8" s="501">
        <f t="shared" ref="E8:E15" si="3">M8+I8</f>
        <v>9297</v>
      </c>
      <c r="F8" s="329">
        <f t="shared" ref="F8:F15" si="4">I8+H8+G8</f>
        <v>5977</v>
      </c>
      <c r="G8" s="150">
        <v>0</v>
      </c>
      <c r="H8" s="150">
        <v>12</v>
      </c>
      <c r="I8" s="150">
        <v>5965</v>
      </c>
      <c r="J8" s="329">
        <f t="shared" ref="J8:J15" si="5">M8+L8+K8</f>
        <v>3376</v>
      </c>
      <c r="K8" s="150">
        <v>6</v>
      </c>
      <c r="L8" s="150">
        <v>38</v>
      </c>
      <c r="M8" s="150">
        <v>3332</v>
      </c>
      <c r="N8" s="518" t="s">
        <v>38</v>
      </c>
      <c r="O8" s="95"/>
    </row>
    <row r="9" spans="1:15" ht="24.95" customHeight="1" thickBot="1" x14ac:dyDescent="0.25">
      <c r="A9" s="536" t="s">
        <v>584</v>
      </c>
      <c r="B9" s="167">
        <f t="shared" si="0"/>
        <v>2765</v>
      </c>
      <c r="C9" s="147">
        <f t="shared" si="1"/>
        <v>0</v>
      </c>
      <c r="D9" s="147">
        <f t="shared" si="2"/>
        <v>4</v>
      </c>
      <c r="E9" s="147">
        <f t="shared" si="3"/>
        <v>2761</v>
      </c>
      <c r="F9" s="167">
        <f t="shared" si="4"/>
        <v>2173</v>
      </c>
      <c r="G9" s="151">
        <v>0</v>
      </c>
      <c r="H9" s="151">
        <v>0</v>
      </c>
      <c r="I9" s="151">
        <v>2173</v>
      </c>
      <c r="J9" s="167">
        <f t="shared" si="5"/>
        <v>592</v>
      </c>
      <c r="K9" s="151">
        <v>0</v>
      </c>
      <c r="L9" s="151">
        <v>4</v>
      </c>
      <c r="M9" s="151">
        <v>588</v>
      </c>
      <c r="N9" s="517" t="s">
        <v>39</v>
      </c>
    </row>
    <row r="10" spans="1:15" ht="24.95" customHeight="1" thickBot="1" x14ac:dyDescent="0.25">
      <c r="A10" s="537" t="s">
        <v>585</v>
      </c>
      <c r="B10" s="329">
        <f t="shared" si="0"/>
        <v>1487</v>
      </c>
      <c r="C10" s="501">
        <f t="shared" si="1"/>
        <v>0</v>
      </c>
      <c r="D10" s="501">
        <f t="shared" si="2"/>
        <v>14</v>
      </c>
      <c r="E10" s="501">
        <f t="shared" si="3"/>
        <v>1473</v>
      </c>
      <c r="F10" s="329">
        <f t="shared" si="4"/>
        <v>883</v>
      </c>
      <c r="G10" s="150">
        <v>0</v>
      </c>
      <c r="H10" s="150">
        <v>6</v>
      </c>
      <c r="I10" s="150">
        <v>877</v>
      </c>
      <c r="J10" s="329">
        <f t="shared" si="5"/>
        <v>604</v>
      </c>
      <c r="K10" s="150">
        <v>0</v>
      </c>
      <c r="L10" s="150">
        <v>8</v>
      </c>
      <c r="M10" s="150">
        <v>596</v>
      </c>
      <c r="N10" s="518" t="s">
        <v>534</v>
      </c>
    </row>
    <row r="11" spans="1:15" ht="24.95" customHeight="1" thickBot="1" x14ac:dyDescent="0.25">
      <c r="A11" s="536" t="s">
        <v>586</v>
      </c>
      <c r="B11" s="167">
        <f t="shared" si="0"/>
        <v>804</v>
      </c>
      <c r="C11" s="147">
        <f t="shared" si="1"/>
        <v>0</v>
      </c>
      <c r="D11" s="147">
        <f t="shared" si="2"/>
        <v>10</v>
      </c>
      <c r="E11" s="147">
        <f t="shared" si="3"/>
        <v>794</v>
      </c>
      <c r="F11" s="167">
        <f t="shared" si="4"/>
        <v>620</v>
      </c>
      <c r="G11" s="151">
        <v>0</v>
      </c>
      <c r="H11" s="151">
        <v>8</v>
      </c>
      <c r="I11" s="151">
        <v>612</v>
      </c>
      <c r="J11" s="167">
        <f t="shared" si="5"/>
        <v>184</v>
      </c>
      <c r="K11" s="151">
        <v>0</v>
      </c>
      <c r="L11" s="151">
        <v>2</v>
      </c>
      <c r="M11" s="151">
        <v>182</v>
      </c>
      <c r="N11" s="517" t="s">
        <v>41</v>
      </c>
    </row>
    <row r="12" spans="1:15" ht="24.95" customHeight="1" thickBot="1" x14ac:dyDescent="0.25">
      <c r="A12" s="537" t="s">
        <v>587</v>
      </c>
      <c r="B12" s="329">
        <f t="shared" si="0"/>
        <v>70</v>
      </c>
      <c r="C12" s="501">
        <f t="shared" si="1"/>
        <v>0</v>
      </c>
      <c r="D12" s="501">
        <f t="shared" si="2"/>
        <v>0</v>
      </c>
      <c r="E12" s="501">
        <f t="shared" si="3"/>
        <v>70</v>
      </c>
      <c r="F12" s="329">
        <f t="shared" si="4"/>
        <v>45</v>
      </c>
      <c r="G12" s="150">
        <v>0</v>
      </c>
      <c r="H12" s="150">
        <v>0</v>
      </c>
      <c r="I12" s="150">
        <v>45</v>
      </c>
      <c r="J12" s="329">
        <f t="shared" si="5"/>
        <v>25</v>
      </c>
      <c r="K12" s="150">
        <v>0</v>
      </c>
      <c r="L12" s="150">
        <v>0</v>
      </c>
      <c r="M12" s="150">
        <v>25</v>
      </c>
      <c r="N12" s="518" t="s">
        <v>42</v>
      </c>
    </row>
    <row r="13" spans="1:15" ht="24.95" customHeight="1" thickBot="1" x14ac:dyDescent="0.25">
      <c r="A13" s="536" t="s">
        <v>588</v>
      </c>
      <c r="B13" s="167">
        <f t="shared" si="0"/>
        <v>1332</v>
      </c>
      <c r="C13" s="147">
        <f t="shared" si="1"/>
        <v>0</v>
      </c>
      <c r="D13" s="147">
        <f t="shared" si="2"/>
        <v>4</v>
      </c>
      <c r="E13" s="147">
        <f t="shared" si="3"/>
        <v>1328</v>
      </c>
      <c r="F13" s="167">
        <f t="shared" si="4"/>
        <v>665</v>
      </c>
      <c r="G13" s="151">
        <v>0</v>
      </c>
      <c r="H13" s="151">
        <v>0</v>
      </c>
      <c r="I13" s="151">
        <v>665</v>
      </c>
      <c r="J13" s="167">
        <f t="shared" si="5"/>
        <v>667</v>
      </c>
      <c r="K13" s="151">
        <v>0</v>
      </c>
      <c r="L13" s="151">
        <v>4</v>
      </c>
      <c r="M13" s="151">
        <v>663</v>
      </c>
      <c r="N13" s="517" t="s">
        <v>43</v>
      </c>
    </row>
    <row r="14" spans="1:15" ht="24.95" customHeight="1" thickBot="1" x14ac:dyDescent="0.25">
      <c r="A14" s="538" t="s">
        <v>589</v>
      </c>
      <c r="B14" s="329">
        <f t="shared" si="0"/>
        <v>485</v>
      </c>
      <c r="C14" s="501">
        <f t="shared" si="1"/>
        <v>0</v>
      </c>
      <c r="D14" s="501">
        <f t="shared" si="2"/>
        <v>14</v>
      </c>
      <c r="E14" s="501">
        <f t="shared" si="3"/>
        <v>471</v>
      </c>
      <c r="F14" s="329">
        <f t="shared" si="4"/>
        <v>272</v>
      </c>
      <c r="G14" s="150">
        <v>0</v>
      </c>
      <c r="H14" s="150">
        <v>6</v>
      </c>
      <c r="I14" s="150">
        <v>266</v>
      </c>
      <c r="J14" s="329">
        <f t="shared" si="5"/>
        <v>213</v>
      </c>
      <c r="K14" s="150">
        <v>0</v>
      </c>
      <c r="L14" s="150">
        <v>8</v>
      </c>
      <c r="M14" s="150">
        <v>205</v>
      </c>
      <c r="N14" s="518" t="s">
        <v>538</v>
      </c>
    </row>
    <row r="15" spans="1:15" ht="24.95" customHeight="1" x14ac:dyDescent="0.2">
      <c r="A15" s="539" t="s">
        <v>595</v>
      </c>
      <c r="B15" s="504">
        <f t="shared" si="0"/>
        <v>145</v>
      </c>
      <c r="C15" s="505">
        <f t="shared" si="1"/>
        <v>0</v>
      </c>
      <c r="D15" s="505">
        <f t="shared" si="2"/>
        <v>14</v>
      </c>
      <c r="E15" s="505">
        <f t="shared" si="3"/>
        <v>131</v>
      </c>
      <c r="F15" s="180">
        <f t="shared" si="4"/>
        <v>0</v>
      </c>
      <c r="G15" s="154">
        <v>0</v>
      </c>
      <c r="H15" s="154">
        <v>0</v>
      </c>
      <c r="I15" s="154">
        <v>0</v>
      </c>
      <c r="J15" s="180">
        <f t="shared" si="5"/>
        <v>145</v>
      </c>
      <c r="K15" s="154">
        <v>0</v>
      </c>
      <c r="L15" s="154">
        <v>14</v>
      </c>
      <c r="M15" s="154">
        <v>131</v>
      </c>
      <c r="N15" s="519" t="s">
        <v>177</v>
      </c>
    </row>
    <row r="16" spans="1:15" ht="30" customHeight="1" x14ac:dyDescent="0.2">
      <c r="A16" s="540" t="s">
        <v>44</v>
      </c>
      <c r="B16" s="214">
        <f t="shared" ref="B16:K16" si="6">SUM(B7:B15)</f>
        <v>26316</v>
      </c>
      <c r="C16" s="214">
        <f t="shared" si="6"/>
        <v>66</v>
      </c>
      <c r="D16" s="214">
        <f t="shared" si="6"/>
        <v>980</v>
      </c>
      <c r="E16" s="214">
        <f t="shared" si="6"/>
        <v>25270</v>
      </c>
      <c r="F16" s="214">
        <f t="shared" si="6"/>
        <v>19167</v>
      </c>
      <c r="G16" s="214">
        <f t="shared" si="6"/>
        <v>31</v>
      </c>
      <c r="H16" s="214">
        <f t="shared" si="6"/>
        <v>616</v>
      </c>
      <c r="I16" s="214">
        <f t="shared" si="6"/>
        <v>18520</v>
      </c>
      <c r="J16" s="214">
        <f t="shared" si="6"/>
        <v>7149</v>
      </c>
      <c r="K16" s="214">
        <f t="shared" si="6"/>
        <v>35</v>
      </c>
      <c r="L16" s="214">
        <f>SUM(L7:L15)</f>
        <v>364</v>
      </c>
      <c r="M16" s="214">
        <f>SUM(M7:M15)</f>
        <v>6750</v>
      </c>
      <c r="N16" s="535" t="s">
        <v>45</v>
      </c>
    </row>
    <row r="17" ht="16.5" customHeight="1" x14ac:dyDescent="0.25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M36"/>
  <sheetViews>
    <sheetView view="pageBreakPreview" zoomScaleNormal="100" zoomScaleSheetLayoutView="100" workbookViewId="0">
      <selection activeCell="S23" sqref="S23"/>
    </sheetView>
  </sheetViews>
  <sheetFormatPr defaultRowHeight="15" x14ac:dyDescent="0.25"/>
  <cols>
    <col min="1" max="1" width="20" style="43" customWidth="1"/>
    <col min="2" max="2" width="9" style="45" customWidth="1"/>
    <col min="3" max="10" width="8.7109375" style="43" customWidth="1"/>
    <col min="11" max="11" width="8.28515625" style="43" customWidth="1"/>
    <col min="12" max="12" width="9.7109375" style="43" customWidth="1"/>
    <col min="13" max="13" width="20" style="43" customWidth="1"/>
    <col min="14" max="256" width="9.140625" style="27"/>
    <col min="257" max="257" width="23.28515625" style="27" bestFit="1" customWidth="1"/>
    <col min="258" max="258" width="7.7109375" style="27" customWidth="1"/>
    <col min="259" max="267" width="8.7109375" style="27" customWidth="1"/>
    <col min="268" max="268" width="7.7109375" style="27" customWidth="1"/>
    <col min="269" max="269" width="20.28515625" style="27" bestFit="1" customWidth="1"/>
    <col min="270" max="512" width="9.140625" style="27"/>
    <col min="513" max="513" width="23.28515625" style="27" bestFit="1" customWidth="1"/>
    <col min="514" max="514" width="7.7109375" style="27" customWidth="1"/>
    <col min="515" max="523" width="8.7109375" style="27" customWidth="1"/>
    <col min="524" max="524" width="7.7109375" style="27" customWidth="1"/>
    <col min="525" max="525" width="20.28515625" style="27" bestFit="1" customWidth="1"/>
    <col min="526" max="768" width="9.140625" style="27"/>
    <col min="769" max="769" width="23.28515625" style="27" bestFit="1" customWidth="1"/>
    <col min="770" max="770" width="7.7109375" style="27" customWidth="1"/>
    <col min="771" max="779" width="8.7109375" style="27" customWidth="1"/>
    <col min="780" max="780" width="7.7109375" style="27" customWidth="1"/>
    <col min="781" max="781" width="20.28515625" style="27" bestFit="1" customWidth="1"/>
    <col min="782" max="1024" width="9.140625" style="27"/>
    <col min="1025" max="1025" width="23.28515625" style="27" bestFit="1" customWidth="1"/>
    <col min="1026" max="1026" width="7.7109375" style="27" customWidth="1"/>
    <col min="1027" max="1035" width="8.7109375" style="27" customWidth="1"/>
    <col min="1036" max="1036" width="7.7109375" style="27" customWidth="1"/>
    <col min="1037" max="1037" width="20.28515625" style="27" bestFit="1" customWidth="1"/>
    <col min="1038" max="1280" width="9.140625" style="27"/>
    <col min="1281" max="1281" width="23.28515625" style="27" bestFit="1" customWidth="1"/>
    <col min="1282" max="1282" width="7.7109375" style="27" customWidth="1"/>
    <col min="1283" max="1291" width="8.7109375" style="27" customWidth="1"/>
    <col min="1292" max="1292" width="7.7109375" style="27" customWidth="1"/>
    <col min="1293" max="1293" width="20.28515625" style="27" bestFit="1" customWidth="1"/>
    <col min="1294" max="1536" width="9.140625" style="27"/>
    <col min="1537" max="1537" width="23.28515625" style="27" bestFit="1" customWidth="1"/>
    <col min="1538" max="1538" width="7.7109375" style="27" customWidth="1"/>
    <col min="1539" max="1547" width="8.7109375" style="27" customWidth="1"/>
    <col min="1548" max="1548" width="7.7109375" style="27" customWidth="1"/>
    <col min="1549" max="1549" width="20.28515625" style="27" bestFit="1" customWidth="1"/>
    <col min="1550" max="1792" width="9.140625" style="27"/>
    <col min="1793" max="1793" width="23.28515625" style="27" bestFit="1" customWidth="1"/>
    <col min="1794" max="1794" width="7.7109375" style="27" customWidth="1"/>
    <col min="1795" max="1803" width="8.7109375" style="27" customWidth="1"/>
    <col min="1804" max="1804" width="7.7109375" style="27" customWidth="1"/>
    <col min="1805" max="1805" width="20.28515625" style="27" bestFit="1" customWidth="1"/>
    <col min="1806" max="2048" width="9.140625" style="27"/>
    <col min="2049" max="2049" width="23.28515625" style="27" bestFit="1" customWidth="1"/>
    <col min="2050" max="2050" width="7.7109375" style="27" customWidth="1"/>
    <col min="2051" max="2059" width="8.7109375" style="27" customWidth="1"/>
    <col min="2060" max="2060" width="7.7109375" style="27" customWidth="1"/>
    <col min="2061" max="2061" width="20.28515625" style="27" bestFit="1" customWidth="1"/>
    <col min="2062" max="2304" width="9.140625" style="27"/>
    <col min="2305" max="2305" width="23.28515625" style="27" bestFit="1" customWidth="1"/>
    <col min="2306" max="2306" width="7.7109375" style="27" customWidth="1"/>
    <col min="2307" max="2315" width="8.7109375" style="27" customWidth="1"/>
    <col min="2316" max="2316" width="7.7109375" style="27" customWidth="1"/>
    <col min="2317" max="2317" width="20.28515625" style="27" bestFit="1" customWidth="1"/>
    <col min="2318" max="2560" width="9.140625" style="27"/>
    <col min="2561" max="2561" width="23.28515625" style="27" bestFit="1" customWidth="1"/>
    <col min="2562" max="2562" width="7.7109375" style="27" customWidth="1"/>
    <col min="2563" max="2571" width="8.7109375" style="27" customWidth="1"/>
    <col min="2572" max="2572" width="7.7109375" style="27" customWidth="1"/>
    <col min="2573" max="2573" width="20.28515625" style="27" bestFit="1" customWidth="1"/>
    <col min="2574" max="2816" width="9.140625" style="27"/>
    <col min="2817" max="2817" width="23.28515625" style="27" bestFit="1" customWidth="1"/>
    <col min="2818" max="2818" width="7.7109375" style="27" customWidth="1"/>
    <col min="2819" max="2827" width="8.7109375" style="27" customWidth="1"/>
    <col min="2828" max="2828" width="7.7109375" style="27" customWidth="1"/>
    <col min="2829" max="2829" width="20.28515625" style="27" bestFit="1" customWidth="1"/>
    <col min="2830" max="3072" width="9.140625" style="27"/>
    <col min="3073" max="3073" width="23.28515625" style="27" bestFit="1" customWidth="1"/>
    <col min="3074" max="3074" width="7.7109375" style="27" customWidth="1"/>
    <col min="3075" max="3083" width="8.7109375" style="27" customWidth="1"/>
    <col min="3084" max="3084" width="7.7109375" style="27" customWidth="1"/>
    <col min="3085" max="3085" width="20.28515625" style="27" bestFit="1" customWidth="1"/>
    <col min="3086" max="3328" width="9.140625" style="27"/>
    <col min="3329" max="3329" width="23.28515625" style="27" bestFit="1" customWidth="1"/>
    <col min="3330" max="3330" width="7.7109375" style="27" customWidth="1"/>
    <col min="3331" max="3339" width="8.7109375" style="27" customWidth="1"/>
    <col min="3340" max="3340" width="7.7109375" style="27" customWidth="1"/>
    <col min="3341" max="3341" width="20.28515625" style="27" bestFit="1" customWidth="1"/>
    <col min="3342" max="3584" width="9.140625" style="27"/>
    <col min="3585" max="3585" width="23.28515625" style="27" bestFit="1" customWidth="1"/>
    <col min="3586" max="3586" width="7.7109375" style="27" customWidth="1"/>
    <col min="3587" max="3595" width="8.7109375" style="27" customWidth="1"/>
    <col min="3596" max="3596" width="7.7109375" style="27" customWidth="1"/>
    <col min="3597" max="3597" width="20.28515625" style="27" bestFit="1" customWidth="1"/>
    <col min="3598" max="3840" width="9.140625" style="27"/>
    <col min="3841" max="3841" width="23.28515625" style="27" bestFit="1" customWidth="1"/>
    <col min="3842" max="3842" width="7.7109375" style="27" customWidth="1"/>
    <col min="3843" max="3851" width="8.7109375" style="27" customWidth="1"/>
    <col min="3852" max="3852" width="7.7109375" style="27" customWidth="1"/>
    <col min="3853" max="3853" width="20.28515625" style="27" bestFit="1" customWidth="1"/>
    <col min="3854" max="4096" width="9.140625" style="27"/>
    <col min="4097" max="4097" width="23.28515625" style="27" bestFit="1" customWidth="1"/>
    <col min="4098" max="4098" width="7.7109375" style="27" customWidth="1"/>
    <col min="4099" max="4107" width="8.7109375" style="27" customWidth="1"/>
    <col min="4108" max="4108" width="7.7109375" style="27" customWidth="1"/>
    <col min="4109" max="4109" width="20.28515625" style="27" bestFit="1" customWidth="1"/>
    <col min="4110" max="4352" width="9.140625" style="27"/>
    <col min="4353" max="4353" width="23.28515625" style="27" bestFit="1" customWidth="1"/>
    <col min="4354" max="4354" width="7.7109375" style="27" customWidth="1"/>
    <col min="4355" max="4363" width="8.7109375" style="27" customWidth="1"/>
    <col min="4364" max="4364" width="7.7109375" style="27" customWidth="1"/>
    <col min="4365" max="4365" width="20.28515625" style="27" bestFit="1" customWidth="1"/>
    <col min="4366" max="4608" width="9.140625" style="27"/>
    <col min="4609" max="4609" width="23.28515625" style="27" bestFit="1" customWidth="1"/>
    <col min="4610" max="4610" width="7.7109375" style="27" customWidth="1"/>
    <col min="4611" max="4619" width="8.7109375" style="27" customWidth="1"/>
    <col min="4620" max="4620" width="7.7109375" style="27" customWidth="1"/>
    <col min="4621" max="4621" width="20.28515625" style="27" bestFit="1" customWidth="1"/>
    <col min="4622" max="4864" width="9.140625" style="27"/>
    <col min="4865" max="4865" width="23.28515625" style="27" bestFit="1" customWidth="1"/>
    <col min="4866" max="4866" width="7.7109375" style="27" customWidth="1"/>
    <col min="4867" max="4875" width="8.7109375" style="27" customWidth="1"/>
    <col min="4876" max="4876" width="7.7109375" style="27" customWidth="1"/>
    <col min="4877" max="4877" width="20.28515625" style="27" bestFit="1" customWidth="1"/>
    <col min="4878" max="5120" width="9.140625" style="27"/>
    <col min="5121" max="5121" width="23.28515625" style="27" bestFit="1" customWidth="1"/>
    <col min="5122" max="5122" width="7.7109375" style="27" customWidth="1"/>
    <col min="5123" max="5131" width="8.7109375" style="27" customWidth="1"/>
    <col min="5132" max="5132" width="7.7109375" style="27" customWidth="1"/>
    <col min="5133" max="5133" width="20.28515625" style="27" bestFit="1" customWidth="1"/>
    <col min="5134" max="5376" width="9.140625" style="27"/>
    <col min="5377" max="5377" width="23.28515625" style="27" bestFit="1" customWidth="1"/>
    <col min="5378" max="5378" width="7.7109375" style="27" customWidth="1"/>
    <col min="5379" max="5387" width="8.7109375" style="27" customWidth="1"/>
    <col min="5388" max="5388" width="7.7109375" style="27" customWidth="1"/>
    <col min="5389" max="5389" width="20.28515625" style="27" bestFit="1" customWidth="1"/>
    <col min="5390" max="5632" width="9.140625" style="27"/>
    <col min="5633" max="5633" width="23.28515625" style="27" bestFit="1" customWidth="1"/>
    <col min="5634" max="5634" width="7.7109375" style="27" customWidth="1"/>
    <col min="5635" max="5643" width="8.7109375" style="27" customWidth="1"/>
    <col min="5644" max="5644" width="7.7109375" style="27" customWidth="1"/>
    <col min="5645" max="5645" width="20.28515625" style="27" bestFit="1" customWidth="1"/>
    <col min="5646" max="5888" width="9.140625" style="27"/>
    <col min="5889" max="5889" width="23.28515625" style="27" bestFit="1" customWidth="1"/>
    <col min="5890" max="5890" width="7.7109375" style="27" customWidth="1"/>
    <col min="5891" max="5899" width="8.7109375" style="27" customWidth="1"/>
    <col min="5900" max="5900" width="7.7109375" style="27" customWidth="1"/>
    <col min="5901" max="5901" width="20.28515625" style="27" bestFit="1" customWidth="1"/>
    <col min="5902" max="6144" width="9.140625" style="27"/>
    <col min="6145" max="6145" width="23.28515625" style="27" bestFit="1" customWidth="1"/>
    <col min="6146" max="6146" width="7.7109375" style="27" customWidth="1"/>
    <col min="6147" max="6155" width="8.7109375" style="27" customWidth="1"/>
    <col min="6156" max="6156" width="7.7109375" style="27" customWidth="1"/>
    <col min="6157" max="6157" width="20.28515625" style="27" bestFit="1" customWidth="1"/>
    <col min="6158" max="6400" width="9.140625" style="27"/>
    <col min="6401" max="6401" width="23.28515625" style="27" bestFit="1" customWidth="1"/>
    <col min="6402" max="6402" width="7.7109375" style="27" customWidth="1"/>
    <col min="6403" max="6411" width="8.7109375" style="27" customWidth="1"/>
    <col min="6412" max="6412" width="7.7109375" style="27" customWidth="1"/>
    <col min="6413" max="6413" width="20.28515625" style="27" bestFit="1" customWidth="1"/>
    <col min="6414" max="6656" width="9.140625" style="27"/>
    <col min="6657" max="6657" width="23.28515625" style="27" bestFit="1" customWidth="1"/>
    <col min="6658" max="6658" width="7.7109375" style="27" customWidth="1"/>
    <col min="6659" max="6667" width="8.7109375" style="27" customWidth="1"/>
    <col min="6668" max="6668" width="7.7109375" style="27" customWidth="1"/>
    <col min="6669" max="6669" width="20.28515625" style="27" bestFit="1" customWidth="1"/>
    <col min="6670" max="6912" width="9.140625" style="27"/>
    <col min="6913" max="6913" width="23.28515625" style="27" bestFit="1" customWidth="1"/>
    <col min="6914" max="6914" width="7.7109375" style="27" customWidth="1"/>
    <col min="6915" max="6923" width="8.7109375" style="27" customWidth="1"/>
    <col min="6924" max="6924" width="7.7109375" style="27" customWidth="1"/>
    <col min="6925" max="6925" width="20.28515625" style="27" bestFit="1" customWidth="1"/>
    <col min="6926" max="7168" width="9.140625" style="27"/>
    <col min="7169" max="7169" width="23.28515625" style="27" bestFit="1" customWidth="1"/>
    <col min="7170" max="7170" width="7.7109375" style="27" customWidth="1"/>
    <col min="7171" max="7179" width="8.7109375" style="27" customWidth="1"/>
    <col min="7180" max="7180" width="7.7109375" style="27" customWidth="1"/>
    <col min="7181" max="7181" width="20.28515625" style="27" bestFit="1" customWidth="1"/>
    <col min="7182" max="7424" width="9.140625" style="27"/>
    <col min="7425" max="7425" width="23.28515625" style="27" bestFit="1" customWidth="1"/>
    <col min="7426" max="7426" width="7.7109375" style="27" customWidth="1"/>
    <col min="7427" max="7435" width="8.7109375" style="27" customWidth="1"/>
    <col min="7436" max="7436" width="7.7109375" style="27" customWidth="1"/>
    <col min="7437" max="7437" width="20.28515625" style="27" bestFit="1" customWidth="1"/>
    <col min="7438" max="7680" width="9.140625" style="27"/>
    <col min="7681" max="7681" width="23.28515625" style="27" bestFit="1" customWidth="1"/>
    <col min="7682" max="7682" width="7.7109375" style="27" customWidth="1"/>
    <col min="7683" max="7691" width="8.7109375" style="27" customWidth="1"/>
    <col min="7692" max="7692" width="7.7109375" style="27" customWidth="1"/>
    <col min="7693" max="7693" width="20.28515625" style="27" bestFit="1" customWidth="1"/>
    <col min="7694" max="7936" width="9.140625" style="27"/>
    <col min="7937" max="7937" width="23.28515625" style="27" bestFit="1" customWidth="1"/>
    <col min="7938" max="7938" width="7.7109375" style="27" customWidth="1"/>
    <col min="7939" max="7947" width="8.7109375" style="27" customWidth="1"/>
    <col min="7948" max="7948" width="7.7109375" style="27" customWidth="1"/>
    <col min="7949" max="7949" width="20.28515625" style="27" bestFit="1" customWidth="1"/>
    <col min="7950" max="8192" width="9.140625" style="27"/>
    <col min="8193" max="8193" width="23.28515625" style="27" bestFit="1" customWidth="1"/>
    <col min="8194" max="8194" width="7.7109375" style="27" customWidth="1"/>
    <col min="8195" max="8203" width="8.7109375" style="27" customWidth="1"/>
    <col min="8204" max="8204" width="7.7109375" style="27" customWidth="1"/>
    <col min="8205" max="8205" width="20.28515625" style="27" bestFit="1" customWidth="1"/>
    <col min="8206" max="8448" width="9.140625" style="27"/>
    <col min="8449" max="8449" width="23.28515625" style="27" bestFit="1" customWidth="1"/>
    <col min="8450" max="8450" width="7.7109375" style="27" customWidth="1"/>
    <col min="8451" max="8459" width="8.7109375" style="27" customWidth="1"/>
    <col min="8460" max="8460" width="7.7109375" style="27" customWidth="1"/>
    <col min="8461" max="8461" width="20.28515625" style="27" bestFit="1" customWidth="1"/>
    <col min="8462" max="8704" width="9.140625" style="27"/>
    <col min="8705" max="8705" width="23.28515625" style="27" bestFit="1" customWidth="1"/>
    <col min="8706" max="8706" width="7.7109375" style="27" customWidth="1"/>
    <col min="8707" max="8715" width="8.7109375" style="27" customWidth="1"/>
    <col min="8716" max="8716" width="7.7109375" style="27" customWidth="1"/>
    <col min="8717" max="8717" width="20.28515625" style="27" bestFit="1" customWidth="1"/>
    <col min="8718" max="8960" width="9.140625" style="27"/>
    <col min="8961" max="8961" width="23.28515625" style="27" bestFit="1" customWidth="1"/>
    <col min="8962" max="8962" width="7.7109375" style="27" customWidth="1"/>
    <col min="8963" max="8971" width="8.7109375" style="27" customWidth="1"/>
    <col min="8972" max="8972" width="7.7109375" style="27" customWidth="1"/>
    <col min="8973" max="8973" width="20.28515625" style="27" bestFit="1" customWidth="1"/>
    <col min="8974" max="9216" width="9.140625" style="27"/>
    <col min="9217" max="9217" width="23.28515625" style="27" bestFit="1" customWidth="1"/>
    <col min="9218" max="9218" width="7.7109375" style="27" customWidth="1"/>
    <col min="9219" max="9227" width="8.7109375" style="27" customWidth="1"/>
    <col min="9228" max="9228" width="7.7109375" style="27" customWidth="1"/>
    <col min="9229" max="9229" width="20.28515625" style="27" bestFit="1" customWidth="1"/>
    <col min="9230" max="9472" width="9.140625" style="27"/>
    <col min="9473" max="9473" width="23.28515625" style="27" bestFit="1" customWidth="1"/>
    <col min="9474" max="9474" width="7.7109375" style="27" customWidth="1"/>
    <col min="9475" max="9483" width="8.7109375" style="27" customWidth="1"/>
    <col min="9484" max="9484" width="7.7109375" style="27" customWidth="1"/>
    <col min="9485" max="9485" width="20.28515625" style="27" bestFit="1" customWidth="1"/>
    <col min="9486" max="9728" width="9.140625" style="27"/>
    <col min="9729" max="9729" width="23.28515625" style="27" bestFit="1" customWidth="1"/>
    <col min="9730" max="9730" width="7.7109375" style="27" customWidth="1"/>
    <col min="9731" max="9739" width="8.7109375" style="27" customWidth="1"/>
    <col min="9740" max="9740" width="7.7109375" style="27" customWidth="1"/>
    <col min="9741" max="9741" width="20.28515625" style="27" bestFit="1" customWidth="1"/>
    <col min="9742" max="9984" width="9.140625" style="27"/>
    <col min="9985" max="9985" width="23.28515625" style="27" bestFit="1" customWidth="1"/>
    <col min="9986" max="9986" width="7.7109375" style="27" customWidth="1"/>
    <col min="9987" max="9995" width="8.7109375" style="27" customWidth="1"/>
    <col min="9996" max="9996" width="7.7109375" style="27" customWidth="1"/>
    <col min="9997" max="9997" width="20.28515625" style="27" bestFit="1" customWidth="1"/>
    <col min="9998" max="10240" width="9.140625" style="27"/>
    <col min="10241" max="10241" width="23.28515625" style="27" bestFit="1" customWidth="1"/>
    <col min="10242" max="10242" width="7.7109375" style="27" customWidth="1"/>
    <col min="10243" max="10251" width="8.7109375" style="27" customWidth="1"/>
    <col min="10252" max="10252" width="7.7109375" style="27" customWidth="1"/>
    <col min="10253" max="10253" width="20.28515625" style="27" bestFit="1" customWidth="1"/>
    <col min="10254" max="10496" width="9.140625" style="27"/>
    <col min="10497" max="10497" width="23.28515625" style="27" bestFit="1" customWidth="1"/>
    <col min="10498" max="10498" width="7.7109375" style="27" customWidth="1"/>
    <col min="10499" max="10507" width="8.7109375" style="27" customWidth="1"/>
    <col min="10508" max="10508" width="7.7109375" style="27" customWidth="1"/>
    <col min="10509" max="10509" width="20.28515625" style="27" bestFit="1" customWidth="1"/>
    <col min="10510" max="10752" width="9.140625" style="27"/>
    <col min="10753" max="10753" width="23.28515625" style="27" bestFit="1" customWidth="1"/>
    <col min="10754" max="10754" width="7.7109375" style="27" customWidth="1"/>
    <col min="10755" max="10763" width="8.7109375" style="27" customWidth="1"/>
    <col min="10764" max="10764" width="7.7109375" style="27" customWidth="1"/>
    <col min="10765" max="10765" width="20.28515625" style="27" bestFit="1" customWidth="1"/>
    <col min="10766" max="11008" width="9.140625" style="27"/>
    <col min="11009" max="11009" width="23.28515625" style="27" bestFit="1" customWidth="1"/>
    <col min="11010" max="11010" width="7.7109375" style="27" customWidth="1"/>
    <col min="11011" max="11019" width="8.7109375" style="27" customWidth="1"/>
    <col min="11020" max="11020" width="7.7109375" style="27" customWidth="1"/>
    <col min="11021" max="11021" width="20.28515625" style="27" bestFit="1" customWidth="1"/>
    <col min="11022" max="11264" width="9.140625" style="27"/>
    <col min="11265" max="11265" width="23.28515625" style="27" bestFit="1" customWidth="1"/>
    <col min="11266" max="11266" width="7.7109375" style="27" customWidth="1"/>
    <col min="11267" max="11275" width="8.7109375" style="27" customWidth="1"/>
    <col min="11276" max="11276" width="7.7109375" style="27" customWidth="1"/>
    <col min="11277" max="11277" width="20.28515625" style="27" bestFit="1" customWidth="1"/>
    <col min="11278" max="11520" width="9.140625" style="27"/>
    <col min="11521" max="11521" width="23.28515625" style="27" bestFit="1" customWidth="1"/>
    <col min="11522" max="11522" width="7.7109375" style="27" customWidth="1"/>
    <col min="11523" max="11531" width="8.7109375" style="27" customWidth="1"/>
    <col min="11532" max="11532" width="7.7109375" style="27" customWidth="1"/>
    <col min="11533" max="11533" width="20.28515625" style="27" bestFit="1" customWidth="1"/>
    <col min="11534" max="11776" width="9.140625" style="27"/>
    <col min="11777" max="11777" width="23.28515625" style="27" bestFit="1" customWidth="1"/>
    <col min="11778" max="11778" width="7.7109375" style="27" customWidth="1"/>
    <col min="11779" max="11787" width="8.7109375" style="27" customWidth="1"/>
    <col min="11788" max="11788" width="7.7109375" style="27" customWidth="1"/>
    <col min="11789" max="11789" width="20.28515625" style="27" bestFit="1" customWidth="1"/>
    <col min="11790" max="12032" width="9.140625" style="27"/>
    <col min="12033" max="12033" width="23.28515625" style="27" bestFit="1" customWidth="1"/>
    <col min="12034" max="12034" width="7.7109375" style="27" customWidth="1"/>
    <col min="12035" max="12043" width="8.7109375" style="27" customWidth="1"/>
    <col min="12044" max="12044" width="7.7109375" style="27" customWidth="1"/>
    <col min="12045" max="12045" width="20.28515625" style="27" bestFit="1" customWidth="1"/>
    <col min="12046" max="12288" width="9.140625" style="27"/>
    <col min="12289" max="12289" width="23.28515625" style="27" bestFit="1" customWidth="1"/>
    <col min="12290" max="12290" width="7.7109375" style="27" customWidth="1"/>
    <col min="12291" max="12299" width="8.7109375" style="27" customWidth="1"/>
    <col min="12300" max="12300" width="7.7109375" style="27" customWidth="1"/>
    <col min="12301" max="12301" width="20.28515625" style="27" bestFit="1" customWidth="1"/>
    <col min="12302" max="12544" width="9.140625" style="27"/>
    <col min="12545" max="12545" width="23.28515625" style="27" bestFit="1" customWidth="1"/>
    <col min="12546" max="12546" width="7.7109375" style="27" customWidth="1"/>
    <col min="12547" max="12555" width="8.7109375" style="27" customWidth="1"/>
    <col min="12556" max="12556" width="7.7109375" style="27" customWidth="1"/>
    <col min="12557" max="12557" width="20.28515625" style="27" bestFit="1" customWidth="1"/>
    <col min="12558" max="12800" width="9.140625" style="27"/>
    <col min="12801" max="12801" width="23.28515625" style="27" bestFit="1" customWidth="1"/>
    <col min="12802" max="12802" width="7.7109375" style="27" customWidth="1"/>
    <col min="12803" max="12811" width="8.7109375" style="27" customWidth="1"/>
    <col min="12812" max="12812" width="7.7109375" style="27" customWidth="1"/>
    <col min="12813" max="12813" width="20.28515625" style="27" bestFit="1" customWidth="1"/>
    <col min="12814" max="13056" width="9.140625" style="27"/>
    <col min="13057" max="13057" width="23.28515625" style="27" bestFit="1" customWidth="1"/>
    <col min="13058" max="13058" width="7.7109375" style="27" customWidth="1"/>
    <col min="13059" max="13067" width="8.7109375" style="27" customWidth="1"/>
    <col min="13068" max="13068" width="7.7109375" style="27" customWidth="1"/>
    <col min="13069" max="13069" width="20.28515625" style="27" bestFit="1" customWidth="1"/>
    <col min="13070" max="13312" width="9.140625" style="27"/>
    <col min="13313" max="13313" width="23.28515625" style="27" bestFit="1" customWidth="1"/>
    <col min="13314" max="13314" width="7.7109375" style="27" customWidth="1"/>
    <col min="13315" max="13323" width="8.7109375" style="27" customWidth="1"/>
    <col min="13324" max="13324" width="7.7109375" style="27" customWidth="1"/>
    <col min="13325" max="13325" width="20.28515625" style="27" bestFit="1" customWidth="1"/>
    <col min="13326" max="13568" width="9.140625" style="27"/>
    <col min="13569" max="13569" width="23.28515625" style="27" bestFit="1" customWidth="1"/>
    <col min="13570" max="13570" width="7.7109375" style="27" customWidth="1"/>
    <col min="13571" max="13579" width="8.7109375" style="27" customWidth="1"/>
    <col min="13580" max="13580" width="7.7109375" style="27" customWidth="1"/>
    <col min="13581" max="13581" width="20.28515625" style="27" bestFit="1" customWidth="1"/>
    <col min="13582" max="13824" width="9.140625" style="27"/>
    <col min="13825" max="13825" width="23.28515625" style="27" bestFit="1" customWidth="1"/>
    <col min="13826" max="13826" width="7.7109375" style="27" customWidth="1"/>
    <col min="13827" max="13835" width="8.7109375" style="27" customWidth="1"/>
    <col min="13836" max="13836" width="7.7109375" style="27" customWidth="1"/>
    <col min="13837" max="13837" width="20.28515625" style="27" bestFit="1" customWidth="1"/>
    <col min="13838" max="14080" width="9.140625" style="27"/>
    <col min="14081" max="14081" width="23.28515625" style="27" bestFit="1" customWidth="1"/>
    <col min="14082" max="14082" width="7.7109375" style="27" customWidth="1"/>
    <col min="14083" max="14091" width="8.7109375" style="27" customWidth="1"/>
    <col min="14092" max="14092" width="7.7109375" style="27" customWidth="1"/>
    <col min="14093" max="14093" width="20.28515625" style="27" bestFit="1" customWidth="1"/>
    <col min="14094" max="14336" width="9.140625" style="27"/>
    <col min="14337" max="14337" width="23.28515625" style="27" bestFit="1" customWidth="1"/>
    <col min="14338" max="14338" width="7.7109375" style="27" customWidth="1"/>
    <col min="14339" max="14347" width="8.7109375" style="27" customWidth="1"/>
    <col min="14348" max="14348" width="7.7109375" style="27" customWidth="1"/>
    <col min="14349" max="14349" width="20.28515625" style="27" bestFit="1" customWidth="1"/>
    <col min="14350" max="14592" width="9.140625" style="27"/>
    <col min="14593" max="14593" width="23.28515625" style="27" bestFit="1" customWidth="1"/>
    <col min="14594" max="14594" width="7.7109375" style="27" customWidth="1"/>
    <col min="14595" max="14603" width="8.7109375" style="27" customWidth="1"/>
    <col min="14604" max="14604" width="7.7109375" style="27" customWidth="1"/>
    <col min="14605" max="14605" width="20.28515625" style="27" bestFit="1" customWidth="1"/>
    <col min="14606" max="14848" width="9.140625" style="27"/>
    <col min="14849" max="14849" width="23.28515625" style="27" bestFit="1" customWidth="1"/>
    <col min="14850" max="14850" width="7.7109375" style="27" customWidth="1"/>
    <col min="14851" max="14859" width="8.7109375" style="27" customWidth="1"/>
    <col min="14860" max="14860" width="7.7109375" style="27" customWidth="1"/>
    <col min="14861" max="14861" width="20.28515625" style="27" bestFit="1" customWidth="1"/>
    <col min="14862" max="15104" width="9.140625" style="27"/>
    <col min="15105" max="15105" width="23.28515625" style="27" bestFit="1" customWidth="1"/>
    <col min="15106" max="15106" width="7.7109375" style="27" customWidth="1"/>
    <col min="15107" max="15115" width="8.7109375" style="27" customWidth="1"/>
    <col min="15116" max="15116" width="7.7109375" style="27" customWidth="1"/>
    <col min="15117" max="15117" width="20.28515625" style="27" bestFit="1" customWidth="1"/>
    <col min="15118" max="15360" width="9.140625" style="27"/>
    <col min="15361" max="15361" width="23.28515625" style="27" bestFit="1" customWidth="1"/>
    <col min="15362" max="15362" width="7.7109375" style="27" customWidth="1"/>
    <col min="15363" max="15371" width="8.7109375" style="27" customWidth="1"/>
    <col min="15372" max="15372" width="7.7109375" style="27" customWidth="1"/>
    <col min="15373" max="15373" width="20.28515625" style="27" bestFit="1" customWidth="1"/>
    <col min="15374" max="15616" width="9.140625" style="27"/>
    <col min="15617" max="15617" width="23.28515625" style="27" bestFit="1" customWidth="1"/>
    <col min="15618" max="15618" width="7.7109375" style="27" customWidth="1"/>
    <col min="15619" max="15627" width="8.7109375" style="27" customWidth="1"/>
    <col min="15628" max="15628" width="7.7109375" style="27" customWidth="1"/>
    <col min="15629" max="15629" width="20.28515625" style="27" bestFit="1" customWidth="1"/>
    <col min="15630" max="15872" width="9.140625" style="27"/>
    <col min="15873" max="15873" width="23.28515625" style="27" bestFit="1" customWidth="1"/>
    <col min="15874" max="15874" width="7.7109375" style="27" customWidth="1"/>
    <col min="15875" max="15883" width="8.7109375" style="27" customWidth="1"/>
    <col min="15884" max="15884" width="7.7109375" style="27" customWidth="1"/>
    <col min="15885" max="15885" width="20.28515625" style="27" bestFit="1" customWidth="1"/>
    <col min="15886" max="16128" width="9.140625" style="27"/>
    <col min="16129" max="16129" width="23.28515625" style="27" bestFit="1" customWidth="1"/>
    <col min="16130" max="16130" width="7.7109375" style="27" customWidth="1"/>
    <col min="16131" max="16139" width="8.7109375" style="27" customWidth="1"/>
    <col min="16140" max="16140" width="7.7109375" style="27" customWidth="1"/>
    <col min="16141" max="16141" width="20.28515625" style="27" bestFit="1" customWidth="1"/>
    <col min="16142" max="16384" width="9.140625" style="27"/>
  </cols>
  <sheetData>
    <row r="1" spans="1:13" ht="27" customHeight="1" x14ac:dyDescent="0.5">
      <c r="A1" s="1358" t="s">
        <v>750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34.5" customHeight="1" x14ac:dyDescent="0.25">
      <c r="A2" s="1359" t="s">
        <v>769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6.5" x14ac:dyDescent="0.3">
      <c r="A4" s="675" t="s">
        <v>729</v>
      </c>
      <c r="B4" s="277"/>
      <c r="C4" s="269"/>
      <c r="D4" s="269"/>
      <c r="E4" s="269"/>
      <c r="F4" s="269"/>
      <c r="G4" s="269"/>
      <c r="H4" s="269"/>
      <c r="I4" s="269"/>
      <c r="J4" s="269"/>
      <c r="K4" s="269"/>
      <c r="L4" s="270"/>
      <c r="M4" s="677" t="s">
        <v>183</v>
      </c>
    </row>
    <row r="5" spans="1:13" ht="24.75" customHeight="1" thickBot="1" x14ac:dyDescent="0.25">
      <c r="A5" s="1368" t="s">
        <v>91</v>
      </c>
      <c r="B5" s="1370" t="s">
        <v>770</v>
      </c>
      <c r="C5" s="1372" t="s">
        <v>607</v>
      </c>
      <c r="D5" s="1372"/>
      <c r="E5" s="1372"/>
      <c r="F5" s="1373" t="s">
        <v>608</v>
      </c>
      <c r="G5" s="1373"/>
      <c r="H5" s="1373"/>
      <c r="I5" s="1373" t="s">
        <v>604</v>
      </c>
      <c r="J5" s="1373"/>
      <c r="K5" s="1373"/>
      <c r="L5" s="1374" t="s">
        <v>184</v>
      </c>
      <c r="M5" s="1376" t="s">
        <v>179</v>
      </c>
    </row>
    <row r="6" spans="1:13" ht="30" customHeight="1" thickTop="1" x14ac:dyDescent="0.2">
      <c r="A6" s="1369"/>
      <c r="B6" s="1371"/>
      <c r="C6" s="49" t="s">
        <v>394</v>
      </c>
      <c r="D6" s="49" t="s">
        <v>609</v>
      </c>
      <c r="E6" s="49" t="s">
        <v>610</v>
      </c>
      <c r="F6" s="49" t="s">
        <v>394</v>
      </c>
      <c r="G6" s="49" t="s">
        <v>609</v>
      </c>
      <c r="H6" s="49" t="s">
        <v>610</v>
      </c>
      <c r="I6" s="49" t="s">
        <v>394</v>
      </c>
      <c r="J6" s="49" t="s">
        <v>609</v>
      </c>
      <c r="K6" s="49" t="s">
        <v>610</v>
      </c>
      <c r="L6" s="1375"/>
      <c r="M6" s="1377"/>
    </row>
    <row r="7" spans="1:13" ht="13.5" customHeight="1" thickBot="1" x14ac:dyDescent="0.25">
      <c r="A7" s="1345" t="s">
        <v>582</v>
      </c>
      <c r="B7" s="223" t="s">
        <v>185</v>
      </c>
      <c r="C7" s="167">
        <f>SUM(I7+F7)</f>
        <v>9875</v>
      </c>
      <c r="D7" s="167">
        <f>J7+G7</f>
        <v>0</v>
      </c>
      <c r="E7" s="167">
        <f>K7+H7</f>
        <v>9875</v>
      </c>
      <c r="F7" s="648">
        <f>H7+G7</f>
        <v>8532</v>
      </c>
      <c r="G7" s="648">
        <v>0</v>
      </c>
      <c r="H7" s="173">
        <v>8532</v>
      </c>
      <c r="I7" s="648">
        <f>K7+J7</f>
        <v>1343</v>
      </c>
      <c r="J7" s="648">
        <v>0</v>
      </c>
      <c r="K7" s="173">
        <v>1343</v>
      </c>
      <c r="L7" s="50" t="s">
        <v>186</v>
      </c>
      <c r="M7" s="1378" t="s">
        <v>37</v>
      </c>
    </row>
    <row r="8" spans="1:13" ht="13.5" thickBot="1" x14ac:dyDescent="0.25">
      <c r="A8" s="1346"/>
      <c r="B8" s="224" t="s">
        <v>187</v>
      </c>
      <c r="C8" s="169">
        <f t="shared" ref="C8:C32" si="0">SUM(I8+F8)</f>
        <v>0</v>
      </c>
      <c r="D8" s="167">
        <f t="shared" ref="D8:D32" si="1">J8+G8</f>
        <v>0</v>
      </c>
      <c r="E8" s="167">
        <f t="shared" ref="E8:E32" si="2">K8+H8</f>
        <v>0</v>
      </c>
      <c r="F8" s="648">
        <f t="shared" ref="F8:F32" si="3">H8+G8</f>
        <v>0</v>
      </c>
      <c r="G8" s="648">
        <v>0</v>
      </c>
      <c r="H8" s="174">
        <v>0</v>
      </c>
      <c r="I8" s="648">
        <f t="shared" ref="I8:I32" si="4">K8+J8</f>
        <v>0</v>
      </c>
      <c r="J8" s="648">
        <v>0</v>
      </c>
      <c r="K8" s="174">
        <v>0</v>
      </c>
      <c r="L8" s="51" t="s">
        <v>188</v>
      </c>
      <c r="M8" s="1379"/>
    </row>
    <row r="9" spans="1:13" ht="13.5" thickBot="1" x14ac:dyDescent="0.25">
      <c r="A9" s="1346"/>
      <c r="B9" s="224" t="s">
        <v>44</v>
      </c>
      <c r="C9" s="175">
        <f t="shared" ref="C9:I9" si="5">C7+C8</f>
        <v>9875</v>
      </c>
      <c r="D9" s="175">
        <f t="shared" si="5"/>
        <v>0</v>
      </c>
      <c r="E9" s="175">
        <f t="shared" si="5"/>
        <v>9875</v>
      </c>
      <c r="F9" s="175">
        <f t="shared" si="5"/>
        <v>8532</v>
      </c>
      <c r="G9" s="175">
        <f t="shared" si="5"/>
        <v>0</v>
      </c>
      <c r="H9" s="175">
        <f t="shared" si="5"/>
        <v>8532</v>
      </c>
      <c r="I9" s="175">
        <f t="shared" si="5"/>
        <v>1343</v>
      </c>
      <c r="J9" s="175">
        <v>0</v>
      </c>
      <c r="K9" s="175">
        <f>K7+K8</f>
        <v>1343</v>
      </c>
      <c r="L9" s="51" t="s">
        <v>45</v>
      </c>
      <c r="M9" s="1379"/>
    </row>
    <row r="10" spans="1:13" ht="13.5" thickBot="1" x14ac:dyDescent="0.25">
      <c r="A10" s="1349" t="s">
        <v>583</v>
      </c>
      <c r="B10" s="225" t="s">
        <v>185</v>
      </c>
      <c r="C10" s="168">
        <f t="shared" si="0"/>
        <v>9353</v>
      </c>
      <c r="D10" s="329">
        <f t="shared" si="1"/>
        <v>0</v>
      </c>
      <c r="E10" s="329">
        <f t="shared" si="2"/>
        <v>9353</v>
      </c>
      <c r="F10" s="649">
        <f t="shared" si="3"/>
        <v>5977</v>
      </c>
      <c r="G10" s="649">
        <v>0</v>
      </c>
      <c r="H10" s="176">
        <v>5977</v>
      </c>
      <c r="I10" s="649">
        <f t="shared" si="4"/>
        <v>3376</v>
      </c>
      <c r="J10" s="649">
        <v>0</v>
      </c>
      <c r="K10" s="176">
        <v>3376</v>
      </c>
      <c r="L10" s="52" t="s">
        <v>186</v>
      </c>
      <c r="M10" s="1380" t="s">
        <v>38</v>
      </c>
    </row>
    <row r="11" spans="1:13" ht="13.5" thickBot="1" x14ac:dyDescent="0.25">
      <c r="A11" s="1349"/>
      <c r="B11" s="225" t="s">
        <v>187</v>
      </c>
      <c r="C11" s="168">
        <f t="shared" si="0"/>
        <v>0</v>
      </c>
      <c r="D11" s="329">
        <f t="shared" si="1"/>
        <v>0</v>
      </c>
      <c r="E11" s="329">
        <f t="shared" si="2"/>
        <v>0</v>
      </c>
      <c r="F11" s="649">
        <f t="shared" si="3"/>
        <v>0</v>
      </c>
      <c r="G11" s="649">
        <v>0</v>
      </c>
      <c r="H11" s="176">
        <v>0</v>
      </c>
      <c r="I11" s="649">
        <f t="shared" si="4"/>
        <v>0</v>
      </c>
      <c r="J11" s="649">
        <v>0</v>
      </c>
      <c r="K11" s="176">
        <v>0</v>
      </c>
      <c r="L11" s="52" t="s">
        <v>188</v>
      </c>
      <c r="M11" s="1380"/>
    </row>
    <row r="12" spans="1:13" ht="13.5" thickBot="1" x14ac:dyDescent="0.25">
      <c r="A12" s="1349"/>
      <c r="B12" s="225" t="s">
        <v>44</v>
      </c>
      <c r="C12" s="177">
        <f t="shared" ref="C12:I12" si="6">C10+C11</f>
        <v>9353</v>
      </c>
      <c r="D12" s="177">
        <f t="shared" si="6"/>
        <v>0</v>
      </c>
      <c r="E12" s="177">
        <f t="shared" si="6"/>
        <v>9353</v>
      </c>
      <c r="F12" s="177">
        <f t="shared" si="6"/>
        <v>5977</v>
      </c>
      <c r="G12" s="177">
        <f t="shared" si="6"/>
        <v>0</v>
      </c>
      <c r="H12" s="177">
        <f t="shared" si="6"/>
        <v>5977</v>
      </c>
      <c r="I12" s="177">
        <f t="shared" si="6"/>
        <v>3376</v>
      </c>
      <c r="J12" s="177">
        <v>0</v>
      </c>
      <c r="K12" s="177">
        <f>K10+K11</f>
        <v>3376</v>
      </c>
      <c r="L12" s="52" t="s">
        <v>45</v>
      </c>
      <c r="M12" s="1380"/>
    </row>
    <row r="13" spans="1:13" ht="13.5" thickBot="1" x14ac:dyDescent="0.25">
      <c r="A13" s="1346" t="s">
        <v>584</v>
      </c>
      <c r="B13" s="224" t="s">
        <v>185</v>
      </c>
      <c r="C13" s="169">
        <f t="shared" si="0"/>
        <v>2765</v>
      </c>
      <c r="D13" s="167">
        <f t="shared" si="1"/>
        <v>0</v>
      </c>
      <c r="E13" s="167">
        <f t="shared" si="2"/>
        <v>2765</v>
      </c>
      <c r="F13" s="650">
        <f t="shared" si="3"/>
        <v>2173</v>
      </c>
      <c r="G13" s="650">
        <v>0</v>
      </c>
      <c r="H13" s="174">
        <v>2173</v>
      </c>
      <c r="I13" s="650">
        <f t="shared" si="4"/>
        <v>592</v>
      </c>
      <c r="J13" s="650">
        <v>0</v>
      </c>
      <c r="K13" s="174">
        <v>592</v>
      </c>
      <c r="L13" s="51" t="s">
        <v>186</v>
      </c>
      <c r="M13" s="1379" t="s">
        <v>39</v>
      </c>
    </row>
    <row r="14" spans="1:13" ht="13.5" thickBot="1" x14ac:dyDescent="0.25">
      <c r="A14" s="1346"/>
      <c r="B14" s="224" t="s">
        <v>187</v>
      </c>
      <c r="C14" s="169">
        <f t="shared" si="0"/>
        <v>0</v>
      </c>
      <c r="D14" s="167">
        <f t="shared" si="1"/>
        <v>0</v>
      </c>
      <c r="E14" s="167">
        <f t="shared" si="2"/>
        <v>0</v>
      </c>
      <c r="F14" s="650">
        <f t="shared" si="3"/>
        <v>0</v>
      </c>
      <c r="G14" s="650">
        <v>0</v>
      </c>
      <c r="H14" s="174">
        <v>0</v>
      </c>
      <c r="I14" s="650">
        <f t="shared" si="4"/>
        <v>0</v>
      </c>
      <c r="J14" s="650">
        <v>0</v>
      </c>
      <c r="K14" s="174">
        <v>0</v>
      </c>
      <c r="L14" s="51" t="s">
        <v>188</v>
      </c>
      <c r="M14" s="1379"/>
    </row>
    <row r="15" spans="1:13" ht="13.5" thickBot="1" x14ac:dyDescent="0.25">
      <c r="A15" s="1346"/>
      <c r="B15" s="224" t="s">
        <v>44</v>
      </c>
      <c r="C15" s="175">
        <f t="shared" ref="C15:J15" si="7">C13+C14</f>
        <v>2765</v>
      </c>
      <c r="D15" s="175">
        <f t="shared" si="7"/>
        <v>0</v>
      </c>
      <c r="E15" s="175">
        <f t="shared" si="7"/>
        <v>2765</v>
      </c>
      <c r="F15" s="175">
        <f t="shared" si="7"/>
        <v>2173</v>
      </c>
      <c r="G15" s="175">
        <f t="shared" si="7"/>
        <v>0</v>
      </c>
      <c r="H15" s="175">
        <f t="shared" si="7"/>
        <v>2173</v>
      </c>
      <c r="I15" s="175">
        <f t="shared" si="7"/>
        <v>592</v>
      </c>
      <c r="J15" s="175">
        <f t="shared" si="7"/>
        <v>0</v>
      </c>
      <c r="K15" s="175">
        <f>K13+K14</f>
        <v>592</v>
      </c>
      <c r="L15" s="51" t="s">
        <v>45</v>
      </c>
      <c r="M15" s="1379"/>
    </row>
    <row r="16" spans="1:13" ht="13.5" thickBot="1" x14ac:dyDescent="0.25">
      <c r="A16" s="1349" t="s">
        <v>585</v>
      </c>
      <c r="B16" s="225" t="s">
        <v>185</v>
      </c>
      <c r="C16" s="168">
        <f t="shared" si="0"/>
        <v>1487</v>
      </c>
      <c r="D16" s="329">
        <f t="shared" si="1"/>
        <v>0</v>
      </c>
      <c r="E16" s="329">
        <f t="shared" si="2"/>
        <v>1487</v>
      </c>
      <c r="F16" s="649">
        <f t="shared" si="3"/>
        <v>883</v>
      </c>
      <c r="G16" s="649">
        <v>0</v>
      </c>
      <c r="H16" s="176">
        <v>883</v>
      </c>
      <c r="I16" s="649">
        <f t="shared" si="4"/>
        <v>604</v>
      </c>
      <c r="J16" s="649">
        <v>0</v>
      </c>
      <c r="K16" s="176">
        <v>604</v>
      </c>
      <c r="L16" s="52" t="s">
        <v>186</v>
      </c>
      <c r="M16" s="1380" t="s">
        <v>534</v>
      </c>
    </row>
    <row r="17" spans="1:13" ht="13.5" thickBot="1" x14ac:dyDescent="0.25">
      <c r="A17" s="1349"/>
      <c r="B17" s="225" t="s">
        <v>187</v>
      </c>
      <c r="C17" s="168">
        <f t="shared" si="0"/>
        <v>0</v>
      </c>
      <c r="D17" s="329">
        <f t="shared" si="1"/>
        <v>0</v>
      </c>
      <c r="E17" s="329">
        <f t="shared" si="2"/>
        <v>0</v>
      </c>
      <c r="F17" s="649">
        <f t="shared" si="3"/>
        <v>0</v>
      </c>
      <c r="G17" s="649">
        <v>0</v>
      </c>
      <c r="H17" s="176">
        <v>0</v>
      </c>
      <c r="I17" s="649">
        <f t="shared" si="4"/>
        <v>0</v>
      </c>
      <c r="J17" s="649">
        <v>0</v>
      </c>
      <c r="K17" s="176">
        <v>0</v>
      </c>
      <c r="L17" s="52" t="s">
        <v>188</v>
      </c>
      <c r="M17" s="1380"/>
    </row>
    <row r="18" spans="1:13" ht="13.5" thickBot="1" x14ac:dyDescent="0.25">
      <c r="A18" s="1349"/>
      <c r="B18" s="225" t="s">
        <v>44</v>
      </c>
      <c r="C18" s="177">
        <f t="shared" ref="C18:J18" si="8">C16+C17</f>
        <v>1487</v>
      </c>
      <c r="D18" s="177">
        <f t="shared" si="8"/>
        <v>0</v>
      </c>
      <c r="E18" s="177">
        <f t="shared" si="8"/>
        <v>1487</v>
      </c>
      <c r="F18" s="177">
        <f t="shared" si="8"/>
        <v>883</v>
      </c>
      <c r="G18" s="177">
        <f t="shared" si="8"/>
        <v>0</v>
      </c>
      <c r="H18" s="177">
        <f t="shared" si="8"/>
        <v>883</v>
      </c>
      <c r="I18" s="177">
        <f t="shared" si="8"/>
        <v>604</v>
      </c>
      <c r="J18" s="177">
        <f t="shared" si="8"/>
        <v>0</v>
      </c>
      <c r="K18" s="177">
        <f>K16+K17</f>
        <v>604</v>
      </c>
      <c r="L18" s="52" t="s">
        <v>45</v>
      </c>
      <c r="M18" s="1380"/>
    </row>
    <row r="19" spans="1:13" ht="13.5" thickBot="1" x14ac:dyDescent="0.25">
      <c r="A19" s="1346" t="s">
        <v>586</v>
      </c>
      <c r="B19" s="224" t="s">
        <v>185</v>
      </c>
      <c r="C19" s="169">
        <f t="shared" si="0"/>
        <v>804</v>
      </c>
      <c r="D19" s="167">
        <f t="shared" si="1"/>
        <v>0</v>
      </c>
      <c r="E19" s="167">
        <f t="shared" si="2"/>
        <v>804</v>
      </c>
      <c r="F19" s="650">
        <f t="shared" si="3"/>
        <v>620</v>
      </c>
      <c r="G19" s="650">
        <v>0</v>
      </c>
      <c r="H19" s="174">
        <v>620</v>
      </c>
      <c r="I19" s="650">
        <f t="shared" si="4"/>
        <v>184</v>
      </c>
      <c r="J19" s="650">
        <v>0</v>
      </c>
      <c r="K19" s="174">
        <v>184</v>
      </c>
      <c r="L19" s="51" t="s">
        <v>186</v>
      </c>
      <c r="M19" s="1379" t="s">
        <v>41</v>
      </c>
    </row>
    <row r="20" spans="1:13" ht="13.5" thickBot="1" x14ac:dyDescent="0.25">
      <c r="A20" s="1346"/>
      <c r="B20" s="224" t="s">
        <v>187</v>
      </c>
      <c r="C20" s="169">
        <f t="shared" si="0"/>
        <v>0</v>
      </c>
      <c r="D20" s="167">
        <f t="shared" si="1"/>
        <v>0</v>
      </c>
      <c r="E20" s="167">
        <f t="shared" si="2"/>
        <v>0</v>
      </c>
      <c r="F20" s="650">
        <f t="shared" si="3"/>
        <v>0</v>
      </c>
      <c r="G20" s="650">
        <v>0</v>
      </c>
      <c r="H20" s="174">
        <v>0</v>
      </c>
      <c r="I20" s="650">
        <f t="shared" si="4"/>
        <v>0</v>
      </c>
      <c r="J20" s="650">
        <v>0</v>
      </c>
      <c r="K20" s="174">
        <v>0</v>
      </c>
      <c r="L20" s="51" t="s">
        <v>188</v>
      </c>
      <c r="M20" s="1379"/>
    </row>
    <row r="21" spans="1:13" ht="13.5" thickBot="1" x14ac:dyDescent="0.25">
      <c r="A21" s="1346"/>
      <c r="B21" s="224" t="s">
        <v>44</v>
      </c>
      <c r="C21" s="175">
        <f t="shared" ref="C21:J21" si="9">C19+C20</f>
        <v>804</v>
      </c>
      <c r="D21" s="175">
        <f t="shared" si="9"/>
        <v>0</v>
      </c>
      <c r="E21" s="175">
        <f t="shared" si="9"/>
        <v>804</v>
      </c>
      <c r="F21" s="175">
        <f t="shared" si="9"/>
        <v>620</v>
      </c>
      <c r="G21" s="175">
        <v>0</v>
      </c>
      <c r="H21" s="175">
        <f t="shared" si="9"/>
        <v>620</v>
      </c>
      <c r="I21" s="175">
        <f t="shared" si="9"/>
        <v>184</v>
      </c>
      <c r="J21" s="175">
        <f t="shared" si="9"/>
        <v>0</v>
      </c>
      <c r="K21" s="175">
        <f>K19+K20</f>
        <v>184</v>
      </c>
      <c r="L21" s="51" t="s">
        <v>45</v>
      </c>
      <c r="M21" s="1379"/>
    </row>
    <row r="22" spans="1:13" ht="13.5" thickBot="1" x14ac:dyDescent="0.25">
      <c r="A22" s="1349" t="s">
        <v>587</v>
      </c>
      <c r="B22" s="225" t="s">
        <v>185</v>
      </c>
      <c r="C22" s="168">
        <f t="shared" si="0"/>
        <v>70</v>
      </c>
      <c r="D22" s="329">
        <f t="shared" si="1"/>
        <v>0</v>
      </c>
      <c r="E22" s="329">
        <f t="shared" si="2"/>
        <v>70</v>
      </c>
      <c r="F22" s="649">
        <f t="shared" si="3"/>
        <v>45</v>
      </c>
      <c r="G22" s="649">
        <v>0</v>
      </c>
      <c r="H22" s="176">
        <v>45</v>
      </c>
      <c r="I22" s="649">
        <f t="shared" si="4"/>
        <v>25</v>
      </c>
      <c r="J22" s="649">
        <v>0</v>
      </c>
      <c r="K22" s="176">
        <v>25</v>
      </c>
      <c r="L22" s="52" t="s">
        <v>186</v>
      </c>
      <c r="M22" s="1380" t="s">
        <v>42</v>
      </c>
    </row>
    <row r="23" spans="1:13" ht="13.5" thickBot="1" x14ac:dyDescent="0.25">
      <c r="A23" s="1349"/>
      <c r="B23" s="225" t="s">
        <v>187</v>
      </c>
      <c r="C23" s="168">
        <f t="shared" si="0"/>
        <v>0</v>
      </c>
      <c r="D23" s="329">
        <f t="shared" si="1"/>
        <v>0</v>
      </c>
      <c r="E23" s="329">
        <f t="shared" si="2"/>
        <v>0</v>
      </c>
      <c r="F23" s="649">
        <f t="shared" si="3"/>
        <v>0</v>
      </c>
      <c r="G23" s="649">
        <v>0</v>
      </c>
      <c r="H23" s="176">
        <v>0</v>
      </c>
      <c r="I23" s="649">
        <f t="shared" si="4"/>
        <v>0</v>
      </c>
      <c r="J23" s="649">
        <v>0</v>
      </c>
      <c r="K23" s="176">
        <v>0</v>
      </c>
      <c r="L23" s="52" t="s">
        <v>188</v>
      </c>
      <c r="M23" s="1380"/>
    </row>
    <row r="24" spans="1:13" ht="13.5" thickBot="1" x14ac:dyDescent="0.25">
      <c r="A24" s="1349"/>
      <c r="B24" s="225" t="s">
        <v>44</v>
      </c>
      <c r="C24" s="177">
        <f t="shared" ref="C24:J24" si="10">C22+C23</f>
        <v>70</v>
      </c>
      <c r="D24" s="177">
        <f t="shared" si="10"/>
        <v>0</v>
      </c>
      <c r="E24" s="177">
        <f t="shared" si="10"/>
        <v>70</v>
      </c>
      <c r="F24" s="177">
        <f t="shared" si="10"/>
        <v>45</v>
      </c>
      <c r="G24" s="177">
        <f t="shared" si="10"/>
        <v>0</v>
      </c>
      <c r="H24" s="177">
        <f t="shared" si="10"/>
        <v>45</v>
      </c>
      <c r="I24" s="177">
        <f t="shared" si="10"/>
        <v>25</v>
      </c>
      <c r="J24" s="177">
        <f t="shared" si="10"/>
        <v>0</v>
      </c>
      <c r="K24" s="177">
        <f>K22+K23</f>
        <v>25</v>
      </c>
      <c r="L24" s="52" t="s">
        <v>45</v>
      </c>
      <c r="M24" s="1380"/>
    </row>
    <row r="25" spans="1:13" ht="13.5" thickBot="1" x14ac:dyDescent="0.25">
      <c r="A25" s="1346" t="s">
        <v>588</v>
      </c>
      <c r="B25" s="224" t="s">
        <v>185</v>
      </c>
      <c r="C25" s="169">
        <f t="shared" si="0"/>
        <v>1332</v>
      </c>
      <c r="D25" s="167">
        <f t="shared" si="1"/>
        <v>0</v>
      </c>
      <c r="E25" s="167">
        <f t="shared" si="2"/>
        <v>1332</v>
      </c>
      <c r="F25" s="650">
        <f t="shared" si="3"/>
        <v>665</v>
      </c>
      <c r="G25" s="650">
        <v>0</v>
      </c>
      <c r="H25" s="174">
        <v>665</v>
      </c>
      <c r="I25" s="650">
        <f t="shared" si="4"/>
        <v>667</v>
      </c>
      <c r="J25" s="650">
        <v>0</v>
      </c>
      <c r="K25" s="174">
        <v>667</v>
      </c>
      <c r="L25" s="51" t="s">
        <v>186</v>
      </c>
      <c r="M25" s="1379" t="s">
        <v>43</v>
      </c>
    </row>
    <row r="26" spans="1:13" ht="13.5" thickBot="1" x14ac:dyDescent="0.25">
      <c r="A26" s="1346"/>
      <c r="B26" s="224" t="s">
        <v>187</v>
      </c>
      <c r="C26" s="169">
        <f t="shared" si="0"/>
        <v>0</v>
      </c>
      <c r="D26" s="167">
        <f t="shared" si="1"/>
        <v>0</v>
      </c>
      <c r="E26" s="167">
        <f t="shared" si="2"/>
        <v>0</v>
      </c>
      <c r="F26" s="650">
        <f t="shared" si="3"/>
        <v>0</v>
      </c>
      <c r="G26" s="650">
        <v>0</v>
      </c>
      <c r="H26" s="174">
        <v>0</v>
      </c>
      <c r="I26" s="650">
        <f t="shared" si="4"/>
        <v>0</v>
      </c>
      <c r="J26" s="650">
        <v>0</v>
      </c>
      <c r="K26" s="174">
        <v>0</v>
      </c>
      <c r="L26" s="51" t="s">
        <v>188</v>
      </c>
      <c r="M26" s="1379"/>
    </row>
    <row r="27" spans="1:13" ht="13.5" thickBot="1" x14ac:dyDescent="0.25">
      <c r="A27" s="1346"/>
      <c r="B27" s="224" t="s">
        <v>44</v>
      </c>
      <c r="C27" s="175">
        <f t="shared" ref="C27:J27" si="11">C25+C26</f>
        <v>1332</v>
      </c>
      <c r="D27" s="175">
        <f t="shared" si="11"/>
        <v>0</v>
      </c>
      <c r="E27" s="175">
        <f t="shared" si="11"/>
        <v>1332</v>
      </c>
      <c r="F27" s="175">
        <f t="shared" si="11"/>
        <v>665</v>
      </c>
      <c r="G27" s="175">
        <f t="shared" si="11"/>
        <v>0</v>
      </c>
      <c r="H27" s="175">
        <f t="shared" si="11"/>
        <v>665</v>
      </c>
      <c r="I27" s="175">
        <f t="shared" si="11"/>
        <v>667</v>
      </c>
      <c r="J27" s="175">
        <f t="shared" si="11"/>
        <v>0</v>
      </c>
      <c r="K27" s="175">
        <f>K25+K26</f>
        <v>667</v>
      </c>
      <c r="L27" s="51" t="s">
        <v>45</v>
      </c>
      <c r="M27" s="1379"/>
    </row>
    <row r="28" spans="1:13" ht="13.5" thickBot="1" x14ac:dyDescent="0.25">
      <c r="A28" s="1349" t="s">
        <v>589</v>
      </c>
      <c r="B28" s="225" t="s">
        <v>185</v>
      </c>
      <c r="C28" s="168">
        <f t="shared" ref="C28:C29" si="12">SUM(I28+F28)</f>
        <v>485</v>
      </c>
      <c r="D28" s="329">
        <f t="shared" si="1"/>
        <v>0</v>
      </c>
      <c r="E28" s="329">
        <f t="shared" si="2"/>
        <v>485</v>
      </c>
      <c r="F28" s="649">
        <f t="shared" si="3"/>
        <v>272</v>
      </c>
      <c r="G28" s="649">
        <v>0</v>
      </c>
      <c r="H28" s="176">
        <v>272</v>
      </c>
      <c r="I28" s="649">
        <f t="shared" si="4"/>
        <v>213</v>
      </c>
      <c r="J28" s="649">
        <v>0</v>
      </c>
      <c r="K28" s="176">
        <v>213</v>
      </c>
      <c r="L28" s="52" t="s">
        <v>186</v>
      </c>
      <c r="M28" s="1380" t="s">
        <v>538</v>
      </c>
    </row>
    <row r="29" spans="1:13" ht="13.5" thickBot="1" x14ac:dyDescent="0.25">
      <c r="A29" s="1349"/>
      <c r="B29" s="225" t="s">
        <v>187</v>
      </c>
      <c r="C29" s="168">
        <f t="shared" si="12"/>
        <v>0</v>
      </c>
      <c r="D29" s="329">
        <f t="shared" si="1"/>
        <v>0</v>
      </c>
      <c r="E29" s="329">
        <f t="shared" si="2"/>
        <v>0</v>
      </c>
      <c r="F29" s="649">
        <f t="shared" si="3"/>
        <v>0</v>
      </c>
      <c r="G29" s="649">
        <v>0</v>
      </c>
      <c r="H29" s="176">
        <v>0</v>
      </c>
      <c r="I29" s="649">
        <f t="shared" si="4"/>
        <v>0</v>
      </c>
      <c r="J29" s="649">
        <v>0</v>
      </c>
      <c r="K29" s="176">
        <v>0</v>
      </c>
      <c r="L29" s="52" t="s">
        <v>188</v>
      </c>
      <c r="M29" s="1380"/>
    </row>
    <row r="30" spans="1:13" ht="13.5" thickBot="1" x14ac:dyDescent="0.25">
      <c r="A30" s="1349"/>
      <c r="B30" s="225" t="s">
        <v>44</v>
      </c>
      <c r="C30" s="177">
        <f t="shared" ref="C30:J30" si="13">C28+C29</f>
        <v>485</v>
      </c>
      <c r="D30" s="177">
        <f t="shared" si="13"/>
        <v>0</v>
      </c>
      <c r="E30" s="177">
        <f t="shared" si="13"/>
        <v>485</v>
      </c>
      <c r="F30" s="177">
        <f t="shared" si="13"/>
        <v>272</v>
      </c>
      <c r="G30" s="177">
        <f t="shared" si="13"/>
        <v>0</v>
      </c>
      <c r="H30" s="177">
        <f t="shared" si="13"/>
        <v>272</v>
      </c>
      <c r="I30" s="177">
        <f t="shared" si="13"/>
        <v>213</v>
      </c>
      <c r="J30" s="177">
        <f t="shared" si="13"/>
        <v>0</v>
      </c>
      <c r="K30" s="177">
        <f>K28+K29</f>
        <v>213</v>
      </c>
      <c r="L30" s="52" t="s">
        <v>45</v>
      </c>
      <c r="M30" s="1380"/>
    </row>
    <row r="31" spans="1:13" ht="13.5" thickBot="1" x14ac:dyDescent="0.25">
      <c r="A31" s="1346" t="s">
        <v>595</v>
      </c>
      <c r="B31" s="224" t="s">
        <v>185</v>
      </c>
      <c r="C31" s="169">
        <f t="shared" si="0"/>
        <v>145</v>
      </c>
      <c r="D31" s="167">
        <f t="shared" si="1"/>
        <v>0</v>
      </c>
      <c r="E31" s="167">
        <f t="shared" si="2"/>
        <v>145</v>
      </c>
      <c r="F31" s="650">
        <f t="shared" si="3"/>
        <v>0</v>
      </c>
      <c r="G31" s="650">
        <v>0</v>
      </c>
      <c r="H31" s="174">
        <v>0</v>
      </c>
      <c r="I31" s="650">
        <f t="shared" si="4"/>
        <v>145</v>
      </c>
      <c r="J31" s="650">
        <v>0</v>
      </c>
      <c r="K31" s="174">
        <v>145</v>
      </c>
      <c r="L31" s="51" t="s">
        <v>186</v>
      </c>
      <c r="M31" s="1379" t="s">
        <v>177</v>
      </c>
    </row>
    <row r="32" spans="1:13" ht="13.5" thickBot="1" x14ac:dyDescent="0.25">
      <c r="A32" s="1346"/>
      <c r="B32" s="224" t="s">
        <v>187</v>
      </c>
      <c r="C32" s="169">
        <f t="shared" si="0"/>
        <v>0</v>
      </c>
      <c r="D32" s="169">
        <f t="shared" si="1"/>
        <v>0</v>
      </c>
      <c r="E32" s="169">
        <f t="shared" si="2"/>
        <v>0</v>
      </c>
      <c r="F32" s="650">
        <f t="shared" si="3"/>
        <v>0</v>
      </c>
      <c r="G32" s="650">
        <v>0</v>
      </c>
      <c r="H32" s="174">
        <v>0</v>
      </c>
      <c r="I32" s="650">
        <f t="shared" si="4"/>
        <v>0</v>
      </c>
      <c r="J32" s="650">
        <v>0</v>
      </c>
      <c r="K32" s="174">
        <v>0</v>
      </c>
      <c r="L32" s="51" t="s">
        <v>188</v>
      </c>
      <c r="M32" s="1379"/>
    </row>
    <row r="33" spans="1:13" ht="12.75" x14ac:dyDescent="0.2">
      <c r="A33" s="1346"/>
      <c r="B33" s="335" t="s">
        <v>44</v>
      </c>
      <c r="C33" s="336">
        <f t="shared" ref="C33:J33" si="14">C31+C32</f>
        <v>145</v>
      </c>
      <c r="D33" s="336">
        <f t="shared" si="14"/>
        <v>0</v>
      </c>
      <c r="E33" s="336">
        <f t="shared" si="14"/>
        <v>145</v>
      </c>
      <c r="F33" s="336">
        <f t="shared" si="14"/>
        <v>0</v>
      </c>
      <c r="G33" s="336">
        <f t="shared" si="14"/>
        <v>0</v>
      </c>
      <c r="H33" s="336">
        <f t="shared" si="14"/>
        <v>0</v>
      </c>
      <c r="I33" s="336">
        <f t="shared" si="14"/>
        <v>145</v>
      </c>
      <c r="J33" s="336">
        <f t="shared" si="14"/>
        <v>0</v>
      </c>
      <c r="K33" s="336">
        <f>K31+K32</f>
        <v>145</v>
      </c>
      <c r="L33" s="337" t="s">
        <v>45</v>
      </c>
      <c r="M33" s="1381"/>
    </row>
    <row r="34" spans="1:13" ht="13.5" thickBot="1" x14ac:dyDescent="0.25">
      <c r="A34" s="1382" t="s">
        <v>44</v>
      </c>
      <c r="B34" s="352" t="s">
        <v>185</v>
      </c>
      <c r="C34" s="353">
        <f t="shared" ref="C34:J36" si="15">C7+C10+C13+C16+C19+C22+C25+C28+C31</f>
        <v>26316</v>
      </c>
      <c r="D34" s="330">
        <f t="shared" si="15"/>
        <v>0</v>
      </c>
      <c r="E34" s="330">
        <f t="shared" si="15"/>
        <v>26316</v>
      </c>
      <c r="F34" s="330">
        <f t="shared" si="15"/>
        <v>19167</v>
      </c>
      <c r="G34" s="353">
        <f t="shared" si="15"/>
        <v>0</v>
      </c>
      <c r="H34" s="353">
        <f t="shared" si="15"/>
        <v>19167</v>
      </c>
      <c r="I34" s="353">
        <f t="shared" si="15"/>
        <v>7149</v>
      </c>
      <c r="J34" s="353">
        <f t="shared" si="15"/>
        <v>0</v>
      </c>
      <c r="K34" s="353">
        <f>K7+K10+K13+K16+K19+K22+K25+K28+K31</f>
        <v>7149</v>
      </c>
      <c r="L34" s="354" t="s">
        <v>186</v>
      </c>
      <c r="M34" s="1385" t="s">
        <v>45</v>
      </c>
    </row>
    <row r="35" spans="1:13" ht="13.5" thickBot="1" x14ac:dyDescent="0.25">
      <c r="A35" s="1383"/>
      <c r="B35" s="331" t="s">
        <v>187</v>
      </c>
      <c r="C35" s="330">
        <f t="shared" si="15"/>
        <v>0</v>
      </c>
      <c r="D35" s="330">
        <f t="shared" si="15"/>
        <v>0</v>
      </c>
      <c r="E35" s="330">
        <f t="shared" si="15"/>
        <v>0</v>
      </c>
      <c r="F35" s="330">
        <f t="shared" si="15"/>
        <v>0</v>
      </c>
      <c r="G35" s="330">
        <f t="shared" si="15"/>
        <v>0</v>
      </c>
      <c r="H35" s="330">
        <f t="shared" si="15"/>
        <v>0</v>
      </c>
      <c r="I35" s="330">
        <f t="shared" si="15"/>
        <v>0</v>
      </c>
      <c r="J35" s="330">
        <f t="shared" si="15"/>
        <v>0</v>
      </c>
      <c r="K35" s="330">
        <f>K8+K11+K14+K17+K20+K23+K26+K29+K32</f>
        <v>0</v>
      </c>
      <c r="L35" s="332" t="s">
        <v>188</v>
      </c>
      <c r="M35" s="1386"/>
    </row>
    <row r="36" spans="1:13" ht="12.75" x14ac:dyDescent="0.2">
      <c r="A36" s="1384"/>
      <c r="B36" s="333" t="s">
        <v>44</v>
      </c>
      <c r="C36" s="355">
        <f t="shared" si="15"/>
        <v>26316</v>
      </c>
      <c r="D36" s="355">
        <f t="shared" si="15"/>
        <v>0</v>
      </c>
      <c r="E36" s="355">
        <f t="shared" si="15"/>
        <v>26316</v>
      </c>
      <c r="F36" s="355">
        <f t="shared" si="15"/>
        <v>19167</v>
      </c>
      <c r="G36" s="355">
        <f t="shared" si="15"/>
        <v>0</v>
      </c>
      <c r="H36" s="355">
        <f t="shared" si="15"/>
        <v>19167</v>
      </c>
      <c r="I36" s="355">
        <f t="shared" si="15"/>
        <v>7149</v>
      </c>
      <c r="J36" s="355">
        <f t="shared" si="15"/>
        <v>0</v>
      </c>
      <c r="K36" s="355">
        <f>K9+K12+K15+K18+K21+K24+K27+K30+K33</f>
        <v>7149</v>
      </c>
      <c r="L36" s="334" t="s">
        <v>45</v>
      </c>
      <c r="M36" s="1387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Q29"/>
  <sheetViews>
    <sheetView view="pageBreakPreview" topLeftCell="A5" zoomScaleNormal="100" zoomScaleSheetLayoutView="100" workbookViewId="0">
      <selection activeCell="B22" sqref="B22"/>
    </sheetView>
  </sheetViews>
  <sheetFormatPr defaultRowHeight="15" x14ac:dyDescent="0.2"/>
  <cols>
    <col min="1" max="1" width="19.140625" style="3" customWidth="1"/>
    <col min="2" max="7" width="8.28515625" style="3" bestFit="1" customWidth="1"/>
    <col min="8" max="8" width="8.28515625" style="3" customWidth="1"/>
    <col min="9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 x14ac:dyDescent="0.2">
      <c r="A1" s="1330" t="s">
        <v>483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  <c r="P1" s="1330"/>
      <c r="Q1" s="1330"/>
    </row>
    <row r="2" spans="1:17" ht="15.75" x14ac:dyDescent="0.2">
      <c r="A2" s="1331" t="s">
        <v>415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  <c r="P2" s="1331"/>
      <c r="Q2" s="1331"/>
    </row>
    <row r="3" spans="1:17" ht="15.75" x14ac:dyDescent="0.2">
      <c r="A3" s="1331" t="s">
        <v>1365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  <c r="P3" s="1331"/>
      <c r="Q3" s="1331"/>
    </row>
    <row r="4" spans="1:17" s="27" customFormat="1" ht="27.75" customHeight="1" x14ac:dyDescent="0.25">
      <c r="A4" s="675" t="s">
        <v>730</v>
      </c>
      <c r="B4" s="675"/>
      <c r="C4" s="675"/>
      <c r="D4" s="675"/>
      <c r="E4" s="675"/>
      <c r="F4" s="675"/>
      <c r="G4" s="675"/>
      <c r="H4" s="145"/>
      <c r="I4" s="145"/>
      <c r="J4" s="145"/>
      <c r="K4" s="145"/>
      <c r="L4" s="145"/>
      <c r="M4" s="145"/>
      <c r="N4" s="145"/>
      <c r="O4" s="145"/>
      <c r="P4" s="145"/>
      <c r="Q4" s="677" t="s">
        <v>189</v>
      </c>
    </row>
    <row r="5" spans="1:17" ht="22.15" customHeight="1" x14ac:dyDescent="0.2">
      <c r="A5" s="1388" t="s">
        <v>80</v>
      </c>
      <c r="B5" s="1392">
        <v>2022</v>
      </c>
      <c r="C5" s="1393"/>
      <c r="D5" s="1394"/>
      <c r="E5" s="1392">
        <v>2021</v>
      </c>
      <c r="F5" s="1393"/>
      <c r="G5" s="1394"/>
      <c r="H5" s="1392">
        <v>2020</v>
      </c>
      <c r="I5" s="1393"/>
      <c r="J5" s="1394"/>
      <c r="K5" s="1392">
        <v>2019</v>
      </c>
      <c r="L5" s="1393"/>
      <c r="M5" s="1394"/>
      <c r="N5" s="1392">
        <v>2018</v>
      </c>
      <c r="O5" s="1393"/>
      <c r="P5" s="1394"/>
      <c r="Q5" s="1390" t="s">
        <v>81</v>
      </c>
    </row>
    <row r="6" spans="1:17" ht="24" x14ac:dyDescent="0.2">
      <c r="A6" s="1389"/>
      <c r="B6" s="380" t="s">
        <v>394</v>
      </c>
      <c r="C6" s="381" t="s">
        <v>566</v>
      </c>
      <c r="D6" s="381" t="s">
        <v>565</v>
      </c>
      <c r="E6" s="380" t="s">
        <v>394</v>
      </c>
      <c r="F6" s="381" t="s">
        <v>566</v>
      </c>
      <c r="G6" s="381" t="s">
        <v>565</v>
      </c>
      <c r="H6" s="380" t="s">
        <v>394</v>
      </c>
      <c r="I6" s="381" t="s">
        <v>566</v>
      </c>
      <c r="J6" s="381" t="s">
        <v>565</v>
      </c>
      <c r="K6" s="380" t="s">
        <v>394</v>
      </c>
      <c r="L6" s="381" t="s">
        <v>566</v>
      </c>
      <c r="M6" s="381" t="s">
        <v>565</v>
      </c>
      <c r="N6" s="380" t="s">
        <v>394</v>
      </c>
      <c r="O6" s="381" t="s">
        <v>566</v>
      </c>
      <c r="P6" s="381" t="s">
        <v>565</v>
      </c>
      <c r="Q6" s="1391"/>
    </row>
    <row r="7" spans="1:17" ht="33.75" customHeight="1" thickBot="1" x14ac:dyDescent="0.25">
      <c r="A7" s="617" t="s">
        <v>278</v>
      </c>
      <c r="B7" s="179">
        <f>D7+C7</f>
        <v>7149</v>
      </c>
      <c r="C7" s="153">
        <v>3512</v>
      </c>
      <c r="D7" s="153">
        <v>3637</v>
      </c>
      <c r="E7" s="179">
        <f>G7+F7</f>
        <v>7814</v>
      </c>
      <c r="F7" s="153">
        <v>3749</v>
      </c>
      <c r="G7" s="153">
        <v>4065</v>
      </c>
      <c r="H7" s="179">
        <f>J7+I7</f>
        <v>7098</v>
      </c>
      <c r="I7" s="153">
        <v>3521</v>
      </c>
      <c r="J7" s="153">
        <v>3577</v>
      </c>
      <c r="K7" s="179">
        <f>M7+L7</f>
        <v>7496</v>
      </c>
      <c r="L7" s="153">
        <v>3700</v>
      </c>
      <c r="M7" s="153">
        <v>3796</v>
      </c>
      <c r="N7" s="179">
        <f>P7+O7</f>
        <v>7803</v>
      </c>
      <c r="O7" s="153">
        <v>3854</v>
      </c>
      <c r="P7" s="153">
        <v>3949</v>
      </c>
      <c r="Q7" s="612" t="s">
        <v>82</v>
      </c>
    </row>
    <row r="8" spans="1:17" ht="33.75" customHeight="1" thickBot="1" x14ac:dyDescent="0.25">
      <c r="A8" s="618" t="s">
        <v>484</v>
      </c>
      <c r="B8" s="168">
        <f t="shared" ref="B8:B12" si="0">D8+C8</f>
        <v>429</v>
      </c>
      <c r="C8" s="150">
        <v>224</v>
      </c>
      <c r="D8" s="150">
        <v>205</v>
      </c>
      <c r="E8" s="168">
        <f t="shared" ref="E8:E12" si="1">G8+F8</f>
        <v>444</v>
      </c>
      <c r="F8" s="150">
        <v>207</v>
      </c>
      <c r="G8" s="150">
        <v>237</v>
      </c>
      <c r="H8" s="168">
        <f t="shared" ref="H8:H12" si="2">J8+I8</f>
        <v>449</v>
      </c>
      <c r="I8" s="150">
        <v>220</v>
      </c>
      <c r="J8" s="150">
        <v>229</v>
      </c>
      <c r="K8" s="168">
        <f t="shared" ref="K8:K12" si="3">M8+L8</f>
        <v>479</v>
      </c>
      <c r="L8" s="150">
        <v>214</v>
      </c>
      <c r="M8" s="150">
        <v>265</v>
      </c>
      <c r="N8" s="168">
        <f t="shared" ref="N8:N12" si="4">P8+O8</f>
        <v>486</v>
      </c>
      <c r="O8" s="150">
        <v>240</v>
      </c>
      <c r="P8" s="150">
        <v>246</v>
      </c>
      <c r="Q8" s="613" t="s">
        <v>83</v>
      </c>
    </row>
    <row r="9" spans="1:17" ht="33.75" customHeight="1" thickBot="1" x14ac:dyDescent="0.25">
      <c r="A9" s="619" t="s">
        <v>190</v>
      </c>
      <c r="B9" s="169">
        <f t="shared" si="0"/>
        <v>8735</v>
      </c>
      <c r="C9" s="151">
        <v>4316</v>
      </c>
      <c r="D9" s="151">
        <v>4419</v>
      </c>
      <c r="E9" s="169">
        <f t="shared" si="1"/>
        <v>8360</v>
      </c>
      <c r="F9" s="151">
        <v>4062</v>
      </c>
      <c r="G9" s="151">
        <v>4298</v>
      </c>
      <c r="H9" s="169">
        <f t="shared" si="2"/>
        <v>10241</v>
      </c>
      <c r="I9" s="151">
        <v>5029</v>
      </c>
      <c r="J9" s="151">
        <v>5212</v>
      </c>
      <c r="K9" s="169">
        <f t="shared" si="3"/>
        <v>10067</v>
      </c>
      <c r="L9" s="151">
        <v>4832</v>
      </c>
      <c r="M9" s="151">
        <v>5235</v>
      </c>
      <c r="N9" s="169">
        <f t="shared" si="4"/>
        <v>9905</v>
      </c>
      <c r="O9" s="151">
        <v>4856</v>
      </c>
      <c r="P9" s="151">
        <v>5049</v>
      </c>
      <c r="Q9" s="614" t="s">
        <v>84</v>
      </c>
    </row>
    <row r="10" spans="1:17" ht="33.75" customHeight="1" thickBot="1" x14ac:dyDescent="0.25">
      <c r="A10" s="618" t="s">
        <v>85</v>
      </c>
      <c r="B10" s="168">
        <f t="shared" si="0"/>
        <v>8500</v>
      </c>
      <c r="C10" s="150">
        <v>4104</v>
      </c>
      <c r="D10" s="150">
        <v>4396</v>
      </c>
      <c r="E10" s="168">
        <f t="shared" si="1"/>
        <v>8189</v>
      </c>
      <c r="F10" s="150">
        <v>3947</v>
      </c>
      <c r="G10" s="150">
        <v>4242</v>
      </c>
      <c r="H10" s="168">
        <f t="shared" si="2"/>
        <v>9577</v>
      </c>
      <c r="I10" s="150">
        <v>4664</v>
      </c>
      <c r="J10" s="150">
        <v>4913</v>
      </c>
      <c r="K10" s="168">
        <f t="shared" si="3"/>
        <v>8839</v>
      </c>
      <c r="L10" s="150">
        <v>4351</v>
      </c>
      <c r="M10" s="150">
        <v>4488</v>
      </c>
      <c r="N10" s="168">
        <f t="shared" si="4"/>
        <v>8411</v>
      </c>
      <c r="O10" s="150">
        <v>4205</v>
      </c>
      <c r="P10" s="150">
        <v>4206</v>
      </c>
      <c r="Q10" s="613" t="s">
        <v>86</v>
      </c>
    </row>
    <row r="11" spans="1:17" ht="33.75" customHeight="1" thickBot="1" x14ac:dyDescent="0.25">
      <c r="A11" s="619" t="s">
        <v>87</v>
      </c>
      <c r="B11" s="169">
        <f t="shared" si="0"/>
        <v>464</v>
      </c>
      <c r="C11" s="151">
        <v>245</v>
      </c>
      <c r="D11" s="151">
        <v>219</v>
      </c>
      <c r="E11" s="169">
        <f t="shared" si="1"/>
        <v>497</v>
      </c>
      <c r="F11" s="151">
        <v>273</v>
      </c>
      <c r="G11" s="151">
        <v>224</v>
      </c>
      <c r="H11" s="169">
        <f t="shared" si="2"/>
        <v>532</v>
      </c>
      <c r="I11" s="151">
        <v>257</v>
      </c>
      <c r="J11" s="151">
        <v>275</v>
      </c>
      <c r="K11" s="169">
        <f t="shared" si="3"/>
        <v>523</v>
      </c>
      <c r="L11" s="151">
        <v>263</v>
      </c>
      <c r="M11" s="151">
        <v>260</v>
      </c>
      <c r="N11" s="169">
        <f t="shared" si="4"/>
        <v>533</v>
      </c>
      <c r="O11" s="151">
        <v>269</v>
      </c>
      <c r="P11" s="151">
        <v>264</v>
      </c>
      <c r="Q11" s="614" t="s">
        <v>88</v>
      </c>
    </row>
    <row r="12" spans="1:17" ht="33.75" customHeight="1" x14ac:dyDescent="0.2">
      <c r="A12" s="620" t="s">
        <v>89</v>
      </c>
      <c r="B12" s="170">
        <f t="shared" si="0"/>
        <v>1039</v>
      </c>
      <c r="C12" s="171">
        <v>519</v>
      </c>
      <c r="D12" s="171">
        <v>520</v>
      </c>
      <c r="E12" s="170">
        <f t="shared" si="1"/>
        <v>1015</v>
      </c>
      <c r="F12" s="171">
        <v>488</v>
      </c>
      <c r="G12" s="171">
        <v>527</v>
      </c>
      <c r="H12" s="170">
        <f t="shared" si="2"/>
        <v>1117</v>
      </c>
      <c r="I12" s="171">
        <v>523</v>
      </c>
      <c r="J12" s="171">
        <v>594</v>
      </c>
      <c r="K12" s="170">
        <f t="shared" si="3"/>
        <v>1008</v>
      </c>
      <c r="L12" s="171">
        <v>497</v>
      </c>
      <c r="M12" s="171">
        <v>511</v>
      </c>
      <c r="N12" s="170">
        <f t="shared" si="4"/>
        <v>931</v>
      </c>
      <c r="O12" s="171">
        <v>462</v>
      </c>
      <c r="P12" s="171">
        <v>469</v>
      </c>
      <c r="Q12" s="615" t="s">
        <v>90</v>
      </c>
    </row>
    <row r="13" spans="1:17" ht="31.5" customHeight="1" x14ac:dyDescent="0.2">
      <c r="A13" s="621" t="s">
        <v>44</v>
      </c>
      <c r="B13" s="172">
        <f t="shared" ref="B13:G13" si="5">SUM(B7:B12)</f>
        <v>26316</v>
      </c>
      <c r="C13" s="172">
        <f t="shared" si="5"/>
        <v>12920</v>
      </c>
      <c r="D13" s="172">
        <f t="shared" si="5"/>
        <v>13396</v>
      </c>
      <c r="E13" s="172">
        <f t="shared" si="5"/>
        <v>26319</v>
      </c>
      <c r="F13" s="172">
        <f t="shared" si="5"/>
        <v>12726</v>
      </c>
      <c r="G13" s="172">
        <f t="shared" si="5"/>
        <v>13593</v>
      </c>
      <c r="H13" s="172">
        <f t="shared" ref="H13:M13" si="6">SUM(H7:H12)</f>
        <v>29014</v>
      </c>
      <c r="I13" s="172">
        <f t="shared" si="6"/>
        <v>14214</v>
      </c>
      <c r="J13" s="172">
        <f t="shared" si="6"/>
        <v>14800</v>
      </c>
      <c r="K13" s="172">
        <f t="shared" si="6"/>
        <v>28412</v>
      </c>
      <c r="L13" s="172">
        <f t="shared" si="6"/>
        <v>13857</v>
      </c>
      <c r="M13" s="172">
        <f t="shared" si="6"/>
        <v>14555</v>
      </c>
      <c r="N13" s="172">
        <f t="shared" ref="N13:P13" si="7">SUM(N7:N12)</f>
        <v>28069</v>
      </c>
      <c r="O13" s="172">
        <f t="shared" si="7"/>
        <v>13886</v>
      </c>
      <c r="P13" s="172">
        <f t="shared" si="7"/>
        <v>14183</v>
      </c>
      <c r="Q13" s="616" t="s">
        <v>45</v>
      </c>
    </row>
    <row r="15" spans="1:17" ht="12" customHeight="1" x14ac:dyDescent="0.2"/>
    <row r="22" spans="1:17" x14ac:dyDescent="0.2">
      <c r="A22" s="301" t="s">
        <v>613</v>
      </c>
      <c r="B22" s="241">
        <f>B7</f>
        <v>7149</v>
      </c>
      <c r="C22" s="115">
        <f>B22/$B$28%</f>
        <v>27.165982672138622</v>
      </c>
      <c r="E22" s="241"/>
      <c r="F22" s="115"/>
    </row>
    <row r="23" spans="1:17" x14ac:dyDescent="0.2">
      <c r="A23" s="15" t="s">
        <v>191</v>
      </c>
      <c r="B23" s="241">
        <f t="shared" ref="B23:B27" si="8">B8</f>
        <v>429</v>
      </c>
      <c r="C23" s="115">
        <f t="shared" ref="C23:C27" si="9">B23/$B$28%</f>
        <v>1.6301869585043318</v>
      </c>
      <c r="E23" s="241"/>
      <c r="F23" s="115"/>
      <c r="H23" s="15"/>
      <c r="I23" s="2"/>
      <c r="K23" s="2"/>
      <c r="L23" s="241"/>
      <c r="Q23" s="2"/>
    </row>
    <row r="24" spans="1:17" x14ac:dyDescent="0.2">
      <c r="A24" s="15" t="s">
        <v>192</v>
      </c>
      <c r="B24" s="241">
        <f t="shared" si="8"/>
        <v>8735</v>
      </c>
      <c r="C24" s="115">
        <f t="shared" si="9"/>
        <v>33.192734458124335</v>
      </c>
      <c r="E24" s="241"/>
      <c r="F24" s="115"/>
      <c r="H24" s="15"/>
      <c r="I24" s="2"/>
      <c r="K24" s="2"/>
      <c r="L24" s="241"/>
      <c r="Q24" s="2"/>
    </row>
    <row r="25" spans="1:17" x14ac:dyDescent="0.2">
      <c r="A25" s="15" t="s">
        <v>193</v>
      </c>
      <c r="B25" s="241">
        <f t="shared" si="8"/>
        <v>8500</v>
      </c>
      <c r="C25" s="115">
        <f t="shared" si="9"/>
        <v>32.299741602067179</v>
      </c>
      <c r="E25" s="241"/>
      <c r="F25" s="115"/>
      <c r="H25" s="15"/>
      <c r="I25" s="2"/>
      <c r="K25" s="2"/>
      <c r="L25" s="241"/>
      <c r="Q25" s="2"/>
    </row>
    <row r="26" spans="1:17" ht="42.75" x14ac:dyDescent="0.2">
      <c r="A26" s="301" t="s">
        <v>513</v>
      </c>
      <c r="B26" s="241">
        <f t="shared" si="8"/>
        <v>464</v>
      </c>
      <c r="C26" s="115">
        <f t="shared" si="9"/>
        <v>1.7631858945128438</v>
      </c>
      <c r="E26" s="241"/>
      <c r="F26" s="115"/>
      <c r="H26" s="15"/>
      <c r="I26" s="2"/>
      <c r="K26" s="2"/>
      <c r="L26" s="241"/>
      <c r="Q26" s="2"/>
    </row>
    <row r="27" spans="1:17" x14ac:dyDescent="0.2">
      <c r="A27" s="15" t="s">
        <v>194</v>
      </c>
      <c r="B27" s="241">
        <f t="shared" si="8"/>
        <v>1039</v>
      </c>
      <c r="C27" s="115">
        <f t="shared" si="9"/>
        <v>3.9481684146526823</v>
      </c>
      <c r="E27" s="241"/>
      <c r="F27" s="115"/>
      <c r="H27" s="301"/>
      <c r="I27" s="2"/>
      <c r="K27" s="2"/>
      <c r="L27" s="241"/>
      <c r="Q27" s="2"/>
    </row>
    <row r="28" spans="1:17" x14ac:dyDescent="0.2">
      <c r="B28" s="346">
        <f>SUM(B22:B27)</f>
        <v>26316</v>
      </c>
      <c r="C28" s="115">
        <f>SUM(C22:C27)</f>
        <v>100</v>
      </c>
      <c r="E28" s="346"/>
      <c r="F28" s="115"/>
      <c r="H28" s="15"/>
      <c r="I28" s="2"/>
      <c r="K28" s="2"/>
      <c r="L28" s="241"/>
      <c r="Q28" s="2"/>
    </row>
    <row r="29" spans="1:17" x14ac:dyDescent="0.2">
      <c r="I29" s="2"/>
      <c r="L29" s="346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31"/>
  <sheetViews>
    <sheetView view="pageBreakPreview" topLeftCell="A4" zoomScaleNormal="100" zoomScaleSheetLayoutView="100" workbookViewId="0">
      <selection activeCell="G20" sqref="G20"/>
    </sheetView>
  </sheetViews>
  <sheetFormatPr defaultRowHeight="15" x14ac:dyDescent="0.2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8" ht="23.25" x14ac:dyDescent="0.2">
      <c r="A1" s="1330" t="s">
        <v>485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</row>
    <row r="2" spans="1:18" ht="15.75" x14ac:dyDescent="0.2">
      <c r="A2" s="1331" t="s">
        <v>771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</row>
    <row r="3" spans="1:18" ht="15.75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</row>
    <row r="4" spans="1:18" s="27" customFormat="1" ht="27.75" customHeight="1" x14ac:dyDescent="0.25">
      <c r="A4" s="675" t="s">
        <v>666</v>
      </c>
      <c r="B4" s="145"/>
      <c r="C4" s="145"/>
      <c r="D4" s="145"/>
      <c r="E4" s="145"/>
      <c r="F4" s="145"/>
      <c r="G4" s="145"/>
      <c r="H4" s="145"/>
      <c r="I4" s="145"/>
      <c r="J4" s="145"/>
      <c r="K4" s="677" t="s">
        <v>195</v>
      </c>
    </row>
    <row r="5" spans="1:18" ht="33.75" customHeight="1" x14ac:dyDescent="0.2">
      <c r="A5" s="1395" t="s">
        <v>864</v>
      </c>
      <c r="B5" s="1397" t="s">
        <v>714</v>
      </c>
      <c r="C5" s="1398"/>
      <c r="D5" s="1399"/>
      <c r="E5" s="1400" t="s">
        <v>608</v>
      </c>
      <c r="F5" s="1398"/>
      <c r="G5" s="1399"/>
      <c r="H5" s="1327" t="s">
        <v>715</v>
      </c>
      <c r="I5" s="1327"/>
      <c r="J5" s="1401"/>
      <c r="K5" s="1402" t="s">
        <v>863</v>
      </c>
    </row>
    <row r="6" spans="1:18" ht="33" customHeight="1" x14ac:dyDescent="0.2">
      <c r="A6" s="1396"/>
      <c r="B6" s="380" t="s">
        <v>394</v>
      </c>
      <c r="C6" s="381" t="s">
        <v>566</v>
      </c>
      <c r="D6" s="381" t="s">
        <v>565</v>
      </c>
      <c r="E6" s="380" t="s">
        <v>394</v>
      </c>
      <c r="F6" s="381" t="s">
        <v>566</v>
      </c>
      <c r="G6" s="381" t="s">
        <v>565</v>
      </c>
      <c r="H6" s="380" t="s">
        <v>394</v>
      </c>
      <c r="I6" s="381" t="s">
        <v>566</v>
      </c>
      <c r="J6" s="381" t="s">
        <v>565</v>
      </c>
      <c r="K6" s="1403"/>
    </row>
    <row r="7" spans="1:18" ht="30" customHeight="1" thickBot="1" x14ac:dyDescent="0.25">
      <c r="A7" s="470" t="s">
        <v>834</v>
      </c>
      <c r="B7" s="179">
        <f>D7+C7</f>
        <v>186</v>
      </c>
      <c r="C7" s="179">
        <f>I7+F7</f>
        <v>88</v>
      </c>
      <c r="D7" s="179">
        <f>J7+G7</f>
        <v>98</v>
      </c>
      <c r="E7" s="179">
        <f>G7+F7</f>
        <v>151</v>
      </c>
      <c r="F7" s="326">
        <v>72</v>
      </c>
      <c r="G7" s="326">
        <v>79</v>
      </c>
      <c r="H7" s="179">
        <f>J7+I7</f>
        <v>35</v>
      </c>
      <c r="I7" s="153">
        <v>16</v>
      </c>
      <c r="J7" s="153">
        <v>19</v>
      </c>
      <c r="K7" s="116" t="s">
        <v>417</v>
      </c>
      <c r="N7" s="708"/>
      <c r="P7" s="708"/>
      <c r="Q7" s="708"/>
      <c r="R7" s="708"/>
    </row>
    <row r="8" spans="1:18" ht="33.75" customHeight="1" thickBot="1" x14ac:dyDescent="0.25">
      <c r="A8" s="37" t="s">
        <v>61</v>
      </c>
      <c r="B8" s="235">
        <f t="shared" ref="B8:B15" si="0">D8+C8</f>
        <v>2768</v>
      </c>
      <c r="C8" s="235">
        <f t="shared" ref="C8:C15" si="1">I8+F8</f>
        <v>1338</v>
      </c>
      <c r="D8" s="235">
        <f t="shared" ref="D8:D15" si="2">J8+G8</f>
        <v>1430</v>
      </c>
      <c r="E8" s="235">
        <f>G8+F8</f>
        <v>1783</v>
      </c>
      <c r="F8" s="327">
        <v>846</v>
      </c>
      <c r="G8" s="327">
        <v>937</v>
      </c>
      <c r="H8" s="235">
        <f t="shared" ref="H8:H15" si="3">J8+I8</f>
        <v>985</v>
      </c>
      <c r="I8" s="150">
        <v>492</v>
      </c>
      <c r="J8" s="150">
        <v>493</v>
      </c>
      <c r="K8" s="54" t="s">
        <v>62</v>
      </c>
      <c r="N8" s="708"/>
      <c r="P8" s="708"/>
      <c r="Q8" s="708"/>
      <c r="R8" s="708"/>
    </row>
    <row r="9" spans="1:18" ht="33.75" customHeight="1" thickBot="1" x14ac:dyDescent="0.25">
      <c r="A9" s="38" t="s">
        <v>63</v>
      </c>
      <c r="B9" s="179">
        <f t="shared" si="0"/>
        <v>7367</v>
      </c>
      <c r="C9" s="179">
        <f t="shared" si="1"/>
        <v>3647</v>
      </c>
      <c r="D9" s="179">
        <f t="shared" si="2"/>
        <v>3720</v>
      </c>
      <c r="E9" s="179">
        <f>G9+F9</f>
        <v>5096</v>
      </c>
      <c r="F9" s="326">
        <v>2514</v>
      </c>
      <c r="G9" s="326">
        <v>2582</v>
      </c>
      <c r="H9" s="179">
        <f t="shared" si="3"/>
        <v>2271</v>
      </c>
      <c r="I9" s="151">
        <v>1133</v>
      </c>
      <c r="J9" s="151">
        <v>1138</v>
      </c>
      <c r="K9" s="55" t="s">
        <v>64</v>
      </c>
      <c r="N9" s="708"/>
      <c r="P9" s="708"/>
      <c r="Q9" s="708"/>
      <c r="R9" s="708"/>
    </row>
    <row r="10" spans="1:18" ht="33.75" customHeight="1" thickBot="1" x14ac:dyDescent="0.25">
      <c r="A10" s="37" t="s">
        <v>65</v>
      </c>
      <c r="B10" s="235">
        <f t="shared" si="0"/>
        <v>9098</v>
      </c>
      <c r="C10" s="235">
        <f t="shared" si="1"/>
        <v>4529</v>
      </c>
      <c r="D10" s="235">
        <f t="shared" si="2"/>
        <v>4569</v>
      </c>
      <c r="E10" s="235">
        <f t="shared" ref="E10:E15" si="4">G10+F10</f>
        <v>7056</v>
      </c>
      <c r="F10" s="327">
        <v>3518</v>
      </c>
      <c r="G10" s="327">
        <v>3538</v>
      </c>
      <c r="H10" s="235">
        <f t="shared" si="3"/>
        <v>2042</v>
      </c>
      <c r="I10" s="150">
        <v>1011</v>
      </c>
      <c r="J10" s="150">
        <v>1031</v>
      </c>
      <c r="K10" s="54" t="s">
        <v>66</v>
      </c>
      <c r="N10" s="708"/>
      <c r="P10" s="708"/>
      <c r="Q10" s="708"/>
      <c r="R10" s="708"/>
    </row>
    <row r="11" spans="1:18" ht="33.75" customHeight="1" thickBot="1" x14ac:dyDescent="0.25">
      <c r="A11" s="38" t="s">
        <v>67</v>
      </c>
      <c r="B11" s="179">
        <f t="shared" si="0"/>
        <v>5379</v>
      </c>
      <c r="C11" s="179">
        <f t="shared" si="1"/>
        <v>2580</v>
      </c>
      <c r="D11" s="179">
        <f t="shared" si="2"/>
        <v>2799</v>
      </c>
      <c r="E11" s="179">
        <f>G11+F11</f>
        <v>4071</v>
      </c>
      <c r="F11" s="326">
        <v>1959</v>
      </c>
      <c r="G11" s="326">
        <v>2112</v>
      </c>
      <c r="H11" s="179">
        <f t="shared" si="3"/>
        <v>1308</v>
      </c>
      <c r="I11" s="151">
        <v>621</v>
      </c>
      <c r="J11" s="151">
        <v>687</v>
      </c>
      <c r="K11" s="55" t="s">
        <v>68</v>
      </c>
      <c r="N11" s="708"/>
      <c r="P11" s="708"/>
      <c r="Q11" s="708"/>
      <c r="R11" s="708"/>
    </row>
    <row r="12" spans="1:18" ht="33.75" customHeight="1" thickBot="1" x14ac:dyDescent="0.25">
      <c r="A12" s="37" t="s">
        <v>69</v>
      </c>
      <c r="B12" s="235">
        <f t="shared" si="0"/>
        <v>1407</v>
      </c>
      <c r="C12" s="235">
        <f t="shared" si="1"/>
        <v>671</v>
      </c>
      <c r="D12" s="235">
        <f t="shared" si="2"/>
        <v>736</v>
      </c>
      <c r="E12" s="235">
        <f t="shared" si="4"/>
        <v>931</v>
      </c>
      <c r="F12" s="327">
        <v>450</v>
      </c>
      <c r="G12" s="327">
        <v>481</v>
      </c>
      <c r="H12" s="235">
        <f t="shared" si="3"/>
        <v>476</v>
      </c>
      <c r="I12" s="150">
        <v>221</v>
      </c>
      <c r="J12" s="150">
        <v>255</v>
      </c>
      <c r="K12" s="54" t="s">
        <v>70</v>
      </c>
      <c r="N12" s="708"/>
      <c r="P12" s="708"/>
      <c r="Q12" s="708"/>
      <c r="R12" s="708"/>
    </row>
    <row r="13" spans="1:18" ht="31.5" customHeight="1" thickBot="1" x14ac:dyDescent="0.25">
      <c r="A13" s="38" t="s">
        <v>161</v>
      </c>
      <c r="B13" s="179">
        <f t="shared" si="0"/>
        <v>92</v>
      </c>
      <c r="C13" s="179">
        <f t="shared" si="1"/>
        <v>56</v>
      </c>
      <c r="D13" s="179">
        <f t="shared" si="2"/>
        <v>36</v>
      </c>
      <c r="E13" s="179">
        <f t="shared" si="4"/>
        <v>61</v>
      </c>
      <c r="F13" s="326">
        <v>38</v>
      </c>
      <c r="G13" s="326">
        <v>23</v>
      </c>
      <c r="H13" s="179">
        <f t="shared" si="3"/>
        <v>31</v>
      </c>
      <c r="I13" s="151">
        <v>18</v>
      </c>
      <c r="J13" s="151">
        <v>13</v>
      </c>
      <c r="K13" s="55" t="s">
        <v>196</v>
      </c>
      <c r="N13" s="708"/>
      <c r="P13" s="708"/>
      <c r="Q13" s="708"/>
      <c r="R13" s="708"/>
    </row>
    <row r="14" spans="1:18" ht="31.5" customHeight="1" thickBot="1" x14ac:dyDescent="0.25">
      <c r="A14" s="37" t="s">
        <v>198</v>
      </c>
      <c r="B14" s="168">
        <f t="shared" si="0"/>
        <v>6</v>
      </c>
      <c r="C14" s="168">
        <f t="shared" si="1"/>
        <v>3</v>
      </c>
      <c r="D14" s="168">
        <f t="shared" si="2"/>
        <v>3</v>
      </c>
      <c r="E14" s="168">
        <f t="shared" si="4"/>
        <v>5</v>
      </c>
      <c r="F14" s="649">
        <v>3</v>
      </c>
      <c r="G14" s="649">
        <v>2</v>
      </c>
      <c r="H14" s="168">
        <f t="shared" si="3"/>
        <v>1</v>
      </c>
      <c r="I14" s="150">
        <v>0</v>
      </c>
      <c r="J14" s="150">
        <v>1</v>
      </c>
      <c r="K14" s="243" t="s">
        <v>198</v>
      </c>
      <c r="N14" s="708"/>
      <c r="P14" s="708"/>
      <c r="Q14" s="708"/>
      <c r="R14" s="708"/>
    </row>
    <row r="15" spans="1:18" ht="31.5" customHeight="1" x14ac:dyDescent="0.2">
      <c r="A15" s="1207" t="s">
        <v>71</v>
      </c>
      <c r="B15" s="506">
        <f t="shared" si="0"/>
        <v>13</v>
      </c>
      <c r="C15" s="506">
        <f t="shared" si="1"/>
        <v>8</v>
      </c>
      <c r="D15" s="506">
        <f t="shared" si="2"/>
        <v>5</v>
      </c>
      <c r="E15" s="506">
        <f t="shared" si="4"/>
        <v>13</v>
      </c>
      <c r="F15" s="1208">
        <v>8</v>
      </c>
      <c r="G15" s="1208">
        <v>5</v>
      </c>
      <c r="H15" s="506">
        <f t="shared" si="3"/>
        <v>0</v>
      </c>
      <c r="I15" s="1209">
        <v>0</v>
      </c>
      <c r="J15" s="1209">
        <v>0</v>
      </c>
      <c r="K15" s="1210" t="s">
        <v>72</v>
      </c>
      <c r="N15" s="708"/>
      <c r="P15" s="708"/>
      <c r="Q15" s="708"/>
      <c r="R15" s="708"/>
    </row>
    <row r="16" spans="1:18" ht="27" customHeight="1" x14ac:dyDescent="0.2">
      <c r="A16" s="540" t="s">
        <v>44</v>
      </c>
      <c r="B16" s="1211">
        <f t="shared" ref="B16:J16" si="5">SUM(B7:B15)</f>
        <v>26316</v>
      </c>
      <c r="C16" s="1211">
        <f t="shared" si="5"/>
        <v>12920</v>
      </c>
      <c r="D16" s="1211">
        <f t="shared" si="5"/>
        <v>13396</v>
      </c>
      <c r="E16" s="1206">
        <f t="shared" si="5"/>
        <v>19167</v>
      </c>
      <c r="F16" s="181">
        <f t="shared" si="5"/>
        <v>9408</v>
      </c>
      <c r="G16" s="181">
        <f t="shared" si="5"/>
        <v>9759</v>
      </c>
      <c r="H16" s="1211">
        <f t="shared" si="5"/>
        <v>7149</v>
      </c>
      <c r="I16" s="1211">
        <f t="shared" si="5"/>
        <v>3512</v>
      </c>
      <c r="J16" s="1211">
        <f t="shared" si="5"/>
        <v>3637</v>
      </c>
      <c r="K16" s="535" t="s">
        <v>45</v>
      </c>
      <c r="N16" s="708"/>
      <c r="P16" s="708"/>
      <c r="Q16" s="708"/>
      <c r="R16" s="708"/>
    </row>
    <row r="17" spans="1:11" ht="12" customHeight="1" x14ac:dyDescent="0.2"/>
    <row r="19" spans="1:11" ht="42.75" x14ac:dyDescent="0.2">
      <c r="A19" s="100"/>
      <c r="B19" s="99" t="s">
        <v>402</v>
      </c>
      <c r="C19" s="99" t="s">
        <v>398</v>
      </c>
    </row>
    <row r="20" spans="1:11" ht="28.5" x14ac:dyDescent="0.2">
      <c r="A20" s="99" t="s">
        <v>416</v>
      </c>
      <c r="B20" s="242">
        <f>H7</f>
        <v>35</v>
      </c>
      <c r="C20" s="242">
        <f t="shared" ref="C20:C25" si="6">E7</f>
        <v>151</v>
      </c>
    </row>
    <row r="21" spans="1:11" x14ac:dyDescent="0.2">
      <c r="A21" s="99" t="str">
        <f t="shared" ref="A21:A26" si="7">A8</f>
        <v>20-24</v>
      </c>
      <c r="B21" s="242">
        <f>H8</f>
        <v>985</v>
      </c>
      <c r="C21" s="242">
        <f t="shared" si="6"/>
        <v>1783</v>
      </c>
    </row>
    <row r="22" spans="1:11" x14ac:dyDescent="0.2">
      <c r="A22" s="99" t="str">
        <f t="shared" si="7"/>
        <v>25-29</v>
      </c>
      <c r="B22" s="242">
        <f t="shared" ref="B22:B26" si="8">H9</f>
        <v>2271</v>
      </c>
      <c r="C22" s="242">
        <f t="shared" si="6"/>
        <v>5096</v>
      </c>
    </row>
    <row r="23" spans="1:11" x14ac:dyDescent="0.2">
      <c r="A23" s="99" t="str">
        <f t="shared" si="7"/>
        <v>30-34</v>
      </c>
      <c r="B23" s="242">
        <f t="shared" si="8"/>
        <v>2042</v>
      </c>
      <c r="C23" s="242">
        <f t="shared" si="6"/>
        <v>7056</v>
      </c>
    </row>
    <row r="24" spans="1:11" x14ac:dyDescent="0.2">
      <c r="A24" s="99" t="str">
        <f t="shared" si="7"/>
        <v>35-39</v>
      </c>
      <c r="B24" s="242">
        <f t="shared" si="8"/>
        <v>1308</v>
      </c>
      <c r="C24" s="242">
        <f t="shared" si="6"/>
        <v>4071</v>
      </c>
    </row>
    <row r="25" spans="1:11" x14ac:dyDescent="0.2">
      <c r="A25" s="99" t="str">
        <f t="shared" si="7"/>
        <v>40-44</v>
      </c>
      <c r="B25" s="242">
        <f t="shared" si="8"/>
        <v>476</v>
      </c>
      <c r="C25" s="242">
        <f t="shared" si="6"/>
        <v>931</v>
      </c>
      <c r="E25" s="15"/>
      <c r="H25" s="2"/>
      <c r="I25" s="2"/>
      <c r="J25" s="2"/>
      <c r="K25" s="2"/>
    </row>
    <row r="26" spans="1:11" x14ac:dyDescent="0.2">
      <c r="A26" s="99" t="str">
        <f t="shared" si="7"/>
        <v>45-49</v>
      </c>
      <c r="B26" s="242">
        <f t="shared" si="8"/>
        <v>31</v>
      </c>
      <c r="C26" s="242">
        <f>E13</f>
        <v>61</v>
      </c>
      <c r="E26" s="15"/>
      <c r="H26" s="2"/>
      <c r="I26" s="2"/>
      <c r="J26" s="2"/>
      <c r="K26" s="2"/>
    </row>
    <row r="27" spans="1:11" x14ac:dyDescent="0.2">
      <c r="A27" s="99" t="s">
        <v>197</v>
      </c>
      <c r="B27" s="242">
        <f>H14</f>
        <v>1</v>
      </c>
      <c r="C27" s="242">
        <f>E14</f>
        <v>5</v>
      </c>
      <c r="E27" s="15"/>
      <c r="H27" s="2"/>
      <c r="I27" s="2"/>
      <c r="J27" s="2"/>
      <c r="K27" s="2"/>
    </row>
    <row r="28" spans="1:11" x14ac:dyDescent="0.2">
      <c r="A28" s="99"/>
      <c r="B28" s="242">
        <f>SUM(B20:B27)</f>
        <v>7149</v>
      </c>
      <c r="C28" s="242">
        <f>E16</f>
        <v>19167</v>
      </c>
      <c r="D28" s="346"/>
      <c r="E28" s="15"/>
      <c r="F28" s="241"/>
      <c r="H28" s="2"/>
      <c r="I28" s="2"/>
      <c r="J28" s="2"/>
      <c r="K28" s="2"/>
    </row>
    <row r="29" spans="1:11" x14ac:dyDescent="0.2">
      <c r="B29" s="301"/>
      <c r="C29" s="241"/>
      <c r="D29" s="346"/>
      <c r="E29" s="301"/>
      <c r="F29" s="241"/>
      <c r="H29" s="2"/>
      <c r="I29" s="2"/>
      <c r="J29" s="2"/>
      <c r="K29" s="2"/>
    </row>
    <row r="30" spans="1:11" x14ac:dyDescent="0.2">
      <c r="B30" s="15"/>
      <c r="C30" s="241"/>
      <c r="E30" s="15"/>
      <c r="F30" s="241"/>
      <c r="H30" s="2"/>
      <c r="I30" s="2"/>
      <c r="J30" s="2"/>
      <c r="K30" s="2"/>
    </row>
    <row r="31" spans="1:11" x14ac:dyDescent="0.2">
      <c r="C31" s="346"/>
      <c r="F31" s="346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K27"/>
  <sheetViews>
    <sheetView view="pageBreakPreview" topLeftCell="A6" zoomScaleNormal="100" zoomScaleSheetLayoutView="100" workbookViewId="0">
      <selection activeCell="H18" sqref="H18"/>
    </sheetView>
  </sheetViews>
  <sheetFormatPr defaultRowHeight="15" x14ac:dyDescent="0.2"/>
  <cols>
    <col min="1" max="1" width="26.140625" style="42" customWidth="1"/>
    <col min="2" max="2" width="8.42578125" style="42" customWidth="1"/>
    <col min="3" max="4" width="8" style="42" customWidth="1"/>
    <col min="5" max="6" width="8.42578125" style="42" customWidth="1"/>
    <col min="7" max="7" width="8.28515625" style="42" customWidth="1"/>
    <col min="8" max="10" width="7.7109375" style="42" customWidth="1"/>
    <col min="11" max="11" width="25.7109375" style="42" customWidth="1"/>
    <col min="12" max="256" width="9.140625" style="41"/>
    <col min="257" max="257" width="25.7109375" style="41" customWidth="1"/>
    <col min="258" max="258" width="8.42578125" style="41" customWidth="1"/>
    <col min="259" max="260" width="7.7109375" style="41" customWidth="1"/>
    <col min="261" max="261" width="8.5703125" style="41" customWidth="1"/>
    <col min="262" max="266" width="7.7109375" style="41" customWidth="1"/>
    <col min="267" max="267" width="25.7109375" style="41" customWidth="1"/>
    <col min="268" max="512" width="9.140625" style="41"/>
    <col min="513" max="513" width="25.7109375" style="41" customWidth="1"/>
    <col min="514" max="514" width="8.42578125" style="41" customWidth="1"/>
    <col min="515" max="516" width="7.7109375" style="41" customWidth="1"/>
    <col min="517" max="517" width="8.5703125" style="41" customWidth="1"/>
    <col min="518" max="522" width="7.7109375" style="41" customWidth="1"/>
    <col min="523" max="523" width="25.7109375" style="41" customWidth="1"/>
    <col min="524" max="768" width="9.140625" style="41"/>
    <col min="769" max="769" width="25.7109375" style="41" customWidth="1"/>
    <col min="770" max="770" width="8.42578125" style="41" customWidth="1"/>
    <col min="771" max="772" width="7.7109375" style="41" customWidth="1"/>
    <col min="773" max="773" width="8.5703125" style="41" customWidth="1"/>
    <col min="774" max="778" width="7.7109375" style="41" customWidth="1"/>
    <col min="779" max="779" width="25.7109375" style="41" customWidth="1"/>
    <col min="780" max="1024" width="9.140625" style="41"/>
    <col min="1025" max="1025" width="25.7109375" style="41" customWidth="1"/>
    <col min="1026" max="1026" width="8.42578125" style="41" customWidth="1"/>
    <col min="1027" max="1028" width="7.7109375" style="41" customWidth="1"/>
    <col min="1029" max="1029" width="8.5703125" style="41" customWidth="1"/>
    <col min="1030" max="1034" width="7.7109375" style="41" customWidth="1"/>
    <col min="1035" max="1035" width="25.7109375" style="41" customWidth="1"/>
    <col min="1036" max="1280" width="9.140625" style="41"/>
    <col min="1281" max="1281" width="25.7109375" style="41" customWidth="1"/>
    <col min="1282" max="1282" width="8.42578125" style="41" customWidth="1"/>
    <col min="1283" max="1284" width="7.7109375" style="41" customWidth="1"/>
    <col min="1285" max="1285" width="8.5703125" style="41" customWidth="1"/>
    <col min="1286" max="1290" width="7.7109375" style="41" customWidth="1"/>
    <col min="1291" max="1291" width="25.7109375" style="41" customWidth="1"/>
    <col min="1292" max="1536" width="9.140625" style="41"/>
    <col min="1537" max="1537" width="25.7109375" style="41" customWidth="1"/>
    <col min="1538" max="1538" width="8.42578125" style="41" customWidth="1"/>
    <col min="1539" max="1540" width="7.7109375" style="41" customWidth="1"/>
    <col min="1541" max="1541" width="8.5703125" style="41" customWidth="1"/>
    <col min="1542" max="1546" width="7.7109375" style="41" customWidth="1"/>
    <col min="1547" max="1547" width="25.7109375" style="41" customWidth="1"/>
    <col min="1548" max="1792" width="9.140625" style="41"/>
    <col min="1793" max="1793" width="25.7109375" style="41" customWidth="1"/>
    <col min="1794" max="1794" width="8.42578125" style="41" customWidth="1"/>
    <col min="1795" max="1796" width="7.7109375" style="41" customWidth="1"/>
    <col min="1797" max="1797" width="8.5703125" style="41" customWidth="1"/>
    <col min="1798" max="1802" width="7.7109375" style="41" customWidth="1"/>
    <col min="1803" max="1803" width="25.7109375" style="41" customWidth="1"/>
    <col min="1804" max="2048" width="9.140625" style="41"/>
    <col min="2049" max="2049" width="25.7109375" style="41" customWidth="1"/>
    <col min="2050" max="2050" width="8.42578125" style="41" customWidth="1"/>
    <col min="2051" max="2052" width="7.7109375" style="41" customWidth="1"/>
    <col min="2053" max="2053" width="8.5703125" style="41" customWidth="1"/>
    <col min="2054" max="2058" width="7.7109375" style="41" customWidth="1"/>
    <col min="2059" max="2059" width="25.7109375" style="41" customWidth="1"/>
    <col min="2060" max="2304" width="9.140625" style="41"/>
    <col min="2305" max="2305" width="25.7109375" style="41" customWidth="1"/>
    <col min="2306" max="2306" width="8.42578125" style="41" customWidth="1"/>
    <col min="2307" max="2308" width="7.7109375" style="41" customWidth="1"/>
    <col min="2309" max="2309" width="8.5703125" style="41" customWidth="1"/>
    <col min="2310" max="2314" width="7.7109375" style="41" customWidth="1"/>
    <col min="2315" max="2315" width="25.7109375" style="41" customWidth="1"/>
    <col min="2316" max="2560" width="9.140625" style="41"/>
    <col min="2561" max="2561" width="25.7109375" style="41" customWidth="1"/>
    <col min="2562" max="2562" width="8.42578125" style="41" customWidth="1"/>
    <col min="2563" max="2564" width="7.7109375" style="41" customWidth="1"/>
    <col min="2565" max="2565" width="8.5703125" style="41" customWidth="1"/>
    <col min="2566" max="2570" width="7.7109375" style="41" customWidth="1"/>
    <col min="2571" max="2571" width="25.7109375" style="41" customWidth="1"/>
    <col min="2572" max="2816" width="9.140625" style="41"/>
    <col min="2817" max="2817" width="25.7109375" style="41" customWidth="1"/>
    <col min="2818" max="2818" width="8.42578125" style="41" customWidth="1"/>
    <col min="2819" max="2820" width="7.7109375" style="41" customWidth="1"/>
    <col min="2821" max="2821" width="8.5703125" style="41" customWidth="1"/>
    <col min="2822" max="2826" width="7.7109375" style="41" customWidth="1"/>
    <col min="2827" max="2827" width="25.7109375" style="41" customWidth="1"/>
    <col min="2828" max="3072" width="9.140625" style="41"/>
    <col min="3073" max="3073" width="25.7109375" style="41" customWidth="1"/>
    <col min="3074" max="3074" width="8.42578125" style="41" customWidth="1"/>
    <col min="3075" max="3076" width="7.7109375" style="41" customWidth="1"/>
    <col min="3077" max="3077" width="8.5703125" style="41" customWidth="1"/>
    <col min="3078" max="3082" width="7.7109375" style="41" customWidth="1"/>
    <col min="3083" max="3083" width="25.7109375" style="41" customWidth="1"/>
    <col min="3084" max="3328" width="9.140625" style="41"/>
    <col min="3329" max="3329" width="25.7109375" style="41" customWidth="1"/>
    <col min="3330" max="3330" width="8.42578125" style="41" customWidth="1"/>
    <col min="3331" max="3332" width="7.7109375" style="41" customWidth="1"/>
    <col min="3333" max="3333" width="8.5703125" style="41" customWidth="1"/>
    <col min="3334" max="3338" width="7.7109375" style="41" customWidth="1"/>
    <col min="3339" max="3339" width="25.7109375" style="41" customWidth="1"/>
    <col min="3340" max="3584" width="9.140625" style="41"/>
    <col min="3585" max="3585" width="25.7109375" style="41" customWidth="1"/>
    <col min="3586" max="3586" width="8.42578125" style="41" customWidth="1"/>
    <col min="3587" max="3588" width="7.7109375" style="41" customWidth="1"/>
    <col min="3589" max="3589" width="8.5703125" style="41" customWidth="1"/>
    <col min="3590" max="3594" width="7.7109375" style="41" customWidth="1"/>
    <col min="3595" max="3595" width="25.7109375" style="41" customWidth="1"/>
    <col min="3596" max="3840" width="9.140625" style="41"/>
    <col min="3841" max="3841" width="25.7109375" style="41" customWidth="1"/>
    <col min="3842" max="3842" width="8.42578125" style="41" customWidth="1"/>
    <col min="3843" max="3844" width="7.7109375" style="41" customWidth="1"/>
    <col min="3845" max="3845" width="8.5703125" style="41" customWidth="1"/>
    <col min="3846" max="3850" width="7.7109375" style="41" customWidth="1"/>
    <col min="3851" max="3851" width="25.7109375" style="41" customWidth="1"/>
    <col min="3852" max="4096" width="9.140625" style="41"/>
    <col min="4097" max="4097" width="25.7109375" style="41" customWidth="1"/>
    <col min="4098" max="4098" width="8.42578125" style="41" customWidth="1"/>
    <col min="4099" max="4100" width="7.7109375" style="41" customWidth="1"/>
    <col min="4101" max="4101" width="8.5703125" style="41" customWidth="1"/>
    <col min="4102" max="4106" width="7.7109375" style="41" customWidth="1"/>
    <col min="4107" max="4107" width="25.7109375" style="41" customWidth="1"/>
    <col min="4108" max="4352" width="9.140625" style="41"/>
    <col min="4353" max="4353" width="25.7109375" style="41" customWidth="1"/>
    <col min="4354" max="4354" width="8.42578125" style="41" customWidth="1"/>
    <col min="4355" max="4356" width="7.7109375" style="41" customWidth="1"/>
    <col min="4357" max="4357" width="8.5703125" style="41" customWidth="1"/>
    <col min="4358" max="4362" width="7.7109375" style="41" customWidth="1"/>
    <col min="4363" max="4363" width="25.7109375" style="41" customWidth="1"/>
    <col min="4364" max="4608" width="9.140625" style="41"/>
    <col min="4609" max="4609" width="25.7109375" style="41" customWidth="1"/>
    <col min="4610" max="4610" width="8.42578125" style="41" customWidth="1"/>
    <col min="4611" max="4612" width="7.7109375" style="41" customWidth="1"/>
    <col min="4613" max="4613" width="8.5703125" style="41" customWidth="1"/>
    <col min="4614" max="4618" width="7.7109375" style="41" customWidth="1"/>
    <col min="4619" max="4619" width="25.7109375" style="41" customWidth="1"/>
    <col min="4620" max="4864" width="9.140625" style="41"/>
    <col min="4865" max="4865" width="25.7109375" style="41" customWidth="1"/>
    <col min="4866" max="4866" width="8.42578125" style="41" customWidth="1"/>
    <col min="4867" max="4868" width="7.7109375" style="41" customWidth="1"/>
    <col min="4869" max="4869" width="8.5703125" style="41" customWidth="1"/>
    <col min="4870" max="4874" width="7.7109375" style="41" customWidth="1"/>
    <col min="4875" max="4875" width="25.7109375" style="41" customWidth="1"/>
    <col min="4876" max="5120" width="9.140625" style="41"/>
    <col min="5121" max="5121" width="25.7109375" style="41" customWidth="1"/>
    <col min="5122" max="5122" width="8.42578125" style="41" customWidth="1"/>
    <col min="5123" max="5124" width="7.7109375" style="41" customWidth="1"/>
    <col min="5125" max="5125" width="8.5703125" style="41" customWidth="1"/>
    <col min="5126" max="5130" width="7.7109375" style="41" customWidth="1"/>
    <col min="5131" max="5131" width="25.7109375" style="41" customWidth="1"/>
    <col min="5132" max="5376" width="9.140625" style="41"/>
    <col min="5377" max="5377" width="25.7109375" style="41" customWidth="1"/>
    <col min="5378" max="5378" width="8.42578125" style="41" customWidth="1"/>
    <col min="5379" max="5380" width="7.7109375" style="41" customWidth="1"/>
    <col min="5381" max="5381" width="8.5703125" style="41" customWidth="1"/>
    <col min="5382" max="5386" width="7.7109375" style="41" customWidth="1"/>
    <col min="5387" max="5387" width="25.7109375" style="41" customWidth="1"/>
    <col min="5388" max="5632" width="9.140625" style="41"/>
    <col min="5633" max="5633" width="25.7109375" style="41" customWidth="1"/>
    <col min="5634" max="5634" width="8.42578125" style="41" customWidth="1"/>
    <col min="5635" max="5636" width="7.7109375" style="41" customWidth="1"/>
    <col min="5637" max="5637" width="8.5703125" style="41" customWidth="1"/>
    <col min="5638" max="5642" width="7.7109375" style="41" customWidth="1"/>
    <col min="5643" max="5643" width="25.7109375" style="41" customWidth="1"/>
    <col min="5644" max="5888" width="9.140625" style="41"/>
    <col min="5889" max="5889" width="25.7109375" style="41" customWidth="1"/>
    <col min="5890" max="5890" width="8.42578125" style="41" customWidth="1"/>
    <col min="5891" max="5892" width="7.7109375" style="41" customWidth="1"/>
    <col min="5893" max="5893" width="8.5703125" style="41" customWidth="1"/>
    <col min="5894" max="5898" width="7.7109375" style="41" customWidth="1"/>
    <col min="5899" max="5899" width="25.7109375" style="41" customWidth="1"/>
    <col min="5900" max="6144" width="9.140625" style="41"/>
    <col min="6145" max="6145" width="25.7109375" style="41" customWidth="1"/>
    <col min="6146" max="6146" width="8.42578125" style="41" customWidth="1"/>
    <col min="6147" max="6148" width="7.7109375" style="41" customWidth="1"/>
    <col min="6149" max="6149" width="8.5703125" style="41" customWidth="1"/>
    <col min="6150" max="6154" width="7.7109375" style="41" customWidth="1"/>
    <col min="6155" max="6155" width="25.7109375" style="41" customWidth="1"/>
    <col min="6156" max="6400" width="9.140625" style="41"/>
    <col min="6401" max="6401" width="25.7109375" style="41" customWidth="1"/>
    <col min="6402" max="6402" width="8.42578125" style="41" customWidth="1"/>
    <col min="6403" max="6404" width="7.7109375" style="41" customWidth="1"/>
    <col min="6405" max="6405" width="8.5703125" style="41" customWidth="1"/>
    <col min="6406" max="6410" width="7.7109375" style="41" customWidth="1"/>
    <col min="6411" max="6411" width="25.7109375" style="41" customWidth="1"/>
    <col min="6412" max="6656" width="9.140625" style="41"/>
    <col min="6657" max="6657" width="25.7109375" style="41" customWidth="1"/>
    <col min="6658" max="6658" width="8.42578125" style="41" customWidth="1"/>
    <col min="6659" max="6660" width="7.7109375" style="41" customWidth="1"/>
    <col min="6661" max="6661" width="8.5703125" style="41" customWidth="1"/>
    <col min="6662" max="6666" width="7.7109375" style="41" customWidth="1"/>
    <col min="6667" max="6667" width="25.7109375" style="41" customWidth="1"/>
    <col min="6668" max="6912" width="9.140625" style="41"/>
    <col min="6913" max="6913" width="25.7109375" style="41" customWidth="1"/>
    <col min="6914" max="6914" width="8.42578125" style="41" customWidth="1"/>
    <col min="6915" max="6916" width="7.7109375" style="41" customWidth="1"/>
    <col min="6917" max="6917" width="8.5703125" style="41" customWidth="1"/>
    <col min="6918" max="6922" width="7.7109375" style="41" customWidth="1"/>
    <col min="6923" max="6923" width="25.7109375" style="41" customWidth="1"/>
    <col min="6924" max="7168" width="9.140625" style="41"/>
    <col min="7169" max="7169" width="25.7109375" style="41" customWidth="1"/>
    <col min="7170" max="7170" width="8.42578125" style="41" customWidth="1"/>
    <col min="7171" max="7172" width="7.7109375" style="41" customWidth="1"/>
    <col min="7173" max="7173" width="8.5703125" style="41" customWidth="1"/>
    <col min="7174" max="7178" width="7.7109375" style="41" customWidth="1"/>
    <col min="7179" max="7179" width="25.7109375" style="41" customWidth="1"/>
    <col min="7180" max="7424" width="9.140625" style="41"/>
    <col min="7425" max="7425" width="25.7109375" style="41" customWidth="1"/>
    <col min="7426" max="7426" width="8.42578125" style="41" customWidth="1"/>
    <col min="7427" max="7428" width="7.7109375" style="41" customWidth="1"/>
    <col min="7429" max="7429" width="8.5703125" style="41" customWidth="1"/>
    <col min="7430" max="7434" width="7.7109375" style="41" customWidth="1"/>
    <col min="7435" max="7435" width="25.7109375" style="41" customWidth="1"/>
    <col min="7436" max="7680" width="9.140625" style="41"/>
    <col min="7681" max="7681" width="25.7109375" style="41" customWidth="1"/>
    <col min="7682" max="7682" width="8.42578125" style="41" customWidth="1"/>
    <col min="7683" max="7684" width="7.7109375" style="41" customWidth="1"/>
    <col min="7685" max="7685" width="8.5703125" style="41" customWidth="1"/>
    <col min="7686" max="7690" width="7.7109375" style="41" customWidth="1"/>
    <col min="7691" max="7691" width="25.7109375" style="41" customWidth="1"/>
    <col min="7692" max="7936" width="9.140625" style="41"/>
    <col min="7937" max="7937" width="25.7109375" style="41" customWidth="1"/>
    <col min="7938" max="7938" width="8.42578125" style="41" customWidth="1"/>
    <col min="7939" max="7940" width="7.7109375" style="41" customWidth="1"/>
    <col min="7941" max="7941" width="8.5703125" style="41" customWidth="1"/>
    <col min="7942" max="7946" width="7.7109375" style="41" customWidth="1"/>
    <col min="7947" max="7947" width="25.7109375" style="41" customWidth="1"/>
    <col min="7948" max="8192" width="9.140625" style="41"/>
    <col min="8193" max="8193" width="25.7109375" style="41" customWidth="1"/>
    <col min="8194" max="8194" width="8.42578125" style="41" customWidth="1"/>
    <col min="8195" max="8196" width="7.7109375" style="41" customWidth="1"/>
    <col min="8197" max="8197" width="8.5703125" style="41" customWidth="1"/>
    <col min="8198" max="8202" width="7.7109375" style="41" customWidth="1"/>
    <col min="8203" max="8203" width="25.7109375" style="41" customWidth="1"/>
    <col min="8204" max="8448" width="9.140625" style="41"/>
    <col min="8449" max="8449" width="25.7109375" style="41" customWidth="1"/>
    <col min="8450" max="8450" width="8.42578125" style="41" customWidth="1"/>
    <col min="8451" max="8452" width="7.7109375" style="41" customWidth="1"/>
    <col min="8453" max="8453" width="8.5703125" style="41" customWidth="1"/>
    <col min="8454" max="8458" width="7.7109375" style="41" customWidth="1"/>
    <col min="8459" max="8459" width="25.7109375" style="41" customWidth="1"/>
    <col min="8460" max="8704" width="9.140625" style="41"/>
    <col min="8705" max="8705" width="25.7109375" style="41" customWidth="1"/>
    <col min="8706" max="8706" width="8.42578125" style="41" customWidth="1"/>
    <col min="8707" max="8708" width="7.7109375" style="41" customWidth="1"/>
    <col min="8709" max="8709" width="8.5703125" style="41" customWidth="1"/>
    <col min="8710" max="8714" width="7.7109375" style="41" customWidth="1"/>
    <col min="8715" max="8715" width="25.7109375" style="41" customWidth="1"/>
    <col min="8716" max="8960" width="9.140625" style="41"/>
    <col min="8961" max="8961" width="25.7109375" style="41" customWidth="1"/>
    <col min="8962" max="8962" width="8.42578125" style="41" customWidth="1"/>
    <col min="8963" max="8964" width="7.7109375" style="41" customWidth="1"/>
    <col min="8965" max="8965" width="8.5703125" style="41" customWidth="1"/>
    <col min="8966" max="8970" width="7.7109375" style="41" customWidth="1"/>
    <col min="8971" max="8971" width="25.7109375" style="41" customWidth="1"/>
    <col min="8972" max="9216" width="9.140625" style="41"/>
    <col min="9217" max="9217" width="25.7109375" style="41" customWidth="1"/>
    <col min="9218" max="9218" width="8.42578125" style="41" customWidth="1"/>
    <col min="9219" max="9220" width="7.7109375" style="41" customWidth="1"/>
    <col min="9221" max="9221" width="8.5703125" style="41" customWidth="1"/>
    <col min="9222" max="9226" width="7.7109375" style="41" customWidth="1"/>
    <col min="9227" max="9227" width="25.7109375" style="41" customWidth="1"/>
    <col min="9228" max="9472" width="9.140625" style="41"/>
    <col min="9473" max="9473" width="25.7109375" style="41" customWidth="1"/>
    <col min="9474" max="9474" width="8.42578125" style="41" customWidth="1"/>
    <col min="9475" max="9476" width="7.7109375" style="41" customWidth="1"/>
    <col min="9477" max="9477" width="8.5703125" style="41" customWidth="1"/>
    <col min="9478" max="9482" width="7.7109375" style="41" customWidth="1"/>
    <col min="9483" max="9483" width="25.7109375" style="41" customWidth="1"/>
    <col min="9484" max="9728" width="9.140625" style="41"/>
    <col min="9729" max="9729" width="25.7109375" style="41" customWidth="1"/>
    <col min="9730" max="9730" width="8.42578125" style="41" customWidth="1"/>
    <col min="9731" max="9732" width="7.7109375" style="41" customWidth="1"/>
    <col min="9733" max="9733" width="8.5703125" style="41" customWidth="1"/>
    <col min="9734" max="9738" width="7.7109375" style="41" customWidth="1"/>
    <col min="9739" max="9739" width="25.7109375" style="41" customWidth="1"/>
    <col min="9740" max="9984" width="9.140625" style="41"/>
    <col min="9985" max="9985" width="25.7109375" style="41" customWidth="1"/>
    <col min="9986" max="9986" width="8.42578125" style="41" customWidth="1"/>
    <col min="9987" max="9988" width="7.7109375" style="41" customWidth="1"/>
    <col min="9989" max="9989" width="8.5703125" style="41" customWidth="1"/>
    <col min="9990" max="9994" width="7.7109375" style="41" customWidth="1"/>
    <col min="9995" max="9995" width="25.7109375" style="41" customWidth="1"/>
    <col min="9996" max="10240" width="9.140625" style="41"/>
    <col min="10241" max="10241" width="25.7109375" style="41" customWidth="1"/>
    <col min="10242" max="10242" width="8.42578125" style="41" customWidth="1"/>
    <col min="10243" max="10244" width="7.7109375" style="41" customWidth="1"/>
    <col min="10245" max="10245" width="8.5703125" style="41" customWidth="1"/>
    <col min="10246" max="10250" width="7.7109375" style="41" customWidth="1"/>
    <col min="10251" max="10251" width="25.7109375" style="41" customWidth="1"/>
    <col min="10252" max="10496" width="9.140625" style="41"/>
    <col min="10497" max="10497" width="25.7109375" style="41" customWidth="1"/>
    <col min="10498" max="10498" width="8.42578125" style="41" customWidth="1"/>
    <col min="10499" max="10500" width="7.7109375" style="41" customWidth="1"/>
    <col min="10501" max="10501" width="8.5703125" style="41" customWidth="1"/>
    <col min="10502" max="10506" width="7.7109375" style="41" customWidth="1"/>
    <col min="10507" max="10507" width="25.7109375" style="41" customWidth="1"/>
    <col min="10508" max="10752" width="9.140625" style="41"/>
    <col min="10753" max="10753" width="25.7109375" style="41" customWidth="1"/>
    <col min="10754" max="10754" width="8.42578125" style="41" customWidth="1"/>
    <col min="10755" max="10756" width="7.7109375" style="41" customWidth="1"/>
    <col min="10757" max="10757" width="8.5703125" style="41" customWidth="1"/>
    <col min="10758" max="10762" width="7.7109375" style="41" customWidth="1"/>
    <col min="10763" max="10763" width="25.7109375" style="41" customWidth="1"/>
    <col min="10764" max="11008" width="9.140625" style="41"/>
    <col min="11009" max="11009" width="25.7109375" style="41" customWidth="1"/>
    <col min="11010" max="11010" width="8.42578125" style="41" customWidth="1"/>
    <col min="11011" max="11012" width="7.7109375" style="41" customWidth="1"/>
    <col min="11013" max="11013" width="8.5703125" style="41" customWidth="1"/>
    <col min="11014" max="11018" width="7.7109375" style="41" customWidth="1"/>
    <col min="11019" max="11019" width="25.7109375" style="41" customWidth="1"/>
    <col min="11020" max="11264" width="9.140625" style="41"/>
    <col min="11265" max="11265" width="25.7109375" style="41" customWidth="1"/>
    <col min="11266" max="11266" width="8.42578125" style="41" customWidth="1"/>
    <col min="11267" max="11268" width="7.7109375" style="41" customWidth="1"/>
    <col min="11269" max="11269" width="8.5703125" style="41" customWidth="1"/>
    <col min="11270" max="11274" width="7.7109375" style="41" customWidth="1"/>
    <col min="11275" max="11275" width="25.7109375" style="41" customWidth="1"/>
    <col min="11276" max="11520" width="9.140625" style="41"/>
    <col min="11521" max="11521" width="25.7109375" style="41" customWidth="1"/>
    <col min="11522" max="11522" width="8.42578125" style="41" customWidth="1"/>
    <col min="11523" max="11524" width="7.7109375" style="41" customWidth="1"/>
    <col min="11525" max="11525" width="8.5703125" style="41" customWidth="1"/>
    <col min="11526" max="11530" width="7.7109375" style="41" customWidth="1"/>
    <col min="11531" max="11531" width="25.7109375" style="41" customWidth="1"/>
    <col min="11532" max="11776" width="9.140625" style="41"/>
    <col min="11777" max="11777" width="25.7109375" style="41" customWidth="1"/>
    <col min="11778" max="11778" width="8.42578125" style="41" customWidth="1"/>
    <col min="11779" max="11780" width="7.7109375" style="41" customWidth="1"/>
    <col min="11781" max="11781" width="8.5703125" style="41" customWidth="1"/>
    <col min="11782" max="11786" width="7.7109375" style="41" customWidth="1"/>
    <col min="11787" max="11787" width="25.7109375" style="41" customWidth="1"/>
    <col min="11788" max="12032" width="9.140625" style="41"/>
    <col min="12033" max="12033" width="25.7109375" style="41" customWidth="1"/>
    <col min="12034" max="12034" width="8.42578125" style="41" customWidth="1"/>
    <col min="12035" max="12036" width="7.7109375" style="41" customWidth="1"/>
    <col min="12037" max="12037" width="8.5703125" style="41" customWidth="1"/>
    <col min="12038" max="12042" width="7.7109375" style="41" customWidth="1"/>
    <col min="12043" max="12043" width="25.7109375" style="41" customWidth="1"/>
    <col min="12044" max="12288" width="9.140625" style="41"/>
    <col min="12289" max="12289" width="25.7109375" style="41" customWidth="1"/>
    <col min="12290" max="12290" width="8.42578125" style="41" customWidth="1"/>
    <col min="12291" max="12292" width="7.7109375" style="41" customWidth="1"/>
    <col min="12293" max="12293" width="8.5703125" style="41" customWidth="1"/>
    <col min="12294" max="12298" width="7.7109375" style="41" customWidth="1"/>
    <col min="12299" max="12299" width="25.7109375" style="41" customWidth="1"/>
    <col min="12300" max="12544" width="9.140625" style="41"/>
    <col min="12545" max="12545" width="25.7109375" style="41" customWidth="1"/>
    <col min="12546" max="12546" width="8.42578125" style="41" customWidth="1"/>
    <col min="12547" max="12548" width="7.7109375" style="41" customWidth="1"/>
    <col min="12549" max="12549" width="8.5703125" style="41" customWidth="1"/>
    <col min="12550" max="12554" width="7.7109375" style="41" customWidth="1"/>
    <col min="12555" max="12555" width="25.7109375" style="41" customWidth="1"/>
    <col min="12556" max="12800" width="9.140625" style="41"/>
    <col min="12801" max="12801" width="25.7109375" style="41" customWidth="1"/>
    <col min="12802" max="12802" width="8.42578125" style="41" customWidth="1"/>
    <col min="12803" max="12804" width="7.7109375" style="41" customWidth="1"/>
    <col min="12805" max="12805" width="8.5703125" style="41" customWidth="1"/>
    <col min="12806" max="12810" width="7.7109375" style="41" customWidth="1"/>
    <col min="12811" max="12811" width="25.7109375" style="41" customWidth="1"/>
    <col min="12812" max="13056" width="9.140625" style="41"/>
    <col min="13057" max="13057" width="25.7109375" style="41" customWidth="1"/>
    <col min="13058" max="13058" width="8.42578125" style="41" customWidth="1"/>
    <col min="13059" max="13060" width="7.7109375" style="41" customWidth="1"/>
    <col min="13061" max="13061" width="8.5703125" style="41" customWidth="1"/>
    <col min="13062" max="13066" width="7.7109375" style="41" customWidth="1"/>
    <col min="13067" max="13067" width="25.7109375" style="41" customWidth="1"/>
    <col min="13068" max="13312" width="9.140625" style="41"/>
    <col min="13313" max="13313" width="25.7109375" style="41" customWidth="1"/>
    <col min="13314" max="13314" width="8.42578125" style="41" customWidth="1"/>
    <col min="13315" max="13316" width="7.7109375" style="41" customWidth="1"/>
    <col min="13317" max="13317" width="8.5703125" style="41" customWidth="1"/>
    <col min="13318" max="13322" width="7.7109375" style="41" customWidth="1"/>
    <col min="13323" max="13323" width="25.7109375" style="41" customWidth="1"/>
    <col min="13324" max="13568" width="9.140625" style="41"/>
    <col min="13569" max="13569" width="25.7109375" style="41" customWidth="1"/>
    <col min="13570" max="13570" width="8.42578125" style="41" customWidth="1"/>
    <col min="13571" max="13572" width="7.7109375" style="41" customWidth="1"/>
    <col min="13573" max="13573" width="8.5703125" style="41" customWidth="1"/>
    <col min="13574" max="13578" width="7.7109375" style="41" customWidth="1"/>
    <col min="13579" max="13579" width="25.7109375" style="41" customWidth="1"/>
    <col min="13580" max="13824" width="9.140625" style="41"/>
    <col min="13825" max="13825" width="25.7109375" style="41" customWidth="1"/>
    <col min="13826" max="13826" width="8.42578125" style="41" customWidth="1"/>
    <col min="13827" max="13828" width="7.7109375" style="41" customWidth="1"/>
    <col min="13829" max="13829" width="8.5703125" style="41" customWidth="1"/>
    <col min="13830" max="13834" width="7.7109375" style="41" customWidth="1"/>
    <col min="13835" max="13835" width="25.7109375" style="41" customWidth="1"/>
    <col min="13836" max="14080" width="9.140625" style="41"/>
    <col min="14081" max="14081" width="25.7109375" style="41" customWidth="1"/>
    <col min="14082" max="14082" width="8.42578125" style="41" customWidth="1"/>
    <col min="14083" max="14084" width="7.7109375" style="41" customWidth="1"/>
    <col min="14085" max="14085" width="8.5703125" style="41" customWidth="1"/>
    <col min="14086" max="14090" width="7.7109375" style="41" customWidth="1"/>
    <col min="14091" max="14091" width="25.7109375" style="41" customWidth="1"/>
    <col min="14092" max="14336" width="9.140625" style="41"/>
    <col min="14337" max="14337" width="25.7109375" style="41" customWidth="1"/>
    <col min="14338" max="14338" width="8.42578125" style="41" customWidth="1"/>
    <col min="14339" max="14340" width="7.7109375" style="41" customWidth="1"/>
    <col min="14341" max="14341" width="8.5703125" style="41" customWidth="1"/>
    <col min="14342" max="14346" width="7.7109375" style="41" customWidth="1"/>
    <col min="14347" max="14347" width="25.7109375" style="41" customWidth="1"/>
    <col min="14348" max="14592" width="9.140625" style="41"/>
    <col min="14593" max="14593" width="25.7109375" style="41" customWidth="1"/>
    <col min="14594" max="14594" width="8.42578125" style="41" customWidth="1"/>
    <col min="14595" max="14596" width="7.7109375" style="41" customWidth="1"/>
    <col min="14597" max="14597" width="8.5703125" style="41" customWidth="1"/>
    <col min="14598" max="14602" width="7.7109375" style="41" customWidth="1"/>
    <col min="14603" max="14603" width="25.7109375" style="41" customWidth="1"/>
    <col min="14604" max="14848" width="9.140625" style="41"/>
    <col min="14849" max="14849" width="25.7109375" style="41" customWidth="1"/>
    <col min="14850" max="14850" width="8.42578125" style="41" customWidth="1"/>
    <col min="14851" max="14852" width="7.7109375" style="41" customWidth="1"/>
    <col min="14853" max="14853" width="8.5703125" style="41" customWidth="1"/>
    <col min="14854" max="14858" width="7.7109375" style="41" customWidth="1"/>
    <col min="14859" max="14859" width="25.7109375" style="41" customWidth="1"/>
    <col min="14860" max="15104" width="9.140625" style="41"/>
    <col min="15105" max="15105" width="25.7109375" style="41" customWidth="1"/>
    <col min="15106" max="15106" width="8.42578125" style="41" customWidth="1"/>
    <col min="15107" max="15108" width="7.7109375" style="41" customWidth="1"/>
    <col min="15109" max="15109" width="8.5703125" style="41" customWidth="1"/>
    <col min="15110" max="15114" width="7.7109375" style="41" customWidth="1"/>
    <col min="15115" max="15115" width="25.7109375" style="41" customWidth="1"/>
    <col min="15116" max="15360" width="9.140625" style="41"/>
    <col min="15361" max="15361" width="25.7109375" style="41" customWidth="1"/>
    <col min="15362" max="15362" width="8.42578125" style="41" customWidth="1"/>
    <col min="15363" max="15364" width="7.7109375" style="41" customWidth="1"/>
    <col min="15365" max="15365" width="8.5703125" style="41" customWidth="1"/>
    <col min="15366" max="15370" width="7.7109375" style="41" customWidth="1"/>
    <col min="15371" max="15371" width="25.7109375" style="41" customWidth="1"/>
    <col min="15372" max="15616" width="9.140625" style="41"/>
    <col min="15617" max="15617" width="25.7109375" style="41" customWidth="1"/>
    <col min="15618" max="15618" width="8.42578125" style="41" customWidth="1"/>
    <col min="15619" max="15620" width="7.7109375" style="41" customWidth="1"/>
    <col min="15621" max="15621" width="8.5703125" style="41" customWidth="1"/>
    <col min="15622" max="15626" width="7.7109375" style="41" customWidth="1"/>
    <col min="15627" max="15627" width="25.7109375" style="41" customWidth="1"/>
    <col min="15628" max="15872" width="9.140625" style="41"/>
    <col min="15873" max="15873" width="25.7109375" style="41" customWidth="1"/>
    <col min="15874" max="15874" width="8.42578125" style="41" customWidth="1"/>
    <col min="15875" max="15876" width="7.7109375" style="41" customWidth="1"/>
    <col min="15877" max="15877" width="8.5703125" style="41" customWidth="1"/>
    <col min="15878" max="15882" width="7.7109375" style="41" customWidth="1"/>
    <col min="15883" max="15883" width="25.7109375" style="41" customWidth="1"/>
    <col min="15884" max="16128" width="9.140625" style="41"/>
    <col min="16129" max="16129" width="25.7109375" style="41" customWidth="1"/>
    <col min="16130" max="16130" width="8.42578125" style="41" customWidth="1"/>
    <col min="16131" max="16132" width="7.7109375" style="41" customWidth="1"/>
    <col min="16133" max="16133" width="8.5703125" style="41" customWidth="1"/>
    <col min="16134" max="16138" width="7.7109375" style="41" customWidth="1"/>
    <col min="16139" max="16139" width="25.7109375" style="41" customWidth="1"/>
    <col min="16140" max="16384" width="9.140625" style="41"/>
  </cols>
  <sheetData>
    <row r="1" spans="1:11" ht="23.25" x14ac:dyDescent="0.2">
      <c r="A1" s="1283" t="s">
        <v>486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1" ht="38.25" customHeight="1" x14ac:dyDescent="0.2">
      <c r="A2" s="1284" t="s">
        <v>838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</row>
    <row r="3" spans="1:11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1" ht="15.75" x14ac:dyDescent="0.2">
      <c r="A4" s="274" t="s">
        <v>199</v>
      </c>
      <c r="B4" s="272"/>
      <c r="C4" s="272"/>
      <c r="D4" s="272"/>
      <c r="E4" s="272"/>
      <c r="F4" s="272"/>
      <c r="G4" s="272"/>
      <c r="H4" s="272"/>
      <c r="I4" s="272"/>
      <c r="J4" s="272"/>
      <c r="K4" s="273" t="s">
        <v>200</v>
      </c>
    </row>
    <row r="5" spans="1:11" ht="30" customHeight="1" x14ac:dyDescent="0.2">
      <c r="A5" s="1404" t="s">
        <v>772</v>
      </c>
      <c r="B5" s="1406" t="s">
        <v>607</v>
      </c>
      <c r="C5" s="1407"/>
      <c r="D5" s="1408"/>
      <c r="E5" s="1335" t="s">
        <v>713</v>
      </c>
      <c r="F5" s="1335"/>
      <c r="G5" s="1335"/>
      <c r="H5" s="1335" t="s">
        <v>712</v>
      </c>
      <c r="I5" s="1335"/>
      <c r="J5" s="1363"/>
      <c r="K5" s="1409" t="s">
        <v>615</v>
      </c>
    </row>
    <row r="6" spans="1:11" ht="30" customHeight="1" x14ac:dyDescent="0.2">
      <c r="A6" s="1405"/>
      <c r="B6" s="380" t="s">
        <v>394</v>
      </c>
      <c r="C6" s="381" t="s">
        <v>566</v>
      </c>
      <c r="D6" s="381" t="s">
        <v>565</v>
      </c>
      <c r="E6" s="380" t="s">
        <v>394</v>
      </c>
      <c r="F6" s="381" t="s">
        <v>566</v>
      </c>
      <c r="G6" s="381" t="s">
        <v>565</v>
      </c>
      <c r="H6" s="380" t="s">
        <v>394</v>
      </c>
      <c r="I6" s="381" t="s">
        <v>566</v>
      </c>
      <c r="J6" s="381" t="s">
        <v>565</v>
      </c>
      <c r="K6" s="1410"/>
    </row>
    <row r="7" spans="1:11" ht="27.75" customHeight="1" thickBot="1" x14ac:dyDescent="0.25">
      <c r="A7" s="470" t="s">
        <v>834</v>
      </c>
      <c r="B7" s="179">
        <f>D7+C7</f>
        <v>186</v>
      </c>
      <c r="C7" s="179">
        <f>I7+F7</f>
        <v>88</v>
      </c>
      <c r="D7" s="179">
        <f>J7+G7</f>
        <v>98</v>
      </c>
      <c r="E7" s="179">
        <f>G7+F7</f>
        <v>163</v>
      </c>
      <c r="F7" s="153">
        <v>78</v>
      </c>
      <c r="G7" s="153">
        <v>85</v>
      </c>
      <c r="H7" s="179">
        <f>J7+I7</f>
        <v>23</v>
      </c>
      <c r="I7" s="153">
        <v>10</v>
      </c>
      <c r="J7" s="153">
        <v>13</v>
      </c>
      <c r="K7" s="116" t="s">
        <v>417</v>
      </c>
    </row>
    <row r="8" spans="1:11" ht="27.75" customHeight="1" thickBot="1" x14ac:dyDescent="0.25">
      <c r="A8" s="37" t="s">
        <v>61</v>
      </c>
      <c r="B8" s="235">
        <f t="shared" ref="B8:B13" si="0">D8+C8</f>
        <v>2768</v>
      </c>
      <c r="C8" s="235">
        <f t="shared" ref="C8:C13" si="1">I8+F8</f>
        <v>1338</v>
      </c>
      <c r="D8" s="235">
        <f t="shared" ref="D8:D13" si="2">J8+G8</f>
        <v>1430</v>
      </c>
      <c r="E8" s="235">
        <f t="shared" ref="E8:E13" si="3">G8+F8</f>
        <v>1954</v>
      </c>
      <c r="F8" s="150">
        <v>937</v>
      </c>
      <c r="G8" s="150">
        <v>1017</v>
      </c>
      <c r="H8" s="235">
        <f t="shared" ref="H8:H13" si="4">J8+I8</f>
        <v>814</v>
      </c>
      <c r="I8" s="150">
        <v>401</v>
      </c>
      <c r="J8" s="150">
        <v>413</v>
      </c>
      <c r="K8" s="54" t="s">
        <v>62</v>
      </c>
    </row>
    <row r="9" spans="1:11" ht="27.75" customHeight="1" thickBot="1" x14ac:dyDescent="0.25">
      <c r="A9" s="38" t="s">
        <v>63</v>
      </c>
      <c r="B9" s="179">
        <f t="shared" si="0"/>
        <v>7367</v>
      </c>
      <c r="C9" s="179">
        <f t="shared" si="1"/>
        <v>3647</v>
      </c>
      <c r="D9" s="179">
        <f t="shared" si="2"/>
        <v>3720</v>
      </c>
      <c r="E9" s="179">
        <f t="shared" si="3"/>
        <v>5487</v>
      </c>
      <c r="F9" s="151">
        <v>2704</v>
      </c>
      <c r="G9" s="151">
        <v>2783</v>
      </c>
      <c r="H9" s="179">
        <f t="shared" si="4"/>
        <v>1880</v>
      </c>
      <c r="I9" s="151">
        <v>943</v>
      </c>
      <c r="J9" s="151">
        <v>937</v>
      </c>
      <c r="K9" s="55" t="s">
        <v>64</v>
      </c>
    </row>
    <row r="10" spans="1:11" ht="27.75" customHeight="1" thickBot="1" x14ac:dyDescent="0.25">
      <c r="A10" s="37" t="s">
        <v>65</v>
      </c>
      <c r="B10" s="235">
        <f t="shared" si="0"/>
        <v>9098</v>
      </c>
      <c r="C10" s="235">
        <f t="shared" si="1"/>
        <v>4529</v>
      </c>
      <c r="D10" s="235">
        <f>J10+G10</f>
        <v>4569</v>
      </c>
      <c r="E10" s="235">
        <f t="shared" si="3"/>
        <v>7385</v>
      </c>
      <c r="F10" s="150">
        <v>3674</v>
      </c>
      <c r="G10" s="150">
        <v>3711</v>
      </c>
      <c r="H10" s="235">
        <f t="shared" si="4"/>
        <v>1713</v>
      </c>
      <c r="I10" s="150">
        <v>855</v>
      </c>
      <c r="J10" s="150">
        <v>858</v>
      </c>
      <c r="K10" s="54" t="s">
        <v>66</v>
      </c>
    </row>
    <row r="11" spans="1:11" ht="27.75" customHeight="1" thickBot="1" x14ac:dyDescent="0.25">
      <c r="A11" s="38" t="s">
        <v>67</v>
      </c>
      <c r="B11" s="179">
        <f t="shared" si="0"/>
        <v>5379</v>
      </c>
      <c r="C11" s="179">
        <f t="shared" si="1"/>
        <v>2580</v>
      </c>
      <c r="D11" s="179">
        <f t="shared" si="2"/>
        <v>2799</v>
      </c>
      <c r="E11" s="179">
        <f t="shared" si="3"/>
        <v>4221</v>
      </c>
      <c r="F11" s="151">
        <v>2038</v>
      </c>
      <c r="G11" s="151">
        <v>2183</v>
      </c>
      <c r="H11" s="179">
        <f t="shared" si="4"/>
        <v>1158</v>
      </c>
      <c r="I11" s="151">
        <v>542</v>
      </c>
      <c r="J11" s="151">
        <v>616</v>
      </c>
      <c r="K11" s="55" t="s">
        <v>68</v>
      </c>
    </row>
    <row r="12" spans="1:11" ht="27.75" customHeight="1" thickBot="1" x14ac:dyDescent="0.25">
      <c r="A12" s="37" t="s">
        <v>69</v>
      </c>
      <c r="B12" s="235">
        <f t="shared" si="0"/>
        <v>1407</v>
      </c>
      <c r="C12" s="235">
        <f t="shared" si="1"/>
        <v>671</v>
      </c>
      <c r="D12" s="235">
        <f t="shared" si="2"/>
        <v>736</v>
      </c>
      <c r="E12" s="235">
        <f t="shared" si="3"/>
        <v>974</v>
      </c>
      <c r="F12" s="150">
        <v>470</v>
      </c>
      <c r="G12" s="150">
        <v>504</v>
      </c>
      <c r="H12" s="235">
        <f t="shared" si="4"/>
        <v>433</v>
      </c>
      <c r="I12" s="150">
        <v>201</v>
      </c>
      <c r="J12" s="150">
        <v>232</v>
      </c>
      <c r="K12" s="54" t="s">
        <v>70</v>
      </c>
    </row>
    <row r="13" spans="1:11" ht="27.75" customHeight="1" thickBot="1" x14ac:dyDescent="0.25">
      <c r="A13" s="38" t="s">
        <v>161</v>
      </c>
      <c r="B13" s="179">
        <f t="shared" si="0"/>
        <v>92</v>
      </c>
      <c r="C13" s="179">
        <f t="shared" si="1"/>
        <v>56</v>
      </c>
      <c r="D13" s="179">
        <f t="shared" si="2"/>
        <v>36</v>
      </c>
      <c r="E13" s="179">
        <f t="shared" si="3"/>
        <v>61</v>
      </c>
      <c r="F13" s="151">
        <v>39</v>
      </c>
      <c r="G13" s="151">
        <v>22</v>
      </c>
      <c r="H13" s="179">
        <f t="shared" si="4"/>
        <v>31</v>
      </c>
      <c r="I13" s="151">
        <v>17</v>
      </c>
      <c r="J13" s="151">
        <v>14</v>
      </c>
      <c r="K13" s="55" t="s">
        <v>196</v>
      </c>
    </row>
    <row r="14" spans="1:11" ht="27.75" customHeight="1" thickBot="1" x14ac:dyDescent="0.25">
      <c r="A14" s="37" t="s">
        <v>198</v>
      </c>
      <c r="B14" s="168">
        <f t="shared" ref="B14:B15" si="5">D14+C14</f>
        <v>6</v>
      </c>
      <c r="C14" s="168">
        <f t="shared" ref="C14:C15" si="6">I14+F14</f>
        <v>3</v>
      </c>
      <c r="D14" s="168">
        <f t="shared" ref="D14:D15" si="7">J14+G14</f>
        <v>3</v>
      </c>
      <c r="E14" s="168">
        <f t="shared" ref="E14:E15" si="8">G14+F14</f>
        <v>5</v>
      </c>
      <c r="F14" s="150">
        <v>3</v>
      </c>
      <c r="G14" s="150">
        <v>2</v>
      </c>
      <c r="H14" s="168">
        <f t="shared" ref="H14:H15" si="9">J14+I14</f>
        <v>1</v>
      </c>
      <c r="I14" s="150">
        <v>0</v>
      </c>
      <c r="J14" s="150">
        <v>1</v>
      </c>
      <c r="K14" s="54" t="s">
        <v>198</v>
      </c>
    </row>
    <row r="15" spans="1:11" ht="27.75" customHeight="1" x14ac:dyDescent="0.2">
      <c r="A15" s="1207" t="s">
        <v>71</v>
      </c>
      <c r="B15" s="506">
        <f t="shared" si="5"/>
        <v>13</v>
      </c>
      <c r="C15" s="506">
        <f t="shared" si="6"/>
        <v>8</v>
      </c>
      <c r="D15" s="506">
        <f t="shared" si="7"/>
        <v>5</v>
      </c>
      <c r="E15" s="506">
        <f t="shared" si="8"/>
        <v>13</v>
      </c>
      <c r="F15" s="1258">
        <v>8</v>
      </c>
      <c r="G15" s="1258">
        <v>5</v>
      </c>
      <c r="H15" s="506">
        <f t="shared" si="9"/>
        <v>0</v>
      </c>
      <c r="I15" s="1258">
        <v>0</v>
      </c>
      <c r="J15" s="1258">
        <v>0</v>
      </c>
      <c r="K15" s="1210" t="s">
        <v>72</v>
      </c>
    </row>
    <row r="16" spans="1:11" ht="27.75" customHeight="1" x14ac:dyDescent="0.2">
      <c r="A16" s="540" t="s">
        <v>44</v>
      </c>
      <c r="B16" s="1211">
        <f t="shared" ref="B16:J16" si="10">SUM(B7:B15)</f>
        <v>26316</v>
      </c>
      <c r="C16" s="1211">
        <f t="shared" si="10"/>
        <v>12920</v>
      </c>
      <c r="D16" s="1211">
        <f t="shared" si="10"/>
        <v>13396</v>
      </c>
      <c r="E16" s="1211">
        <f t="shared" si="10"/>
        <v>20263</v>
      </c>
      <c r="F16" s="181">
        <f t="shared" si="10"/>
        <v>9951</v>
      </c>
      <c r="G16" s="181">
        <f t="shared" si="10"/>
        <v>10312</v>
      </c>
      <c r="H16" s="1211">
        <f t="shared" si="10"/>
        <v>6053</v>
      </c>
      <c r="I16" s="181">
        <f t="shared" si="10"/>
        <v>2969</v>
      </c>
      <c r="J16" s="181">
        <f t="shared" si="10"/>
        <v>3084</v>
      </c>
      <c r="K16" s="535" t="s">
        <v>45</v>
      </c>
    </row>
    <row r="17" spans="1:11" ht="24.95" customHeight="1" x14ac:dyDescent="0.2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3"/>
    </row>
    <row r="18" spans="1:11" ht="41.25" customHeight="1" x14ac:dyDescent="0.2">
      <c r="A18" s="100"/>
      <c r="B18" s="99" t="s">
        <v>400</v>
      </c>
      <c r="C18" s="99" t="s">
        <v>401</v>
      </c>
      <c r="D18" s="100"/>
    </row>
    <row r="19" spans="1:11" ht="21" customHeight="1" x14ac:dyDescent="0.2">
      <c r="A19" s="99" t="s">
        <v>416</v>
      </c>
      <c r="B19" s="242">
        <f t="shared" ref="B19:B26" si="11">H7</f>
        <v>23</v>
      </c>
      <c r="C19" s="242">
        <f t="shared" ref="C19:C26" si="12">E7</f>
        <v>163</v>
      </c>
      <c r="D19" s="100"/>
    </row>
    <row r="20" spans="1:11" x14ac:dyDescent="0.2">
      <c r="A20" s="99" t="s">
        <v>61</v>
      </c>
      <c r="B20" s="100">
        <f t="shared" si="11"/>
        <v>814</v>
      </c>
      <c r="C20" s="100">
        <f t="shared" si="12"/>
        <v>1954</v>
      </c>
      <c r="D20" s="100"/>
    </row>
    <row r="21" spans="1:11" x14ac:dyDescent="0.2">
      <c r="A21" s="99" t="s">
        <v>63</v>
      </c>
      <c r="B21" s="100">
        <f t="shared" si="11"/>
        <v>1880</v>
      </c>
      <c r="C21" s="100">
        <f t="shared" si="12"/>
        <v>5487</v>
      </c>
      <c r="D21" s="100"/>
    </row>
    <row r="22" spans="1:11" x14ac:dyDescent="0.2">
      <c r="A22" s="99" t="s">
        <v>65</v>
      </c>
      <c r="B22" s="100">
        <f t="shared" si="11"/>
        <v>1713</v>
      </c>
      <c r="C22" s="100">
        <f t="shared" si="12"/>
        <v>7385</v>
      </c>
      <c r="D22" s="100"/>
    </row>
    <row r="23" spans="1:11" x14ac:dyDescent="0.2">
      <c r="A23" s="99" t="s">
        <v>67</v>
      </c>
      <c r="B23" s="242">
        <f t="shared" si="11"/>
        <v>1158</v>
      </c>
      <c r="C23" s="100">
        <f t="shared" si="12"/>
        <v>4221</v>
      </c>
      <c r="D23" s="100"/>
    </row>
    <row r="24" spans="1:11" x14ac:dyDescent="0.2">
      <c r="A24" s="99" t="s">
        <v>69</v>
      </c>
      <c r="B24" s="100">
        <f t="shared" si="11"/>
        <v>433</v>
      </c>
      <c r="C24" s="100">
        <f t="shared" si="12"/>
        <v>974</v>
      </c>
      <c r="D24" s="100"/>
    </row>
    <row r="25" spans="1:11" x14ac:dyDescent="0.2">
      <c r="A25" s="99" t="s">
        <v>161</v>
      </c>
      <c r="B25" s="242">
        <f t="shared" si="11"/>
        <v>31</v>
      </c>
      <c r="C25" s="242">
        <f t="shared" si="12"/>
        <v>61</v>
      </c>
      <c r="D25" s="100"/>
    </row>
    <row r="26" spans="1:11" x14ac:dyDescent="0.2">
      <c r="A26" s="99" t="s">
        <v>198</v>
      </c>
      <c r="B26" s="242">
        <f t="shared" si="11"/>
        <v>1</v>
      </c>
      <c r="C26" s="242">
        <f t="shared" si="12"/>
        <v>5</v>
      </c>
      <c r="D26" s="100"/>
    </row>
    <row r="27" spans="1:11" x14ac:dyDescent="0.2">
      <c r="B27" s="303">
        <f>SUM(B19:B26)</f>
        <v>6053</v>
      </c>
      <c r="C27" s="303">
        <f>SUM(C19:C26)</f>
        <v>20250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M17"/>
  <sheetViews>
    <sheetView view="pageBreakPreview" zoomScaleNormal="100" workbookViewId="0">
      <selection activeCell="L16" sqref="C16:L16"/>
    </sheetView>
  </sheetViews>
  <sheetFormatPr defaultRowHeight="15" x14ac:dyDescent="0.25"/>
  <cols>
    <col min="1" max="1" width="16.7109375" style="43" customWidth="1"/>
    <col min="2" max="12" width="8.7109375" style="43" customWidth="1"/>
    <col min="13" max="13" width="16.7109375" style="43" customWidth="1"/>
    <col min="14" max="256" width="9.140625" style="27"/>
    <col min="257" max="257" width="16.7109375" style="27" customWidth="1"/>
    <col min="258" max="268" width="8.7109375" style="27" customWidth="1"/>
    <col min="269" max="269" width="16.7109375" style="27" customWidth="1"/>
    <col min="270" max="512" width="9.140625" style="27"/>
    <col min="513" max="513" width="16.7109375" style="27" customWidth="1"/>
    <col min="514" max="524" width="8.7109375" style="27" customWidth="1"/>
    <col min="525" max="525" width="16.7109375" style="27" customWidth="1"/>
    <col min="526" max="768" width="9.140625" style="27"/>
    <col min="769" max="769" width="16.7109375" style="27" customWidth="1"/>
    <col min="770" max="780" width="8.7109375" style="27" customWidth="1"/>
    <col min="781" max="781" width="16.7109375" style="27" customWidth="1"/>
    <col min="782" max="1024" width="9.140625" style="27"/>
    <col min="1025" max="1025" width="16.7109375" style="27" customWidth="1"/>
    <col min="1026" max="1036" width="8.7109375" style="27" customWidth="1"/>
    <col min="1037" max="1037" width="16.7109375" style="27" customWidth="1"/>
    <col min="1038" max="1280" width="9.140625" style="27"/>
    <col min="1281" max="1281" width="16.7109375" style="27" customWidth="1"/>
    <col min="1282" max="1292" width="8.7109375" style="27" customWidth="1"/>
    <col min="1293" max="1293" width="16.7109375" style="27" customWidth="1"/>
    <col min="1294" max="1536" width="9.140625" style="27"/>
    <col min="1537" max="1537" width="16.7109375" style="27" customWidth="1"/>
    <col min="1538" max="1548" width="8.7109375" style="27" customWidth="1"/>
    <col min="1549" max="1549" width="16.7109375" style="27" customWidth="1"/>
    <col min="1550" max="1792" width="9.140625" style="27"/>
    <col min="1793" max="1793" width="16.7109375" style="27" customWidth="1"/>
    <col min="1794" max="1804" width="8.7109375" style="27" customWidth="1"/>
    <col min="1805" max="1805" width="16.7109375" style="27" customWidth="1"/>
    <col min="1806" max="2048" width="9.140625" style="27"/>
    <col min="2049" max="2049" width="16.7109375" style="27" customWidth="1"/>
    <col min="2050" max="2060" width="8.7109375" style="27" customWidth="1"/>
    <col min="2061" max="2061" width="16.7109375" style="27" customWidth="1"/>
    <col min="2062" max="2304" width="9.140625" style="27"/>
    <col min="2305" max="2305" width="16.7109375" style="27" customWidth="1"/>
    <col min="2306" max="2316" width="8.7109375" style="27" customWidth="1"/>
    <col min="2317" max="2317" width="16.7109375" style="27" customWidth="1"/>
    <col min="2318" max="2560" width="9.140625" style="27"/>
    <col min="2561" max="2561" width="16.7109375" style="27" customWidth="1"/>
    <col min="2562" max="2572" width="8.7109375" style="27" customWidth="1"/>
    <col min="2573" max="2573" width="16.7109375" style="27" customWidth="1"/>
    <col min="2574" max="2816" width="9.140625" style="27"/>
    <col min="2817" max="2817" width="16.7109375" style="27" customWidth="1"/>
    <col min="2818" max="2828" width="8.7109375" style="27" customWidth="1"/>
    <col min="2829" max="2829" width="16.7109375" style="27" customWidth="1"/>
    <col min="2830" max="3072" width="9.140625" style="27"/>
    <col min="3073" max="3073" width="16.7109375" style="27" customWidth="1"/>
    <col min="3074" max="3084" width="8.7109375" style="27" customWidth="1"/>
    <col min="3085" max="3085" width="16.7109375" style="27" customWidth="1"/>
    <col min="3086" max="3328" width="9.140625" style="27"/>
    <col min="3329" max="3329" width="16.7109375" style="27" customWidth="1"/>
    <col min="3330" max="3340" width="8.7109375" style="27" customWidth="1"/>
    <col min="3341" max="3341" width="16.7109375" style="27" customWidth="1"/>
    <col min="3342" max="3584" width="9.140625" style="27"/>
    <col min="3585" max="3585" width="16.7109375" style="27" customWidth="1"/>
    <col min="3586" max="3596" width="8.7109375" style="27" customWidth="1"/>
    <col min="3597" max="3597" width="16.7109375" style="27" customWidth="1"/>
    <col min="3598" max="3840" width="9.140625" style="27"/>
    <col min="3841" max="3841" width="16.7109375" style="27" customWidth="1"/>
    <col min="3842" max="3852" width="8.7109375" style="27" customWidth="1"/>
    <col min="3853" max="3853" width="16.7109375" style="27" customWidth="1"/>
    <col min="3854" max="4096" width="9.140625" style="27"/>
    <col min="4097" max="4097" width="16.7109375" style="27" customWidth="1"/>
    <col min="4098" max="4108" width="8.7109375" style="27" customWidth="1"/>
    <col min="4109" max="4109" width="16.7109375" style="27" customWidth="1"/>
    <col min="4110" max="4352" width="9.140625" style="27"/>
    <col min="4353" max="4353" width="16.7109375" style="27" customWidth="1"/>
    <col min="4354" max="4364" width="8.7109375" style="27" customWidth="1"/>
    <col min="4365" max="4365" width="16.7109375" style="27" customWidth="1"/>
    <col min="4366" max="4608" width="9.140625" style="27"/>
    <col min="4609" max="4609" width="16.7109375" style="27" customWidth="1"/>
    <col min="4610" max="4620" width="8.7109375" style="27" customWidth="1"/>
    <col min="4621" max="4621" width="16.7109375" style="27" customWidth="1"/>
    <col min="4622" max="4864" width="9.140625" style="27"/>
    <col min="4865" max="4865" width="16.7109375" style="27" customWidth="1"/>
    <col min="4866" max="4876" width="8.7109375" style="27" customWidth="1"/>
    <col min="4877" max="4877" width="16.7109375" style="27" customWidth="1"/>
    <col min="4878" max="5120" width="9.140625" style="27"/>
    <col min="5121" max="5121" width="16.7109375" style="27" customWidth="1"/>
    <col min="5122" max="5132" width="8.7109375" style="27" customWidth="1"/>
    <col min="5133" max="5133" width="16.7109375" style="27" customWidth="1"/>
    <col min="5134" max="5376" width="9.140625" style="27"/>
    <col min="5377" max="5377" width="16.7109375" style="27" customWidth="1"/>
    <col min="5378" max="5388" width="8.7109375" style="27" customWidth="1"/>
    <col min="5389" max="5389" width="16.7109375" style="27" customWidth="1"/>
    <col min="5390" max="5632" width="9.140625" style="27"/>
    <col min="5633" max="5633" width="16.7109375" style="27" customWidth="1"/>
    <col min="5634" max="5644" width="8.7109375" style="27" customWidth="1"/>
    <col min="5645" max="5645" width="16.7109375" style="27" customWidth="1"/>
    <col min="5646" max="5888" width="9.140625" style="27"/>
    <col min="5889" max="5889" width="16.7109375" style="27" customWidth="1"/>
    <col min="5890" max="5900" width="8.7109375" style="27" customWidth="1"/>
    <col min="5901" max="5901" width="16.7109375" style="27" customWidth="1"/>
    <col min="5902" max="6144" width="9.140625" style="27"/>
    <col min="6145" max="6145" width="16.7109375" style="27" customWidth="1"/>
    <col min="6146" max="6156" width="8.7109375" style="27" customWidth="1"/>
    <col min="6157" max="6157" width="16.7109375" style="27" customWidth="1"/>
    <col min="6158" max="6400" width="9.140625" style="27"/>
    <col min="6401" max="6401" width="16.7109375" style="27" customWidth="1"/>
    <col min="6402" max="6412" width="8.7109375" style="27" customWidth="1"/>
    <col min="6413" max="6413" width="16.7109375" style="27" customWidth="1"/>
    <col min="6414" max="6656" width="9.140625" style="27"/>
    <col min="6657" max="6657" width="16.7109375" style="27" customWidth="1"/>
    <col min="6658" max="6668" width="8.7109375" style="27" customWidth="1"/>
    <col min="6669" max="6669" width="16.7109375" style="27" customWidth="1"/>
    <col min="6670" max="6912" width="9.140625" style="27"/>
    <col min="6913" max="6913" width="16.7109375" style="27" customWidth="1"/>
    <col min="6914" max="6924" width="8.7109375" style="27" customWidth="1"/>
    <col min="6925" max="6925" width="16.7109375" style="27" customWidth="1"/>
    <col min="6926" max="7168" width="9.140625" style="27"/>
    <col min="7169" max="7169" width="16.7109375" style="27" customWidth="1"/>
    <col min="7170" max="7180" width="8.7109375" style="27" customWidth="1"/>
    <col min="7181" max="7181" width="16.7109375" style="27" customWidth="1"/>
    <col min="7182" max="7424" width="9.140625" style="27"/>
    <col min="7425" max="7425" width="16.7109375" style="27" customWidth="1"/>
    <col min="7426" max="7436" width="8.7109375" style="27" customWidth="1"/>
    <col min="7437" max="7437" width="16.7109375" style="27" customWidth="1"/>
    <col min="7438" max="7680" width="9.140625" style="27"/>
    <col min="7681" max="7681" width="16.7109375" style="27" customWidth="1"/>
    <col min="7682" max="7692" width="8.7109375" style="27" customWidth="1"/>
    <col min="7693" max="7693" width="16.7109375" style="27" customWidth="1"/>
    <col min="7694" max="7936" width="9.140625" style="27"/>
    <col min="7937" max="7937" width="16.7109375" style="27" customWidth="1"/>
    <col min="7938" max="7948" width="8.7109375" style="27" customWidth="1"/>
    <col min="7949" max="7949" width="16.7109375" style="27" customWidth="1"/>
    <col min="7950" max="8192" width="9.140625" style="27"/>
    <col min="8193" max="8193" width="16.7109375" style="27" customWidth="1"/>
    <col min="8194" max="8204" width="8.7109375" style="27" customWidth="1"/>
    <col min="8205" max="8205" width="16.7109375" style="27" customWidth="1"/>
    <col min="8206" max="8448" width="9.140625" style="27"/>
    <col min="8449" max="8449" width="16.7109375" style="27" customWidth="1"/>
    <col min="8450" max="8460" width="8.7109375" style="27" customWidth="1"/>
    <col min="8461" max="8461" width="16.7109375" style="27" customWidth="1"/>
    <col min="8462" max="8704" width="9.140625" style="27"/>
    <col min="8705" max="8705" width="16.7109375" style="27" customWidth="1"/>
    <col min="8706" max="8716" width="8.7109375" style="27" customWidth="1"/>
    <col min="8717" max="8717" width="16.7109375" style="27" customWidth="1"/>
    <col min="8718" max="8960" width="9.140625" style="27"/>
    <col min="8961" max="8961" width="16.7109375" style="27" customWidth="1"/>
    <col min="8962" max="8972" width="8.7109375" style="27" customWidth="1"/>
    <col min="8973" max="8973" width="16.7109375" style="27" customWidth="1"/>
    <col min="8974" max="9216" width="9.140625" style="27"/>
    <col min="9217" max="9217" width="16.7109375" style="27" customWidth="1"/>
    <col min="9218" max="9228" width="8.7109375" style="27" customWidth="1"/>
    <col min="9229" max="9229" width="16.7109375" style="27" customWidth="1"/>
    <col min="9230" max="9472" width="9.140625" style="27"/>
    <col min="9473" max="9473" width="16.7109375" style="27" customWidth="1"/>
    <col min="9474" max="9484" width="8.7109375" style="27" customWidth="1"/>
    <col min="9485" max="9485" width="16.7109375" style="27" customWidth="1"/>
    <col min="9486" max="9728" width="9.140625" style="27"/>
    <col min="9729" max="9729" width="16.7109375" style="27" customWidth="1"/>
    <col min="9730" max="9740" width="8.7109375" style="27" customWidth="1"/>
    <col min="9741" max="9741" width="16.7109375" style="27" customWidth="1"/>
    <col min="9742" max="9984" width="9.140625" style="27"/>
    <col min="9985" max="9985" width="16.7109375" style="27" customWidth="1"/>
    <col min="9986" max="9996" width="8.7109375" style="27" customWidth="1"/>
    <col min="9997" max="9997" width="16.7109375" style="27" customWidth="1"/>
    <col min="9998" max="10240" width="9.140625" style="27"/>
    <col min="10241" max="10241" width="16.7109375" style="27" customWidth="1"/>
    <col min="10242" max="10252" width="8.7109375" style="27" customWidth="1"/>
    <col min="10253" max="10253" width="16.7109375" style="27" customWidth="1"/>
    <col min="10254" max="10496" width="9.140625" style="27"/>
    <col min="10497" max="10497" width="16.7109375" style="27" customWidth="1"/>
    <col min="10498" max="10508" width="8.7109375" style="27" customWidth="1"/>
    <col min="10509" max="10509" width="16.7109375" style="27" customWidth="1"/>
    <col min="10510" max="10752" width="9.140625" style="27"/>
    <col min="10753" max="10753" width="16.7109375" style="27" customWidth="1"/>
    <col min="10754" max="10764" width="8.7109375" style="27" customWidth="1"/>
    <col min="10765" max="10765" width="16.7109375" style="27" customWidth="1"/>
    <col min="10766" max="11008" width="9.140625" style="27"/>
    <col min="11009" max="11009" width="16.7109375" style="27" customWidth="1"/>
    <col min="11010" max="11020" width="8.7109375" style="27" customWidth="1"/>
    <col min="11021" max="11021" width="16.7109375" style="27" customWidth="1"/>
    <col min="11022" max="11264" width="9.140625" style="27"/>
    <col min="11265" max="11265" width="16.7109375" style="27" customWidth="1"/>
    <col min="11266" max="11276" width="8.7109375" style="27" customWidth="1"/>
    <col min="11277" max="11277" width="16.7109375" style="27" customWidth="1"/>
    <col min="11278" max="11520" width="9.140625" style="27"/>
    <col min="11521" max="11521" width="16.7109375" style="27" customWidth="1"/>
    <col min="11522" max="11532" width="8.7109375" style="27" customWidth="1"/>
    <col min="11533" max="11533" width="16.7109375" style="27" customWidth="1"/>
    <col min="11534" max="11776" width="9.140625" style="27"/>
    <col min="11777" max="11777" width="16.7109375" style="27" customWidth="1"/>
    <col min="11778" max="11788" width="8.7109375" style="27" customWidth="1"/>
    <col min="11789" max="11789" width="16.7109375" style="27" customWidth="1"/>
    <col min="11790" max="12032" width="9.140625" style="27"/>
    <col min="12033" max="12033" width="16.7109375" style="27" customWidth="1"/>
    <col min="12034" max="12044" width="8.7109375" style="27" customWidth="1"/>
    <col min="12045" max="12045" width="16.7109375" style="27" customWidth="1"/>
    <col min="12046" max="12288" width="9.140625" style="27"/>
    <col min="12289" max="12289" width="16.7109375" style="27" customWidth="1"/>
    <col min="12290" max="12300" width="8.7109375" style="27" customWidth="1"/>
    <col min="12301" max="12301" width="16.7109375" style="27" customWidth="1"/>
    <col min="12302" max="12544" width="9.140625" style="27"/>
    <col min="12545" max="12545" width="16.7109375" style="27" customWidth="1"/>
    <col min="12546" max="12556" width="8.7109375" style="27" customWidth="1"/>
    <col min="12557" max="12557" width="16.7109375" style="27" customWidth="1"/>
    <col min="12558" max="12800" width="9.140625" style="27"/>
    <col min="12801" max="12801" width="16.7109375" style="27" customWidth="1"/>
    <col min="12802" max="12812" width="8.7109375" style="27" customWidth="1"/>
    <col min="12813" max="12813" width="16.7109375" style="27" customWidth="1"/>
    <col min="12814" max="13056" width="9.140625" style="27"/>
    <col min="13057" max="13057" width="16.7109375" style="27" customWidth="1"/>
    <col min="13058" max="13068" width="8.7109375" style="27" customWidth="1"/>
    <col min="13069" max="13069" width="16.7109375" style="27" customWidth="1"/>
    <col min="13070" max="13312" width="9.140625" style="27"/>
    <col min="13313" max="13313" width="16.7109375" style="27" customWidth="1"/>
    <col min="13314" max="13324" width="8.7109375" style="27" customWidth="1"/>
    <col min="13325" max="13325" width="16.7109375" style="27" customWidth="1"/>
    <col min="13326" max="13568" width="9.140625" style="27"/>
    <col min="13569" max="13569" width="16.7109375" style="27" customWidth="1"/>
    <col min="13570" max="13580" width="8.7109375" style="27" customWidth="1"/>
    <col min="13581" max="13581" width="16.7109375" style="27" customWidth="1"/>
    <col min="13582" max="13824" width="9.140625" style="27"/>
    <col min="13825" max="13825" width="16.7109375" style="27" customWidth="1"/>
    <col min="13826" max="13836" width="8.7109375" style="27" customWidth="1"/>
    <col min="13837" max="13837" width="16.7109375" style="27" customWidth="1"/>
    <col min="13838" max="14080" width="9.140625" style="27"/>
    <col min="14081" max="14081" width="16.7109375" style="27" customWidth="1"/>
    <col min="14082" max="14092" width="8.7109375" style="27" customWidth="1"/>
    <col min="14093" max="14093" width="16.7109375" style="27" customWidth="1"/>
    <col min="14094" max="14336" width="9.140625" style="27"/>
    <col min="14337" max="14337" width="16.7109375" style="27" customWidth="1"/>
    <col min="14338" max="14348" width="8.7109375" style="27" customWidth="1"/>
    <col min="14349" max="14349" width="16.7109375" style="27" customWidth="1"/>
    <col min="14350" max="14592" width="9.140625" style="27"/>
    <col min="14593" max="14593" width="16.7109375" style="27" customWidth="1"/>
    <col min="14594" max="14604" width="8.7109375" style="27" customWidth="1"/>
    <col min="14605" max="14605" width="16.7109375" style="27" customWidth="1"/>
    <col min="14606" max="14848" width="9.140625" style="27"/>
    <col min="14849" max="14849" width="16.7109375" style="27" customWidth="1"/>
    <col min="14850" max="14860" width="8.7109375" style="27" customWidth="1"/>
    <col min="14861" max="14861" width="16.7109375" style="27" customWidth="1"/>
    <col min="14862" max="15104" width="9.140625" style="27"/>
    <col min="15105" max="15105" width="16.7109375" style="27" customWidth="1"/>
    <col min="15106" max="15116" width="8.7109375" style="27" customWidth="1"/>
    <col min="15117" max="15117" width="16.7109375" style="27" customWidth="1"/>
    <col min="15118" max="15360" width="9.140625" style="27"/>
    <col min="15361" max="15361" width="16.7109375" style="27" customWidth="1"/>
    <col min="15362" max="15372" width="8.7109375" style="27" customWidth="1"/>
    <col min="15373" max="15373" width="16.7109375" style="27" customWidth="1"/>
    <col min="15374" max="15616" width="9.140625" style="27"/>
    <col min="15617" max="15617" width="16.7109375" style="27" customWidth="1"/>
    <col min="15618" max="15628" width="8.7109375" style="27" customWidth="1"/>
    <col min="15629" max="15629" width="16.7109375" style="27" customWidth="1"/>
    <col min="15630" max="15872" width="9.140625" style="27"/>
    <col min="15873" max="15873" width="16.7109375" style="27" customWidth="1"/>
    <col min="15874" max="15884" width="8.7109375" style="27" customWidth="1"/>
    <col min="15885" max="15885" width="16.7109375" style="27" customWidth="1"/>
    <col min="15886" max="16128" width="9.140625" style="27"/>
    <col min="16129" max="16129" width="16.7109375" style="27" customWidth="1"/>
    <col min="16130" max="16140" width="8.7109375" style="27" customWidth="1"/>
    <col min="16141" max="16141" width="16.7109375" style="27" customWidth="1"/>
    <col min="16142" max="16384" width="9.140625" style="27"/>
  </cols>
  <sheetData>
    <row r="1" spans="1:13" ht="18.75" customHeight="1" x14ac:dyDescent="0.5">
      <c r="A1" s="1358" t="s">
        <v>487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35.25" customHeight="1" x14ac:dyDescent="0.25">
      <c r="A2" s="1359" t="s">
        <v>839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8.75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8.75" customHeight="1" x14ac:dyDescent="0.25">
      <c r="A4" s="1344" t="s">
        <v>346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</row>
    <row r="5" spans="1:13" ht="15.75" x14ac:dyDescent="0.3">
      <c r="A5" s="267" t="s">
        <v>731</v>
      </c>
      <c r="B5" s="269"/>
      <c r="C5" s="269"/>
      <c r="D5" s="269"/>
      <c r="E5" s="269"/>
      <c r="F5" s="269"/>
      <c r="G5" s="269"/>
      <c r="H5" s="282"/>
      <c r="I5" s="269"/>
      <c r="J5" s="269"/>
      <c r="K5" s="269"/>
      <c r="L5" s="269"/>
      <c r="M5" s="276" t="s">
        <v>201</v>
      </c>
    </row>
    <row r="6" spans="1:13" ht="28.5" customHeight="1" x14ac:dyDescent="0.2">
      <c r="A6" s="1368" t="s">
        <v>773</v>
      </c>
      <c r="B6" s="1411" t="s">
        <v>774</v>
      </c>
      <c r="C6" s="1412"/>
      <c r="D6" s="1413"/>
      <c r="E6" s="1413"/>
      <c r="F6" s="1413"/>
      <c r="G6" s="1413"/>
      <c r="H6" s="1413"/>
      <c r="I6" s="1413"/>
      <c r="J6" s="1413"/>
      <c r="K6" s="1413"/>
      <c r="L6" s="1414"/>
      <c r="M6" s="1415" t="s">
        <v>531</v>
      </c>
    </row>
    <row r="7" spans="1:13" ht="40.5" customHeight="1" x14ac:dyDescent="0.2">
      <c r="A7" s="1369"/>
      <c r="B7" s="49" t="s">
        <v>394</v>
      </c>
      <c r="C7" s="49" t="s">
        <v>345</v>
      </c>
      <c r="D7" s="226" t="s">
        <v>447</v>
      </c>
      <c r="E7" s="226" t="s">
        <v>62</v>
      </c>
      <c r="F7" s="226" t="s">
        <v>60</v>
      </c>
      <c r="G7" s="226" t="s">
        <v>446</v>
      </c>
      <c r="H7" s="226" t="s">
        <v>445</v>
      </c>
      <c r="I7" s="226">
        <v>4</v>
      </c>
      <c r="J7" s="226">
        <v>3</v>
      </c>
      <c r="K7" s="226">
        <v>2</v>
      </c>
      <c r="L7" s="226">
        <v>1</v>
      </c>
      <c r="M7" s="1416"/>
    </row>
    <row r="8" spans="1:13" ht="26.25" customHeight="1" thickBot="1" x14ac:dyDescent="0.25">
      <c r="A8" s="471" t="s">
        <v>835</v>
      </c>
      <c r="B8" s="167">
        <f>SUM(C8:L8)</f>
        <v>35</v>
      </c>
      <c r="C8" s="167">
        <v>0</v>
      </c>
      <c r="D8" s="148">
        <v>0</v>
      </c>
      <c r="E8" s="148">
        <v>0</v>
      </c>
      <c r="F8" s="148">
        <v>0</v>
      </c>
      <c r="G8" s="148">
        <v>0</v>
      </c>
      <c r="H8" s="148">
        <v>0</v>
      </c>
      <c r="I8" s="148">
        <v>2</v>
      </c>
      <c r="J8" s="148">
        <v>5</v>
      </c>
      <c r="K8" s="148">
        <v>10</v>
      </c>
      <c r="L8" s="148">
        <v>18</v>
      </c>
      <c r="M8" s="53" t="s">
        <v>417</v>
      </c>
    </row>
    <row r="9" spans="1:13" ht="26.25" customHeight="1" thickBot="1" x14ac:dyDescent="0.25">
      <c r="A9" s="37" t="s">
        <v>61</v>
      </c>
      <c r="B9" s="329">
        <f t="shared" ref="B9:B16" si="0">SUM(C9:L9)</f>
        <v>985</v>
      </c>
      <c r="C9" s="168">
        <v>0</v>
      </c>
      <c r="D9" s="150">
        <v>0</v>
      </c>
      <c r="E9" s="150">
        <v>0</v>
      </c>
      <c r="F9" s="150">
        <v>0</v>
      </c>
      <c r="G9" s="150">
        <v>0</v>
      </c>
      <c r="H9" s="150">
        <v>146</v>
      </c>
      <c r="I9" s="150">
        <v>100</v>
      </c>
      <c r="J9" s="150">
        <v>155</v>
      </c>
      <c r="K9" s="150">
        <v>366</v>
      </c>
      <c r="L9" s="150">
        <v>218</v>
      </c>
      <c r="M9" s="54" t="s">
        <v>61</v>
      </c>
    </row>
    <row r="10" spans="1:13" ht="26.25" customHeight="1" thickBot="1" x14ac:dyDescent="0.25">
      <c r="A10" s="38" t="s">
        <v>63</v>
      </c>
      <c r="B10" s="167">
        <f t="shared" si="0"/>
        <v>2271</v>
      </c>
      <c r="C10" s="169">
        <v>10</v>
      </c>
      <c r="D10" s="151">
        <v>0</v>
      </c>
      <c r="E10" s="151">
        <v>0</v>
      </c>
      <c r="F10" s="151">
        <v>0</v>
      </c>
      <c r="G10" s="151">
        <v>157</v>
      </c>
      <c r="H10" s="151">
        <v>838</v>
      </c>
      <c r="I10" s="151">
        <v>226</v>
      </c>
      <c r="J10" s="151">
        <v>314</v>
      </c>
      <c r="K10" s="151">
        <v>468</v>
      </c>
      <c r="L10" s="151">
        <v>258</v>
      </c>
      <c r="M10" s="55" t="s">
        <v>63</v>
      </c>
    </row>
    <row r="11" spans="1:13" ht="26.25" customHeight="1" thickBot="1" x14ac:dyDescent="0.25">
      <c r="A11" s="37" t="s">
        <v>65</v>
      </c>
      <c r="B11" s="329">
        <f t="shared" si="0"/>
        <v>2042</v>
      </c>
      <c r="C11" s="168">
        <v>113</v>
      </c>
      <c r="D11" s="150">
        <v>0</v>
      </c>
      <c r="E11" s="150">
        <v>0</v>
      </c>
      <c r="F11" s="150">
        <v>97</v>
      </c>
      <c r="G11" s="150">
        <v>670</v>
      </c>
      <c r="H11" s="150">
        <v>737</v>
      </c>
      <c r="I11" s="150">
        <v>118</v>
      </c>
      <c r="J11" s="150">
        <v>113</v>
      </c>
      <c r="K11" s="150">
        <v>127</v>
      </c>
      <c r="L11" s="150">
        <v>67</v>
      </c>
      <c r="M11" s="54" t="s">
        <v>65</v>
      </c>
    </row>
    <row r="12" spans="1:13" ht="26.25" customHeight="1" thickBot="1" x14ac:dyDescent="0.25">
      <c r="A12" s="38" t="s">
        <v>67</v>
      </c>
      <c r="B12" s="167">
        <f t="shared" si="0"/>
        <v>1308</v>
      </c>
      <c r="C12" s="169">
        <v>156</v>
      </c>
      <c r="D12" s="151">
        <v>3</v>
      </c>
      <c r="E12" s="151">
        <v>39</v>
      </c>
      <c r="F12" s="151">
        <v>335</v>
      </c>
      <c r="G12" s="151">
        <v>358</v>
      </c>
      <c r="H12" s="151">
        <v>275</v>
      </c>
      <c r="I12" s="151">
        <v>36</v>
      </c>
      <c r="J12" s="151">
        <v>41</v>
      </c>
      <c r="K12" s="151">
        <v>46</v>
      </c>
      <c r="L12" s="151">
        <v>19</v>
      </c>
      <c r="M12" s="55" t="s">
        <v>67</v>
      </c>
    </row>
    <row r="13" spans="1:13" ht="26.25" customHeight="1" thickBot="1" x14ac:dyDescent="0.25">
      <c r="A13" s="37" t="s">
        <v>69</v>
      </c>
      <c r="B13" s="329">
        <f t="shared" si="0"/>
        <v>476</v>
      </c>
      <c r="C13" s="168">
        <v>63</v>
      </c>
      <c r="D13" s="150">
        <v>11</v>
      </c>
      <c r="E13" s="150">
        <v>90</v>
      </c>
      <c r="F13" s="150">
        <v>127</v>
      </c>
      <c r="G13" s="150">
        <v>99</v>
      </c>
      <c r="H13" s="150">
        <v>56</v>
      </c>
      <c r="I13" s="150">
        <v>10</v>
      </c>
      <c r="J13" s="150">
        <v>8</v>
      </c>
      <c r="K13" s="150">
        <v>7</v>
      </c>
      <c r="L13" s="150">
        <v>5</v>
      </c>
      <c r="M13" s="54" t="s">
        <v>69</v>
      </c>
    </row>
    <row r="14" spans="1:13" ht="26.25" customHeight="1" thickBot="1" x14ac:dyDescent="0.25">
      <c r="A14" s="38" t="s">
        <v>161</v>
      </c>
      <c r="B14" s="167">
        <f t="shared" si="0"/>
        <v>31</v>
      </c>
      <c r="C14" s="169">
        <v>7</v>
      </c>
      <c r="D14" s="151">
        <v>1</v>
      </c>
      <c r="E14" s="151">
        <v>6</v>
      </c>
      <c r="F14" s="151">
        <v>3</v>
      </c>
      <c r="G14" s="151">
        <v>6</v>
      </c>
      <c r="H14" s="151">
        <v>4</v>
      </c>
      <c r="I14" s="151">
        <v>1</v>
      </c>
      <c r="J14" s="151">
        <v>0</v>
      </c>
      <c r="K14" s="151">
        <v>3</v>
      </c>
      <c r="L14" s="151">
        <v>0</v>
      </c>
      <c r="M14" s="55" t="s">
        <v>161</v>
      </c>
    </row>
    <row r="15" spans="1:13" ht="26.25" customHeight="1" thickBot="1" x14ac:dyDescent="0.25">
      <c r="A15" s="281" t="s">
        <v>198</v>
      </c>
      <c r="B15" s="168">
        <f t="shared" si="0"/>
        <v>1</v>
      </c>
      <c r="C15" s="170">
        <v>0</v>
      </c>
      <c r="D15" s="171">
        <v>1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0</v>
      </c>
      <c r="K15" s="171">
        <v>0</v>
      </c>
      <c r="L15" s="171">
        <v>0</v>
      </c>
      <c r="M15" s="243" t="s">
        <v>198</v>
      </c>
    </row>
    <row r="16" spans="1:13" ht="26.25" customHeight="1" x14ac:dyDescent="0.2">
      <c r="A16" s="1207" t="s">
        <v>71</v>
      </c>
      <c r="B16" s="506">
        <f t="shared" si="0"/>
        <v>0</v>
      </c>
      <c r="C16" s="506">
        <v>0</v>
      </c>
      <c r="D16" s="1209">
        <v>0</v>
      </c>
      <c r="E16" s="1209">
        <v>0</v>
      </c>
      <c r="F16" s="1209">
        <v>0</v>
      </c>
      <c r="G16" s="1209">
        <v>0</v>
      </c>
      <c r="H16" s="1209">
        <v>0</v>
      </c>
      <c r="I16" s="1209">
        <v>0</v>
      </c>
      <c r="J16" s="1209">
        <v>0</v>
      </c>
      <c r="K16" s="1209">
        <v>0</v>
      </c>
      <c r="L16" s="1209">
        <v>0</v>
      </c>
      <c r="M16" s="1210" t="s">
        <v>72</v>
      </c>
    </row>
    <row r="17" spans="1:13" ht="26.25" customHeight="1" x14ac:dyDescent="0.2">
      <c r="A17" s="540" t="s">
        <v>44</v>
      </c>
      <c r="B17" s="1211">
        <f>SUM(B8:B16)</f>
        <v>7149</v>
      </c>
      <c r="C17" s="1211">
        <f t="shared" ref="C17:L17" si="1">SUM(C8:C16)</f>
        <v>349</v>
      </c>
      <c r="D17" s="1211">
        <f t="shared" si="1"/>
        <v>16</v>
      </c>
      <c r="E17" s="1211">
        <f t="shared" si="1"/>
        <v>135</v>
      </c>
      <c r="F17" s="1211">
        <f t="shared" si="1"/>
        <v>562</v>
      </c>
      <c r="G17" s="1211">
        <f t="shared" si="1"/>
        <v>1290</v>
      </c>
      <c r="H17" s="1211">
        <f t="shared" si="1"/>
        <v>2056</v>
      </c>
      <c r="I17" s="1211">
        <f t="shared" si="1"/>
        <v>493</v>
      </c>
      <c r="J17" s="1211">
        <f t="shared" si="1"/>
        <v>636</v>
      </c>
      <c r="K17" s="1211">
        <f t="shared" si="1"/>
        <v>1027</v>
      </c>
      <c r="L17" s="1211">
        <f t="shared" si="1"/>
        <v>585</v>
      </c>
      <c r="M17" s="535" t="s">
        <v>45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M17"/>
  <sheetViews>
    <sheetView view="pageBreakPreview" zoomScaleNormal="100" workbookViewId="0">
      <selection activeCell="L20" sqref="L20"/>
    </sheetView>
  </sheetViews>
  <sheetFormatPr defaultRowHeight="15" x14ac:dyDescent="0.25"/>
  <cols>
    <col min="1" max="1" width="16.7109375" style="43" customWidth="1"/>
    <col min="2" max="12" width="8.7109375" style="43" customWidth="1"/>
    <col min="13" max="13" width="16.7109375" style="43" customWidth="1"/>
    <col min="14" max="256" width="9.140625" style="27"/>
    <col min="257" max="257" width="16.7109375" style="27" customWidth="1"/>
    <col min="258" max="268" width="8.7109375" style="27" customWidth="1"/>
    <col min="269" max="269" width="16.7109375" style="27" customWidth="1"/>
    <col min="270" max="512" width="9.140625" style="27"/>
    <col min="513" max="513" width="16.7109375" style="27" customWidth="1"/>
    <col min="514" max="524" width="8.7109375" style="27" customWidth="1"/>
    <col min="525" max="525" width="16.7109375" style="27" customWidth="1"/>
    <col min="526" max="768" width="9.140625" style="27"/>
    <col min="769" max="769" width="16.7109375" style="27" customWidth="1"/>
    <col min="770" max="780" width="8.7109375" style="27" customWidth="1"/>
    <col min="781" max="781" width="16.7109375" style="27" customWidth="1"/>
    <col min="782" max="1024" width="9.140625" style="27"/>
    <col min="1025" max="1025" width="16.7109375" style="27" customWidth="1"/>
    <col min="1026" max="1036" width="8.7109375" style="27" customWidth="1"/>
    <col min="1037" max="1037" width="16.7109375" style="27" customWidth="1"/>
    <col min="1038" max="1280" width="9.140625" style="27"/>
    <col min="1281" max="1281" width="16.7109375" style="27" customWidth="1"/>
    <col min="1282" max="1292" width="8.7109375" style="27" customWidth="1"/>
    <col min="1293" max="1293" width="16.7109375" style="27" customWidth="1"/>
    <col min="1294" max="1536" width="9.140625" style="27"/>
    <col min="1537" max="1537" width="16.7109375" style="27" customWidth="1"/>
    <col min="1538" max="1548" width="8.7109375" style="27" customWidth="1"/>
    <col min="1549" max="1549" width="16.7109375" style="27" customWidth="1"/>
    <col min="1550" max="1792" width="9.140625" style="27"/>
    <col min="1793" max="1793" width="16.7109375" style="27" customWidth="1"/>
    <col min="1794" max="1804" width="8.7109375" style="27" customWidth="1"/>
    <col min="1805" max="1805" width="16.7109375" style="27" customWidth="1"/>
    <col min="1806" max="2048" width="9.140625" style="27"/>
    <col min="2049" max="2049" width="16.7109375" style="27" customWidth="1"/>
    <col min="2050" max="2060" width="8.7109375" style="27" customWidth="1"/>
    <col min="2061" max="2061" width="16.7109375" style="27" customWidth="1"/>
    <col min="2062" max="2304" width="9.140625" style="27"/>
    <col min="2305" max="2305" width="16.7109375" style="27" customWidth="1"/>
    <col min="2306" max="2316" width="8.7109375" style="27" customWidth="1"/>
    <col min="2317" max="2317" width="16.7109375" style="27" customWidth="1"/>
    <col min="2318" max="2560" width="9.140625" style="27"/>
    <col min="2561" max="2561" width="16.7109375" style="27" customWidth="1"/>
    <col min="2562" max="2572" width="8.7109375" style="27" customWidth="1"/>
    <col min="2573" max="2573" width="16.7109375" style="27" customWidth="1"/>
    <col min="2574" max="2816" width="9.140625" style="27"/>
    <col min="2817" max="2817" width="16.7109375" style="27" customWidth="1"/>
    <col min="2818" max="2828" width="8.7109375" style="27" customWidth="1"/>
    <col min="2829" max="2829" width="16.7109375" style="27" customWidth="1"/>
    <col min="2830" max="3072" width="9.140625" style="27"/>
    <col min="3073" max="3073" width="16.7109375" style="27" customWidth="1"/>
    <col min="3074" max="3084" width="8.7109375" style="27" customWidth="1"/>
    <col min="3085" max="3085" width="16.7109375" style="27" customWidth="1"/>
    <col min="3086" max="3328" width="9.140625" style="27"/>
    <col min="3329" max="3329" width="16.7109375" style="27" customWidth="1"/>
    <col min="3330" max="3340" width="8.7109375" style="27" customWidth="1"/>
    <col min="3341" max="3341" width="16.7109375" style="27" customWidth="1"/>
    <col min="3342" max="3584" width="9.140625" style="27"/>
    <col min="3585" max="3585" width="16.7109375" style="27" customWidth="1"/>
    <col min="3586" max="3596" width="8.7109375" style="27" customWidth="1"/>
    <col min="3597" max="3597" width="16.7109375" style="27" customWidth="1"/>
    <col min="3598" max="3840" width="9.140625" style="27"/>
    <col min="3841" max="3841" width="16.7109375" style="27" customWidth="1"/>
    <col min="3842" max="3852" width="8.7109375" style="27" customWidth="1"/>
    <col min="3853" max="3853" width="16.7109375" style="27" customWidth="1"/>
    <col min="3854" max="4096" width="9.140625" style="27"/>
    <col min="4097" max="4097" width="16.7109375" style="27" customWidth="1"/>
    <col min="4098" max="4108" width="8.7109375" style="27" customWidth="1"/>
    <col min="4109" max="4109" width="16.7109375" style="27" customWidth="1"/>
    <col min="4110" max="4352" width="9.140625" style="27"/>
    <col min="4353" max="4353" width="16.7109375" style="27" customWidth="1"/>
    <col min="4354" max="4364" width="8.7109375" style="27" customWidth="1"/>
    <col min="4365" max="4365" width="16.7109375" style="27" customWidth="1"/>
    <col min="4366" max="4608" width="9.140625" style="27"/>
    <col min="4609" max="4609" width="16.7109375" style="27" customWidth="1"/>
    <col min="4610" max="4620" width="8.7109375" style="27" customWidth="1"/>
    <col min="4621" max="4621" width="16.7109375" style="27" customWidth="1"/>
    <col min="4622" max="4864" width="9.140625" style="27"/>
    <col min="4865" max="4865" width="16.7109375" style="27" customWidth="1"/>
    <col min="4866" max="4876" width="8.7109375" style="27" customWidth="1"/>
    <col min="4877" max="4877" width="16.7109375" style="27" customWidth="1"/>
    <col min="4878" max="5120" width="9.140625" style="27"/>
    <col min="5121" max="5121" width="16.7109375" style="27" customWidth="1"/>
    <col min="5122" max="5132" width="8.7109375" style="27" customWidth="1"/>
    <col min="5133" max="5133" width="16.7109375" style="27" customWidth="1"/>
    <col min="5134" max="5376" width="9.140625" style="27"/>
    <col min="5377" max="5377" width="16.7109375" style="27" customWidth="1"/>
    <col min="5378" max="5388" width="8.7109375" style="27" customWidth="1"/>
    <col min="5389" max="5389" width="16.7109375" style="27" customWidth="1"/>
    <col min="5390" max="5632" width="9.140625" style="27"/>
    <col min="5633" max="5633" width="16.7109375" style="27" customWidth="1"/>
    <col min="5634" max="5644" width="8.7109375" style="27" customWidth="1"/>
    <col min="5645" max="5645" width="16.7109375" style="27" customWidth="1"/>
    <col min="5646" max="5888" width="9.140625" style="27"/>
    <col min="5889" max="5889" width="16.7109375" style="27" customWidth="1"/>
    <col min="5890" max="5900" width="8.7109375" style="27" customWidth="1"/>
    <col min="5901" max="5901" width="16.7109375" style="27" customWidth="1"/>
    <col min="5902" max="6144" width="9.140625" style="27"/>
    <col min="6145" max="6145" width="16.7109375" style="27" customWidth="1"/>
    <col min="6146" max="6156" width="8.7109375" style="27" customWidth="1"/>
    <col min="6157" max="6157" width="16.7109375" style="27" customWidth="1"/>
    <col min="6158" max="6400" width="9.140625" style="27"/>
    <col min="6401" max="6401" width="16.7109375" style="27" customWidth="1"/>
    <col min="6402" max="6412" width="8.7109375" style="27" customWidth="1"/>
    <col min="6413" max="6413" width="16.7109375" style="27" customWidth="1"/>
    <col min="6414" max="6656" width="9.140625" style="27"/>
    <col min="6657" max="6657" width="16.7109375" style="27" customWidth="1"/>
    <col min="6658" max="6668" width="8.7109375" style="27" customWidth="1"/>
    <col min="6669" max="6669" width="16.7109375" style="27" customWidth="1"/>
    <col min="6670" max="6912" width="9.140625" style="27"/>
    <col min="6913" max="6913" width="16.7109375" style="27" customWidth="1"/>
    <col min="6914" max="6924" width="8.7109375" style="27" customWidth="1"/>
    <col min="6925" max="6925" width="16.7109375" style="27" customWidth="1"/>
    <col min="6926" max="7168" width="9.140625" style="27"/>
    <col min="7169" max="7169" width="16.7109375" style="27" customWidth="1"/>
    <col min="7170" max="7180" width="8.7109375" style="27" customWidth="1"/>
    <col min="7181" max="7181" width="16.7109375" style="27" customWidth="1"/>
    <col min="7182" max="7424" width="9.140625" style="27"/>
    <col min="7425" max="7425" width="16.7109375" style="27" customWidth="1"/>
    <col min="7426" max="7436" width="8.7109375" style="27" customWidth="1"/>
    <col min="7437" max="7437" width="16.7109375" style="27" customWidth="1"/>
    <col min="7438" max="7680" width="9.140625" style="27"/>
    <col min="7681" max="7681" width="16.7109375" style="27" customWidth="1"/>
    <col min="7682" max="7692" width="8.7109375" style="27" customWidth="1"/>
    <col min="7693" max="7693" width="16.7109375" style="27" customWidth="1"/>
    <col min="7694" max="7936" width="9.140625" style="27"/>
    <col min="7937" max="7937" width="16.7109375" style="27" customWidth="1"/>
    <col min="7938" max="7948" width="8.7109375" style="27" customWidth="1"/>
    <col min="7949" max="7949" width="16.7109375" style="27" customWidth="1"/>
    <col min="7950" max="8192" width="9.140625" style="27"/>
    <col min="8193" max="8193" width="16.7109375" style="27" customWidth="1"/>
    <col min="8194" max="8204" width="8.7109375" style="27" customWidth="1"/>
    <col min="8205" max="8205" width="16.7109375" style="27" customWidth="1"/>
    <col min="8206" max="8448" width="9.140625" style="27"/>
    <col min="8449" max="8449" width="16.7109375" style="27" customWidth="1"/>
    <col min="8450" max="8460" width="8.7109375" style="27" customWidth="1"/>
    <col min="8461" max="8461" width="16.7109375" style="27" customWidth="1"/>
    <col min="8462" max="8704" width="9.140625" style="27"/>
    <col min="8705" max="8705" width="16.7109375" style="27" customWidth="1"/>
    <col min="8706" max="8716" width="8.7109375" style="27" customWidth="1"/>
    <col min="8717" max="8717" width="16.7109375" style="27" customWidth="1"/>
    <col min="8718" max="8960" width="9.140625" style="27"/>
    <col min="8961" max="8961" width="16.7109375" style="27" customWidth="1"/>
    <col min="8962" max="8972" width="8.7109375" style="27" customWidth="1"/>
    <col min="8973" max="8973" width="16.7109375" style="27" customWidth="1"/>
    <col min="8974" max="9216" width="9.140625" style="27"/>
    <col min="9217" max="9217" width="16.7109375" style="27" customWidth="1"/>
    <col min="9218" max="9228" width="8.7109375" style="27" customWidth="1"/>
    <col min="9229" max="9229" width="16.7109375" style="27" customWidth="1"/>
    <col min="9230" max="9472" width="9.140625" style="27"/>
    <col min="9473" max="9473" width="16.7109375" style="27" customWidth="1"/>
    <col min="9474" max="9484" width="8.7109375" style="27" customWidth="1"/>
    <col min="9485" max="9485" width="16.7109375" style="27" customWidth="1"/>
    <col min="9486" max="9728" width="9.140625" style="27"/>
    <col min="9729" max="9729" width="16.7109375" style="27" customWidth="1"/>
    <col min="9730" max="9740" width="8.7109375" style="27" customWidth="1"/>
    <col min="9741" max="9741" width="16.7109375" style="27" customWidth="1"/>
    <col min="9742" max="9984" width="9.140625" style="27"/>
    <col min="9985" max="9985" width="16.7109375" style="27" customWidth="1"/>
    <col min="9986" max="9996" width="8.7109375" style="27" customWidth="1"/>
    <col min="9997" max="9997" width="16.7109375" style="27" customWidth="1"/>
    <col min="9998" max="10240" width="9.140625" style="27"/>
    <col min="10241" max="10241" width="16.7109375" style="27" customWidth="1"/>
    <col min="10242" max="10252" width="8.7109375" style="27" customWidth="1"/>
    <col min="10253" max="10253" width="16.7109375" style="27" customWidth="1"/>
    <col min="10254" max="10496" width="9.140625" style="27"/>
    <col min="10497" max="10497" width="16.7109375" style="27" customWidth="1"/>
    <col min="10498" max="10508" width="8.7109375" style="27" customWidth="1"/>
    <col min="10509" max="10509" width="16.7109375" style="27" customWidth="1"/>
    <col min="10510" max="10752" width="9.140625" style="27"/>
    <col min="10753" max="10753" width="16.7109375" style="27" customWidth="1"/>
    <col min="10754" max="10764" width="8.7109375" style="27" customWidth="1"/>
    <col min="10765" max="10765" width="16.7109375" style="27" customWidth="1"/>
    <col min="10766" max="11008" width="9.140625" style="27"/>
    <col min="11009" max="11009" width="16.7109375" style="27" customWidth="1"/>
    <col min="11010" max="11020" width="8.7109375" style="27" customWidth="1"/>
    <col min="11021" max="11021" width="16.7109375" style="27" customWidth="1"/>
    <col min="11022" max="11264" width="9.140625" style="27"/>
    <col min="11265" max="11265" width="16.7109375" style="27" customWidth="1"/>
    <col min="11266" max="11276" width="8.7109375" style="27" customWidth="1"/>
    <col min="11277" max="11277" width="16.7109375" style="27" customWidth="1"/>
    <col min="11278" max="11520" width="9.140625" style="27"/>
    <col min="11521" max="11521" width="16.7109375" style="27" customWidth="1"/>
    <col min="11522" max="11532" width="8.7109375" style="27" customWidth="1"/>
    <col min="11533" max="11533" width="16.7109375" style="27" customWidth="1"/>
    <col min="11534" max="11776" width="9.140625" style="27"/>
    <col min="11777" max="11777" width="16.7109375" style="27" customWidth="1"/>
    <col min="11778" max="11788" width="8.7109375" style="27" customWidth="1"/>
    <col min="11789" max="11789" width="16.7109375" style="27" customWidth="1"/>
    <col min="11790" max="12032" width="9.140625" style="27"/>
    <col min="12033" max="12033" width="16.7109375" style="27" customWidth="1"/>
    <col min="12034" max="12044" width="8.7109375" style="27" customWidth="1"/>
    <col min="12045" max="12045" width="16.7109375" style="27" customWidth="1"/>
    <col min="12046" max="12288" width="9.140625" style="27"/>
    <col min="12289" max="12289" width="16.7109375" style="27" customWidth="1"/>
    <col min="12290" max="12300" width="8.7109375" style="27" customWidth="1"/>
    <col min="12301" max="12301" width="16.7109375" style="27" customWidth="1"/>
    <col min="12302" max="12544" width="9.140625" style="27"/>
    <col min="12545" max="12545" width="16.7109375" style="27" customWidth="1"/>
    <col min="12546" max="12556" width="8.7109375" style="27" customWidth="1"/>
    <col min="12557" max="12557" width="16.7109375" style="27" customWidth="1"/>
    <col min="12558" max="12800" width="9.140625" style="27"/>
    <col min="12801" max="12801" width="16.7109375" style="27" customWidth="1"/>
    <col min="12802" max="12812" width="8.7109375" style="27" customWidth="1"/>
    <col min="12813" max="12813" width="16.7109375" style="27" customWidth="1"/>
    <col min="12814" max="13056" width="9.140625" style="27"/>
    <col min="13057" max="13057" width="16.7109375" style="27" customWidth="1"/>
    <col min="13058" max="13068" width="8.7109375" style="27" customWidth="1"/>
    <col min="13069" max="13069" width="16.7109375" style="27" customWidth="1"/>
    <col min="13070" max="13312" width="9.140625" style="27"/>
    <col min="13313" max="13313" width="16.7109375" style="27" customWidth="1"/>
    <col min="13314" max="13324" width="8.7109375" style="27" customWidth="1"/>
    <col min="13325" max="13325" width="16.7109375" style="27" customWidth="1"/>
    <col min="13326" max="13568" width="9.140625" style="27"/>
    <col min="13569" max="13569" width="16.7109375" style="27" customWidth="1"/>
    <col min="13570" max="13580" width="8.7109375" style="27" customWidth="1"/>
    <col min="13581" max="13581" width="16.7109375" style="27" customWidth="1"/>
    <col min="13582" max="13824" width="9.140625" style="27"/>
    <col min="13825" max="13825" width="16.7109375" style="27" customWidth="1"/>
    <col min="13826" max="13836" width="8.7109375" style="27" customWidth="1"/>
    <col min="13837" max="13837" width="16.7109375" style="27" customWidth="1"/>
    <col min="13838" max="14080" width="9.140625" style="27"/>
    <col min="14081" max="14081" width="16.7109375" style="27" customWidth="1"/>
    <col min="14082" max="14092" width="8.7109375" style="27" customWidth="1"/>
    <col min="14093" max="14093" width="16.7109375" style="27" customWidth="1"/>
    <col min="14094" max="14336" width="9.140625" style="27"/>
    <col min="14337" max="14337" width="16.7109375" style="27" customWidth="1"/>
    <col min="14338" max="14348" width="8.7109375" style="27" customWidth="1"/>
    <col min="14349" max="14349" width="16.7109375" style="27" customWidth="1"/>
    <col min="14350" max="14592" width="9.140625" style="27"/>
    <col min="14593" max="14593" width="16.7109375" style="27" customWidth="1"/>
    <col min="14594" max="14604" width="8.7109375" style="27" customWidth="1"/>
    <col min="14605" max="14605" width="16.7109375" style="27" customWidth="1"/>
    <col min="14606" max="14848" width="9.140625" style="27"/>
    <col min="14849" max="14849" width="16.7109375" style="27" customWidth="1"/>
    <col min="14850" max="14860" width="8.7109375" style="27" customWidth="1"/>
    <col min="14861" max="14861" width="16.7109375" style="27" customWidth="1"/>
    <col min="14862" max="15104" width="9.140625" style="27"/>
    <col min="15105" max="15105" width="16.7109375" style="27" customWidth="1"/>
    <col min="15106" max="15116" width="8.7109375" style="27" customWidth="1"/>
    <col min="15117" max="15117" width="16.7109375" style="27" customWidth="1"/>
    <col min="15118" max="15360" width="9.140625" style="27"/>
    <col min="15361" max="15361" width="16.7109375" style="27" customWidth="1"/>
    <col min="15362" max="15372" width="8.7109375" style="27" customWidth="1"/>
    <col min="15373" max="15373" width="16.7109375" style="27" customWidth="1"/>
    <col min="15374" max="15616" width="9.140625" style="27"/>
    <col min="15617" max="15617" width="16.7109375" style="27" customWidth="1"/>
    <col min="15618" max="15628" width="8.7109375" style="27" customWidth="1"/>
    <col min="15629" max="15629" width="16.7109375" style="27" customWidth="1"/>
    <col min="15630" max="15872" width="9.140625" style="27"/>
    <col min="15873" max="15873" width="16.7109375" style="27" customWidth="1"/>
    <col min="15874" max="15884" width="8.7109375" style="27" customWidth="1"/>
    <col min="15885" max="15885" width="16.7109375" style="27" customWidth="1"/>
    <col min="15886" max="16128" width="9.140625" style="27"/>
    <col min="16129" max="16129" width="16.7109375" style="27" customWidth="1"/>
    <col min="16130" max="16140" width="8.7109375" style="27" customWidth="1"/>
    <col min="16141" max="16141" width="16.7109375" style="27" customWidth="1"/>
    <col min="16142" max="16384" width="9.140625" style="27"/>
  </cols>
  <sheetData>
    <row r="1" spans="1:13" ht="18.75" customHeight="1" x14ac:dyDescent="0.5">
      <c r="A1" s="1358" t="s">
        <v>487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38.25" customHeight="1" x14ac:dyDescent="0.25">
      <c r="A2" s="1359" t="s">
        <v>840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8.75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8.75" customHeight="1" x14ac:dyDescent="0.25">
      <c r="A4" s="1344" t="s">
        <v>347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</row>
    <row r="5" spans="1:13" ht="15.75" x14ac:dyDescent="0.3">
      <c r="A5" s="267" t="s">
        <v>732</v>
      </c>
      <c r="B5" s="269"/>
      <c r="C5" s="269"/>
      <c r="D5" s="269"/>
      <c r="E5" s="269"/>
      <c r="F5" s="269"/>
      <c r="G5" s="269"/>
      <c r="H5" s="282"/>
      <c r="I5" s="269"/>
      <c r="J5" s="269"/>
      <c r="K5" s="269"/>
      <c r="L5" s="269"/>
      <c r="M5" s="276" t="s">
        <v>202</v>
      </c>
    </row>
    <row r="6" spans="1:13" ht="28.5" customHeight="1" x14ac:dyDescent="0.2">
      <c r="A6" s="1368" t="s">
        <v>773</v>
      </c>
      <c r="B6" s="1411" t="s">
        <v>774</v>
      </c>
      <c r="C6" s="1412"/>
      <c r="D6" s="1413"/>
      <c r="E6" s="1413"/>
      <c r="F6" s="1413"/>
      <c r="G6" s="1413"/>
      <c r="H6" s="1413"/>
      <c r="I6" s="1413"/>
      <c r="J6" s="1413"/>
      <c r="K6" s="1413"/>
      <c r="L6" s="1414"/>
      <c r="M6" s="1415" t="s">
        <v>531</v>
      </c>
    </row>
    <row r="7" spans="1:13" ht="36" customHeight="1" x14ac:dyDescent="0.2">
      <c r="A7" s="1369"/>
      <c r="B7" s="49" t="s">
        <v>394</v>
      </c>
      <c r="C7" s="49" t="s">
        <v>345</v>
      </c>
      <c r="D7" s="226" t="s">
        <v>447</v>
      </c>
      <c r="E7" s="226" t="s">
        <v>62</v>
      </c>
      <c r="F7" s="226" t="s">
        <v>60</v>
      </c>
      <c r="G7" s="226" t="s">
        <v>446</v>
      </c>
      <c r="H7" s="226" t="s">
        <v>445</v>
      </c>
      <c r="I7" s="226">
        <v>4</v>
      </c>
      <c r="J7" s="226">
        <v>3</v>
      </c>
      <c r="K7" s="226">
        <v>2</v>
      </c>
      <c r="L7" s="226">
        <v>1</v>
      </c>
      <c r="M7" s="1416"/>
    </row>
    <row r="8" spans="1:13" ht="26.25" customHeight="1" thickBot="1" x14ac:dyDescent="0.25">
      <c r="A8" s="471" t="s">
        <v>614</v>
      </c>
      <c r="B8" s="167">
        <f t="shared" ref="B8:B14" si="0">SUM(C8:L8)</f>
        <v>151</v>
      </c>
      <c r="C8" s="167">
        <v>0</v>
      </c>
      <c r="D8" s="148">
        <v>0</v>
      </c>
      <c r="E8" s="148">
        <v>0</v>
      </c>
      <c r="F8" s="148">
        <v>0</v>
      </c>
      <c r="G8" s="148">
        <v>0</v>
      </c>
      <c r="H8" s="148">
        <v>1</v>
      </c>
      <c r="I8" s="148">
        <v>9</v>
      </c>
      <c r="J8" s="148">
        <v>36</v>
      </c>
      <c r="K8" s="148">
        <v>52</v>
      </c>
      <c r="L8" s="148">
        <v>53</v>
      </c>
      <c r="M8" s="53" t="s">
        <v>417</v>
      </c>
    </row>
    <row r="9" spans="1:13" ht="26.25" customHeight="1" thickBot="1" x14ac:dyDescent="0.25">
      <c r="A9" s="37" t="s">
        <v>61</v>
      </c>
      <c r="B9" s="168">
        <f t="shared" si="0"/>
        <v>1783</v>
      </c>
      <c r="C9" s="168">
        <v>0</v>
      </c>
      <c r="D9" s="150">
        <v>0</v>
      </c>
      <c r="E9" s="150">
        <v>0</v>
      </c>
      <c r="F9" s="150">
        <v>0</v>
      </c>
      <c r="G9" s="150">
        <v>0</v>
      </c>
      <c r="H9" s="150">
        <v>476</v>
      </c>
      <c r="I9" s="150">
        <v>278</v>
      </c>
      <c r="J9" s="150">
        <v>310</v>
      </c>
      <c r="K9" s="150">
        <v>425</v>
      </c>
      <c r="L9" s="150">
        <v>294</v>
      </c>
      <c r="M9" s="54" t="s">
        <v>61</v>
      </c>
    </row>
    <row r="10" spans="1:13" ht="26.25" customHeight="1" thickBot="1" x14ac:dyDescent="0.25">
      <c r="A10" s="38" t="s">
        <v>63</v>
      </c>
      <c r="B10" s="169">
        <f t="shared" si="0"/>
        <v>5096</v>
      </c>
      <c r="C10" s="169">
        <v>5</v>
      </c>
      <c r="D10" s="151">
        <v>0</v>
      </c>
      <c r="E10" s="151">
        <v>0</v>
      </c>
      <c r="F10" s="151">
        <v>0</v>
      </c>
      <c r="G10" s="151">
        <v>426</v>
      </c>
      <c r="H10" s="151">
        <v>2069</v>
      </c>
      <c r="I10" s="151">
        <v>526</v>
      </c>
      <c r="J10" s="151">
        <v>628</v>
      </c>
      <c r="K10" s="151">
        <v>816</v>
      </c>
      <c r="L10" s="151">
        <v>626</v>
      </c>
      <c r="M10" s="55" t="s">
        <v>63</v>
      </c>
    </row>
    <row r="11" spans="1:13" ht="26.25" customHeight="1" thickBot="1" x14ac:dyDescent="0.25">
      <c r="A11" s="37" t="s">
        <v>65</v>
      </c>
      <c r="B11" s="168">
        <f t="shared" si="0"/>
        <v>7056</v>
      </c>
      <c r="C11" s="168">
        <v>97</v>
      </c>
      <c r="D11" s="150">
        <v>0</v>
      </c>
      <c r="E11" s="150">
        <v>0</v>
      </c>
      <c r="F11" s="150">
        <v>249</v>
      </c>
      <c r="G11" s="150">
        <v>1635</v>
      </c>
      <c r="H11" s="150">
        <v>3128</v>
      </c>
      <c r="I11" s="150">
        <v>490</v>
      </c>
      <c r="J11" s="150">
        <v>474</v>
      </c>
      <c r="K11" s="150">
        <v>513</v>
      </c>
      <c r="L11" s="150">
        <v>470</v>
      </c>
      <c r="M11" s="54" t="s">
        <v>65</v>
      </c>
    </row>
    <row r="12" spans="1:13" ht="26.25" customHeight="1" thickBot="1" x14ac:dyDescent="0.25">
      <c r="A12" s="38" t="s">
        <v>67</v>
      </c>
      <c r="B12" s="169">
        <f t="shared" si="0"/>
        <v>4071</v>
      </c>
      <c r="C12" s="169">
        <v>119</v>
      </c>
      <c r="D12" s="151">
        <v>7</v>
      </c>
      <c r="E12" s="151">
        <v>111</v>
      </c>
      <c r="F12" s="151">
        <v>590</v>
      </c>
      <c r="G12" s="151">
        <v>1407</v>
      </c>
      <c r="H12" s="151">
        <v>1197</v>
      </c>
      <c r="I12" s="151">
        <v>151</v>
      </c>
      <c r="J12" s="151">
        <v>167</v>
      </c>
      <c r="K12" s="151">
        <v>165</v>
      </c>
      <c r="L12" s="151">
        <v>157</v>
      </c>
      <c r="M12" s="55" t="s">
        <v>67</v>
      </c>
    </row>
    <row r="13" spans="1:13" ht="26.25" customHeight="1" thickBot="1" x14ac:dyDescent="0.25">
      <c r="A13" s="37" t="s">
        <v>69</v>
      </c>
      <c r="B13" s="168">
        <f t="shared" si="0"/>
        <v>931</v>
      </c>
      <c r="C13" s="168">
        <v>42</v>
      </c>
      <c r="D13" s="150">
        <v>33</v>
      </c>
      <c r="E13" s="150">
        <v>132</v>
      </c>
      <c r="F13" s="150">
        <v>188</v>
      </c>
      <c r="G13" s="150">
        <v>231</v>
      </c>
      <c r="H13" s="150">
        <v>177</v>
      </c>
      <c r="I13" s="150">
        <v>38</v>
      </c>
      <c r="J13" s="150">
        <v>24</v>
      </c>
      <c r="K13" s="150">
        <v>32</v>
      </c>
      <c r="L13" s="150">
        <v>34</v>
      </c>
      <c r="M13" s="54" t="s">
        <v>69</v>
      </c>
    </row>
    <row r="14" spans="1:13" ht="26.25" customHeight="1" thickBot="1" x14ac:dyDescent="0.25">
      <c r="A14" s="38" t="s">
        <v>161</v>
      </c>
      <c r="B14" s="169">
        <f t="shared" si="0"/>
        <v>61</v>
      </c>
      <c r="C14" s="169">
        <v>2</v>
      </c>
      <c r="D14" s="151">
        <v>11</v>
      </c>
      <c r="E14" s="151">
        <v>6</v>
      </c>
      <c r="F14" s="151">
        <v>6</v>
      </c>
      <c r="G14" s="151">
        <v>9</v>
      </c>
      <c r="H14" s="151">
        <v>17</v>
      </c>
      <c r="I14" s="151">
        <v>1</v>
      </c>
      <c r="J14" s="151">
        <v>4</v>
      </c>
      <c r="K14" s="151">
        <v>2</v>
      </c>
      <c r="L14" s="151">
        <v>3</v>
      </c>
      <c r="M14" s="55" t="s">
        <v>161</v>
      </c>
    </row>
    <row r="15" spans="1:13" ht="26.25" customHeight="1" x14ac:dyDescent="0.2">
      <c r="A15" s="281" t="s">
        <v>198</v>
      </c>
      <c r="B15" s="170">
        <f>SUM(C15:L15)</f>
        <v>5</v>
      </c>
      <c r="C15" s="170">
        <v>0</v>
      </c>
      <c r="D15" s="171">
        <v>2</v>
      </c>
      <c r="E15" s="171">
        <v>0</v>
      </c>
      <c r="F15" s="171">
        <v>0</v>
      </c>
      <c r="G15" s="171">
        <v>0</v>
      </c>
      <c r="H15" s="171">
        <v>2</v>
      </c>
      <c r="I15" s="171">
        <v>0</v>
      </c>
      <c r="J15" s="171">
        <v>0</v>
      </c>
      <c r="K15" s="171">
        <v>1</v>
      </c>
      <c r="L15" s="171">
        <v>0</v>
      </c>
      <c r="M15" s="243" t="s">
        <v>198</v>
      </c>
    </row>
    <row r="16" spans="1:13" ht="26.25" customHeight="1" x14ac:dyDescent="0.2">
      <c r="A16" s="1207" t="s">
        <v>71</v>
      </c>
      <c r="B16" s="1159">
        <f>SUM(C16:L16)</f>
        <v>13</v>
      </c>
      <c r="C16" s="1159">
        <v>7</v>
      </c>
      <c r="D16" s="1258">
        <v>0</v>
      </c>
      <c r="E16" s="1258">
        <v>0</v>
      </c>
      <c r="F16" s="1258">
        <v>0</v>
      </c>
      <c r="G16" s="1258">
        <v>0</v>
      </c>
      <c r="H16" s="1258">
        <v>2</v>
      </c>
      <c r="I16" s="1258">
        <v>0</v>
      </c>
      <c r="J16" s="1258">
        <v>2</v>
      </c>
      <c r="K16" s="1258">
        <v>1</v>
      </c>
      <c r="L16" s="1258">
        <v>1</v>
      </c>
      <c r="M16" s="1210" t="s">
        <v>72</v>
      </c>
    </row>
    <row r="17" spans="1:13" ht="26.25" customHeight="1" x14ac:dyDescent="0.2">
      <c r="A17" s="540" t="s">
        <v>44</v>
      </c>
      <c r="B17" s="181">
        <f>SUM(B8:B16)</f>
        <v>19167</v>
      </c>
      <c r="C17" s="181">
        <f t="shared" ref="C17:L17" si="1">SUM(C8:C16)</f>
        <v>272</v>
      </c>
      <c r="D17" s="181">
        <f t="shared" si="1"/>
        <v>53</v>
      </c>
      <c r="E17" s="181">
        <f t="shared" si="1"/>
        <v>249</v>
      </c>
      <c r="F17" s="181">
        <f t="shared" si="1"/>
        <v>1033</v>
      </c>
      <c r="G17" s="181">
        <f t="shared" si="1"/>
        <v>3708</v>
      </c>
      <c r="H17" s="181">
        <f t="shared" si="1"/>
        <v>7069</v>
      </c>
      <c r="I17" s="181">
        <f t="shared" si="1"/>
        <v>1493</v>
      </c>
      <c r="J17" s="181">
        <f t="shared" si="1"/>
        <v>1645</v>
      </c>
      <c r="K17" s="181">
        <f t="shared" si="1"/>
        <v>2007</v>
      </c>
      <c r="L17" s="181">
        <f t="shared" si="1"/>
        <v>1638</v>
      </c>
      <c r="M17" s="535" t="s">
        <v>45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M17"/>
  <sheetViews>
    <sheetView view="pageBreakPreview" zoomScaleNormal="100" workbookViewId="0">
      <selection activeCell="G21" sqref="G21"/>
    </sheetView>
  </sheetViews>
  <sheetFormatPr defaultRowHeight="15" x14ac:dyDescent="0.25"/>
  <cols>
    <col min="1" max="1" width="16.7109375" style="43" customWidth="1"/>
    <col min="2" max="12" width="8.7109375" style="43" customWidth="1"/>
    <col min="13" max="13" width="16.7109375" style="43" customWidth="1"/>
    <col min="14" max="256" width="9.140625" style="27"/>
    <col min="257" max="257" width="16.7109375" style="27" customWidth="1"/>
    <col min="258" max="268" width="8.7109375" style="27" customWidth="1"/>
    <col min="269" max="269" width="16.7109375" style="27" customWidth="1"/>
    <col min="270" max="512" width="9.140625" style="27"/>
    <col min="513" max="513" width="16.7109375" style="27" customWidth="1"/>
    <col min="514" max="524" width="8.7109375" style="27" customWidth="1"/>
    <col min="525" max="525" width="16.7109375" style="27" customWidth="1"/>
    <col min="526" max="768" width="9.140625" style="27"/>
    <col min="769" max="769" width="16.7109375" style="27" customWidth="1"/>
    <col min="770" max="780" width="8.7109375" style="27" customWidth="1"/>
    <col min="781" max="781" width="16.7109375" style="27" customWidth="1"/>
    <col min="782" max="1024" width="9.140625" style="27"/>
    <col min="1025" max="1025" width="16.7109375" style="27" customWidth="1"/>
    <col min="1026" max="1036" width="8.7109375" style="27" customWidth="1"/>
    <col min="1037" max="1037" width="16.7109375" style="27" customWidth="1"/>
    <col min="1038" max="1280" width="9.140625" style="27"/>
    <col min="1281" max="1281" width="16.7109375" style="27" customWidth="1"/>
    <col min="1282" max="1292" width="8.7109375" style="27" customWidth="1"/>
    <col min="1293" max="1293" width="16.7109375" style="27" customWidth="1"/>
    <col min="1294" max="1536" width="9.140625" style="27"/>
    <col min="1537" max="1537" width="16.7109375" style="27" customWidth="1"/>
    <col min="1538" max="1548" width="8.7109375" style="27" customWidth="1"/>
    <col min="1549" max="1549" width="16.7109375" style="27" customWidth="1"/>
    <col min="1550" max="1792" width="9.140625" style="27"/>
    <col min="1793" max="1793" width="16.7109375" style="27" customWidth="1"/>
    <col min="1794" max="1804" width="8.7109375" style="27" customWidth="1"/>
    <col min="1805" max="1805" width="16.7109375" style="27" customWidth="1"/>
    <col min="1806" max="2048" width="9.140625" style="27"/>
    <col min="2049" max="2049" width="16.7109375" style="27" customWidth="1"/>
    <col min="2050" max="2060" width="8.7109375" style="27" customWidth="1"/>
    <col min="2061" max="2061" width="16.7109375" style="27" customWidth="1"/>
    <col min="2062" max="2304" width="9.140625" style="27"/>
    <col min="2305" max="2305" width="16.7109375" style="27" customWidth="1"/>
    <col min="2306" max="2316" width="8.7109375" style="27" customWidth="1"/>
    <col min="2317" max="2317" width="16.7109375" style="27" customWidth="1"/>
    <col min="2318" max="2560" width="9.140625" style="27"/>
    <col min="2561" max="2561" width="16.7109375" style="27" customWidth="1"/>
    <col min="2562" max="2572" width="8.7109375" style="27" customWidth="1"/>
    <col min="2573" max="2573" width="16.7109375" style="27" customWidth="1"/>
    <col min="2574" max="2816" width="9.140625" style="27"/>
    <col min="2817" max="2817" width="16.7109375" style="27" customWidth="1"/>
    <col min="2818" max="2828" width="8.7109375" style="27" customWidth="1"/>
    <col min="2829" max="2829" width="16.7109375" style="27" customWidth="1"/>
    <col min="2830" max="3072" width="9.140625" style="27"/>
    <col min="3073" max="3073" width="16.7109375" style="27" customWidth="1"/>
    <col min="3074" max="3084" width="8.7109375" style="27" customWidth="1"/>
    <col min="3085" max="3085" width="16.7109375" style="27" customWidth="1"/>
    <col min="3086" max="3328" width="9.140625" style="27"/>
    <col min="3329" max="3329" width="16.7109375" style="27" customWidth="1"/>
    <col min="3330" max="3340" width="8.7109375" style="27" customWidth="1"/>
    <col min="3341" max="3341" width="16.7109375" style="27" customWidth="1"/>
    <col min="3342" max="3584" width="9.140625" style="27"/>
    <col min="3585" max="3585" width="16.7109375" style="27" customWidth="1"/>
    <col min="3586" max="3596" width="8.7109375" style="27" customWidth="1"/>
    <col min="3597" max="3597" width="16.7109375" style="27" customWidth="1"/>
    <col min="3598" max="3840" width="9.140625" style="27"/>
    <col min="3841" max="3841" width="16.7109375" style="27" customWidth="1"/>
    <col min="3842" max="3852" width="8.7109375" style="27" customWidth="1"/>
    <col min="3853" max="3853" width="16.7109375" style="27" customWidth="1"/>
    <col min="3854" max="4096" width="9.140625" style="27"/>
    <col min="4097" max="4097" width="16.7109375" style="27" customWidth="1"/>
    <col min="4098" max="4108" width="8.7109375" style="27" customWidth="1"/>
    <col min="4109" max="4109" width="16.7109375" style="27" customWidth="1"/>
    <col min="4110" max="4352" width="9.140625" style="27"/>
    <col min="4353" max="4353" width="16.7109375" style="27" customWidth="1"/>
    <col min="4354" max="4364" width="8.7109375" style="27" customWidth="1"/>
    <col min="4365" max="4365" width="16.7109375" style="27" customWidth="1"/>
    <col min="4366" max="4608" width="9.140625" style="27"/>
    <col min="4609" max="4609" width="16.7109375" style="27" customWidth="1"/>
    <col min="4610" max="4620" width="8.7109375" style="27" customWidth="1"/>
    <col min="4621" max="4621" width="16.7109375" style="27" customWidth="1"/>
    <col min="4622" max="4864" width="9.140625" style="27"/>
    <col min="4865" max="4865" width="16.7109375" style="27" customWidth="1"/>
    <col min="4866" max="4876" width="8.7109375" style="27" customWidth="1"/>
    <col min="4877" max="4877" width="16.7109375" style="27" customWidth="1"/>
    <col min="4878" max="5120" width="9.140625" style="27"/>
    <col min="5121" max="5121" width="16.7109375" style="27" customWidth="1"/>
    <col min="5122" max="5132" width="8.7109375" style="27" customWidth="1"/>
    <col min="5133" max="5133" width="16.7109375" style="27" customWidth="1"/>
    <col min="5134" max="5376" width="9.140625" style="27"/>
    <col min="5377" max="5377" width="16.7109375" style="27" customWidth="1"/>
    <col min="5378" max="5388" width="8.7109375" style="27" customWidth="1"/>
    <col min="5389" max="5389" width="16.7109375" style="27" customWidth="1"/>
    <col min="5390" max="5632" width="9.140625" style="27"/>
    <col min="5633" max="5633" width="16.7109375" style="27" customWidth="1"/>
    <col min="5634" max="5644" width="8.7109375" style="27" customWidth="1"/>
    <col min="5645" max="5645" width="16.7109375" style="27" customWidth="1"/>
    <col min="5646" max="5888" width="9.140625" style="27"/>
    <col min="5889" max="5889" width="16.7109375" style="27" customWidth="1"/>
    <col min="5890" max="5900" width="8.7109375" style="27" customWidth="1"/>
    <col min="5901" max="5901" width="16.7109375" style="27" customWidth="1"/>
    <col min="5902" max="6144" width="9.140625" style="27"/>
    <col min="6145" max="6145" width="16.7109375" style="27" customWidth="1"/>
    <col min="6146" max="6156" width="8.7109375" style="27" customWidth="1"/>
    <col min="6157" max="6157" width="16.7109375" style="27" customWidth="1"/>
    <col min="6158" max="6400" width="9.140625" style="27"/>
    <col min="6401" max="6401" width="16.7109375" style="27" customWidth="1"/>
    <col min="6402" max="6412" width="8.7109375" style="27" customWidth="1"/>
    <col min="6413" max="6413" width="16.7109375" style="27" customWidth="1"/>
    <col min="6414" max="6656" width="9.140625" style="27"/>
    <col min="6657" max="6657" width="16.7109375" style="27" customWidth="1"/>
    <col min="6658" max="6668" width="8.7109375" style="27" customWidth="1"/>
    <col min="6669" max="6669" width="16.7109375" style="27" customWidth="1"/>
    <col min="6670" max="6912" width="9.140625" style="27"/>
    <col min="6913" max="6913" width="16.7109375" style="27" customWidth="1"/>
    <col min="6914" max="6924" width="8.7109375" style="27" customWidth="1"/>
    <col min="6925" max="6925" width="16.7109375" style="27" customWidth="1"/>
    <col min="6926" max="7168" width="9.140625" style="27"/>
    <col min="7169" max="7169" width="16.7109375" style="27" customWidth="1"/>
    <col min="7170" max="7180" width="8.7109375" style="27" customWidth="1"/>
    <col min="7181" max="7181" width="16.7109375" style="27" customWidth="1"/>
    <col min="7182" max="7424" width="9.140625" style="27"/>
    <col min="7425" max="7425" width="16.7109375" style="27" customWidth="1"/>
    <col min="7426" max="7436" width="8.7109375" style="27" customWidth="1"/>
    <col min="7437" max="7437" width="16.7109375" style="27" customWidth="1"/>
    <col min="7438" max="7680" width="9.140625" style="27"/>
    <col min="7681" max="7681" width="16.7109375" style="27" customWidth="1"/>
    <col min="7682" max="7692" width="8.7109375" style="27" customWidth="1"/>
    <col min="7693" max="7693" width="16.7109375" style="27" customWidth="1"/>
    <col min="7694" max="7936" width="9.140625" style="27"/>
    <col min="7937" max="7937" width="16.7109375" style="27" customWidth="1"/>
    <col min="7938" max="7948" width="8.7109375" style="27" customWidth="1"/>
    <col min="7949" max="7949" width="16.7109375" style="27" customWidth="1"/>
    <col min="7950" max="8192" width="9.140625" style="27"/>
    <col min="8193" max="8193" width="16.7109375" style="27" customWidth="1"/>
    <col min="8194" max="8204" width="8.7109375" style="27" customWidth="1"/>
    <col min="8205" max="8205" width="16.7109375" style="27" customWidth="1"/>
    <col min="8206" max="8448" width="9.140625" style="27"/>
    <col min="8449" max="8449" width="16.7109375" style="27" customWidth="1"/>
    <col min="8450" max="8460" width="8.7109375" style="27" customWidth="1"/>
    <col min="8461" max="8461" width="16.7109375" style="27" customWidth="1"/>
    <col min="8462" max="8704" width="9.140625" style="27"/>
    <col min="8705" max="8705" width="16.7109375" style="27" customWidth="1"/>
    <col min="8706" max="8716" width="8.7109375" style="27" customWidth="1"/>
    <col min="8717" max="8717" width="16.7109375" style="27" customWidth="1"/>
    <col min="8718" max="8960" width="9.140625" style="27"/>
    <col min="8961" max="8961" width="16.7109375" style="27" customWidth="1"/>
    <col min="8962" max="8972" width="8.7109375" style="27" customWidth="1"/>
    <col min="8973" max="8973" width="16.7109375" style="27" customWidth="1"/>
    <col min="8974" max="9216" width="9.140625" style="27"/>
    <col min="9217" max="9217" width="16.7109375" style="27" customWidth="1"/>
    <col min="9218" max="9228" width="8.7109375" style="27" customWidth="1"/>
    <col min="9229" max="9229" width="16.7109375" style="27" customWidth="1"/>
    <col min="9230" max="9472" width="9.140625" style="27"/>
    <col min="9473" max="9473" width="16.7109375" style="27" customWidth="1"/>
    <col min="9474" max="9484" width="8.7109375" style="27" customWidth="1"/>
    <col min="9485" max="9485" width="16.7109375" style="27" customWidth="1"/>
    <col min="9486" max="9728" width="9.140625" style="27"/>
    <col min="9729" max="9729" width="16.7109375" style="27" customWidth="1"/>
    <col min="9730" max="9740" width="8.7109375" style="27" customWidth="1"/>
    <col min="9741" max="9741" width="16.7109375" style="27" customWidth="1"/>
    <col min="9742" max="9984" width="9.140625" style="27"/>
    <col min="9985" max="9985" width="16.7109375" style="27" customWidth="1"/>
    <col min="9986" max="9996" width="8.7109375" style="27" customWidth="1"/>
    <col min="9997" max="9997" width="16.7109375" style="27" customWidth="1"/>
    <col min="9998" max="10240" width="9.140625" style="27"/>
    <col min="10241" max="10241" width="16.7109375" style="27" customWidth="1"/>
    <col min="10242" max="10252" width="8.7109375" style="27" customWidth="1"/>
    <col min="10253" max="10253" width="16.7109375" style="27" customWidth="1"/>
    <col min="10254" max="10496" width="9.140625" style="27"/>
    <col min="10497" max="10497" width="16.7109375" style="27" customWidth="1"/>
    <col min="10498" max="10508" width="8.7109375" style="27" customWidth="1"/>
    <col min="10509" max="10509" width="16.7109375" style="27" customWidth="1"/>
    <col min="10510" max="10752" width="9.140625" style="27"/>
    <col min="10753" max="10753" width="16.7109375" style="27" customWidth="1"/>
    <col min="10754" max="10764" width="8.7109375" style="27" customWidth="1"/>
    <col min="10765" max="10765" width="16.7109375" style="27" customWidth="1"/>
    <col min="10766" max="11008" width="9.140625" style="27"/>
    <col min="11009" max="11009" width="16.7109375" style="27" customWidth="1"/>
    <col min="11010" max="11020" width="8.7109375" style="27" customWidth="1"/>
    <col min="11021" max="11021" width="16.7109375" style="27" customWidth="1"/>
    <col min="11022" max="11264" width="9.140625" style="27"/>
    <col min="11265" max="11265" width="16.7109375" style="27" customWidth="1"/>
    <col min="11266" max="11276" width="8.7109375" style="27" customWidth="1"/>
    <col min="11277" max="11277" width="16.7109375" style="27" customWidth="1"/>
    <col min="11278" max="11520" width="9.140625" style="27"/>
    <col min="11521" max="11521" width="16.7109375" style="27" customWidth="1"/>
    <col min="11522" max="11532" width="8.7109375" style="27" customWidth="1"/>
    <col min="11533" max="11533" width="16.7109375" style="27" customWidth="1"/>
    <col min="11534" max="11776" width="9.140625" style="27"/>
    <col min="11777" max="11777" width="16.7109375" style="27" customWidth="1"/>
    <col min="11778" max="11788" width="8.7109375" style="27" customWidth="1"/>
    <col min="11789" max="11789" width="16.7109375" style="27" customWidth="1"/>
    <col min="11790" max="12032" width="9.140625" style="27"/>
    <col min="12033" max="12033" width="16.7109375" style="27" customWidth="1"/>
    <col min="12034" max="12044" width="8.7109375" style="27" customWidth="1"/>
    <col min="12045" max="12045" width="16.7109375" style="27" customWidth="1"/>
    <col min="12046" max="12288" width="9.140625" style="27"/>
    <col min="12289" max="12289" width="16.7109375" style="27" customWidth="1"/>
    <col min="12290" max="12300" width="8.7109375" style="27" customWidth="1"/>
    <col min="12301" max="12301" width="16.7109375" style="27" customWidth="1"/>
    <col min="12302" max="12544" width="9.140625" style="27"/>
    <col min="12545" max="12545" width="16.7109375" style="27" customWidth="1"/>
    <col min="12546" max="12556" width="8.7109375" style="27" customWidth="1"/>
    <col min="12557" max="12557" width="16.7109375" style="27" customWidth="1"/>
    <col min="12558" max="12800" width="9.140625" style="27"/>
    <col min="12801" max="12801" width="16.7109375" style="27" customWidth="1"/>
    <col min="12802" max="12812" width="8.7109375" style="27" customWidth="1"/>
    <col min="12813" max="12813" width="16.7109375" style="27" customWidth="1"/>
    <col min="12814" max="13056" width="9.140625" style="27"/>
    <col min="13057" max="13057" width="16.7109375" style="27" customWidth="1"/>
    <col min="13058" max="13068" width="8.7109375" style="27" customWidth="1"/>
    <col min="13069" max="13069" width="16.7109375" style="27" customWidth="1"/>
    <col min="13070" max="13312" width="9.140625" style="27"/>
    <col min="13313" max="13313" width="16.7109375" style="27" customWidth="1"/>
    <col min="13314" max="13324" width="8.7109375" style="27" customWidth="1"/>
    <col min="13325" max="13325" width="16.7109375" style="27" customWidth="1"/>
    <col min="13326" max="13568" width="9.140625" style="27"/>
    <col min="13569" max="13569" width="16.7109375" style="27" customWidth="1"/>
    <col min="13570" max="13580" width="8.7109375" style="27" customWidth="1"/>
    <col min="13581" max="13581" width="16.7109375" style="27" customWidth="1"/>
    <col min="13582" max="13824" width="9.140625" style="27"/>
    <col min="13825" max="13825" width="16.7109375" style="27" customWidth="1"/>
    <col min="13826" max="13836" width="8.7109375" style="27" customWidth="1"/>
    <col min="13837" max="13837" width="16.7109375" style="27" customWidth="1"/>
    <col min="13838" max="14080" width="9.140625" style="27"/>
    <col min="14081" max="14081" width="16.7109375" style="27" customWidth="1"/>
    <col min="14082" max="14092" width="8.7109375" style="27" customWidth="1"/>
    <col min="14093" max="14093" width="16.7109375" style="27" customWidth="1"/>
    <col min="14094" max="14336" width="9.140625" style="27"/>
    <col min="14337" max="14337" width="16.7109375" style="27" customWidth="1"/>
    <col min="14338" max="14348" width="8.7109375" style="27" customWidth="1"/>
    <col min="14349" max="14349" width="16.7109375" style="27" customWidth="1"/>
    <col min="14350" max="14592" width="9.140625" style="27"/>
    <col min="14593" max="14593" width="16.7109375" style="27" customWidth="1"/>
    <col min="14594" max="14604" width="8.7109375" style="27" customWidth="1"/>
    <col min="14605" max="14605" width="16.7109375" style="27" customWidth="1"/>
    <col min="14606" max="14848" width="9.140625" style="27"/>
    <col min="14849" max="14849" width="16.7109375" style="27" customWidth="1"/>
    <col min="14850" max="14860" width="8.7109375" style="27" customWidth="1"/>
    <col min="14861" max="14861" width="16.7109375" style="27" customWidth="1"/>
    <col min="14862" max="15104" width="9.140625" style="27"/>
    <col min="15105" max="15105" width="16.7109375" style="27" customWidth="1"/>
    <col min="15106" max="15116" width="8.7109375" style="27" customWidth="1"/>
    <col min="15117" max="15117" width="16.7109375" style="27" customWidth="1"/>
    <col min="15118" max="15360" width="9.140625" style="27"/>
    <col min="15361" max="15361" width="16.7109375" style="27" customWidth="1"/>
    <col min="15362" max="15372" width="8.7109375" style="27" customWidth="1"/>
    <col min="15373" max="15373" width="16.7109375" style="27" customWidth="1"/>
    <col min="15374" max="15616" width="9.140625" style="27"/>
    <col min="15617" max="15617" width="16.7109375" style="27" customWidth="1"/>
    <col min="15618" max="15628" width="8.7109375" style="27" customWidth="1"/>
    <col min="15629" max="15629" width="16.7109375" style="27" customWidth="1"/>
    <col min="15630" max="15872" width="9.140625" style="27"/>
    <col min="15873" max="15873" width="16.7109375" style="27" customWidth="1"/>
    <col min="15874" max="15884" width="8.7109375" style="27" customWidth="1"/>
    <col min="15885" max="15885" width="16.7109375" style="27" customWidth="1"/>
    <col min="15886" max="16128" width="9.140625" style="27"/>
    <col min="16129" max="16129" width="16.7109375" style="27" customWidth="1"/>
    <col min="16130" max="16140" width="8.7109375" style="27" customWidth="1"/>
    <col min="16141" max="16141" width="16.7109375" style="27" customWidth="1"/>
    <col min="16142" max="16384" width="9.140625" style="27"/>
  </cols>
  <sheetData>
    <row r="1" spans="1:13" ht="18.75" customHeight="1" x14ac:dyDescent="0.5">
      <c r="A1" s="1358" t="s">
        <v>487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33.75" customHeight="1" x14ac:dyDescent="0.25">
      <c r="A2" s="1359" t="s">
        <v>840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8.75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8.75" customHeight="1" x14ac:dyDescent="0.25">
      <c r="A4" s="1344" t="s">
        <v>350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</row>
    <row r="5" spans="1:13" ht="15.75" x14ac:dyDescent="0.3">
      <c r="A5" s="267" t="s">
        <v>733</v>
      </c>
      <c r="B5" s="269"/>
      <c r="C5" s="269"/>
      <c r="D5" s="269"/>
      <c r="E5" s="269"/>
      <c r="F5" s="269"/>
      <c r="G5" s="269"/>
      <c r="H5" s="282"/>
      <c r="I5" s="269"/>
      <c r="J5" s="269"/>
      <c r="K5" s="269"/>
      <c r="L5" s="269"/>
      <c r="M5" s="276" t="s">
        <v>203</v>
      </c>
    </row>
    <row r="6" spans="1:13" ht="28.5" customHeight="1" x14ac:dyDescent="0.2">
      <c r="A6" s="1368" t="s">
        <v>773</v>
      </c>
      <c r="B6" s="1411" t="s">
        <v>774</v>
      </c>
      <c r="C6" s="1412"/>
      <c r="D6" s="1413"/>
      <c r="E6" s="1413"/>
      <c r="F6" s="1413"/>
      <c r="G6" s="1413"/>
      <c r="H6" s="1413"/>
      <c r="I6" s="1413"/>
      <c r="J6" s="1413"/>
      <c r="K6" s="1413"/>
      <c r="L6" s="1414"/>
      <c r="M6" s="1415" t="s">
        <v>531</v>
      </c>
    </row>
    <row r="7" spans="1:13" ht="35.25" customHeight="1" x14ac:dyDescent="0.2">
      <c r="A7" s="1369"/>
      <c r="B7" s="49" t="s">
        <v>394</v>
      </c>
      <c r="C7" s="49" t="s">
        <v>345</v>
      </c>
      <c r="D7" s="226" t="s">
        <v>447</v>
      </c>
      <c r="E7" s="226" t="s">
        <v>62</v>
      </c>
      <c r="F7" s="226" t="s">
        <v>60</v>
      </c>
      <c r="G7" s="226" t="s">
        <v>446</v>
      </c>
      <c r="H7" s="226" t="s">
        <v>445</v>
      </c>
      <c r="I7" s="226">
        <v>4</v>
      </c>
      <c r="J7" s="226">
        <v>3</v>
      </c>
      <c r="K7" s="226">
        <v>2</v>
      </c>
      <c r="L7" s="226">
        <v>1</v>
      </c>
      <c r="M7" s="1416"/>
    </row>
    <row r="8" spans="1:13" ht="26.25" customHeight="1" thickBot="1" x14ac:dyDescent="0.25">
      <c r="A8" s="471" t="s">
        <v>834</v>
      </c>
      <c r="B8" s="167">
        <f t="shared" ref="B8:B15" si="0">SUM(C8:L8)</f>
        <v>186</v>
      </c>
      <c r="C8" s="167">
        <f>'B12-1'!C8+'B12-2'!C8</f>
        <v>0</v>
      </c>
      <c r="D8" s="148">
        <f>'B12-1'!D8+'B12-2'!D8</f>
        <v>0</v>
      </c>
      <c r="E8" s="148">
        <f>'B12-1'!E8+'B12-2'!E8</f>
        <v>0</v>
      </c>
      <c r="F8" s="148">
        <f>'B12-1'!F8+'B12-2'!F8</f>
        <v>0</v>
      </c>
      <c r="G8" s="148">
        <f>'B12-1'!G8+'B12-2'!G8</f>
        <v>0</v>
      </c>
      <c r="H8" s="148">
        <f>'B12-1'!H8+'B12-2'!H8</f>
        <v>1</v>
      </c>
      <c r="I8" s="148">
        <f>'B12-1'!I8+'B12-2'!I8</f>
        <v>11</v>
      </c>
      <c r="J8" s="148">
        <f>'B12-1'!J8+'B12-2'!J8</f>
        <v>41</v>
      </c>
      <c r="K8" s="148">
        <f>'B12-1'!K8+'B12-2'!K8</f>
        <v>62</v>
      </c>
      <c r="L8" s="148">
        <f>'B12-1'!L8+'B12-2'!L8</f>
        <v>71</v>
      </c>
      <c r="M8" s="53" t="s">
        <v>417</v>
      </c>
    </row>
    <row r="9" spans="1:13" ht="26.25" customHeight="1" thickBot="1" x14ac:dyDescent="0.25">
      <c r="A9" s="37" t="s">
        <v>61</v>
      </c>
      <c r="B9" s="168">
        <f t="shared" si="0"/>
        <v>2768</v>
      </c>
      <c r="C9" s="329">
        <f>'B12-1'!C9+'B12-2'!C9</f>
        <v>0</v>
      </c>
      <c r="D9" s="507">
        <f>'B12-1'!D9+'B12-2'!D9</f>
        <v>0</v>
      </c>
      <c r="E9" s="507">
        <f>'B12-1'!E9+'B12-2'!E9</f>
        <v>0</v>
      </c>
      <c r="F9" s="507">
        <f>'B12-1'!F9+'B12-2'!F9</f>
        <v>0</v>
      </c>
      <c r="G9" s="507">
        <f>'B12-1'!G9+'B12-2'!G9</f>
        <v>0</v>
      </c>
      <c r="H9" s="507">
        <f>'B12-1'!H9+'B12-2'!H9</f>
        <v>622</v>
      </c>
      <c r="I9" s="507">
        <f>'B12-1'!I9+'B12-2'!I9</f>
        <v>378</v>
      </c>
      <c r="J9" s="507">
        <f>'B12-1'!J9+'B12-2'!J9</f>
        <v>465</v>
      </c>
      <c r="K9" s="507">
        <f>'B12-1'!K9+'B12-2'!K9</f>
        <v>791</v>
      </c>
      <c r="L9" s="507">
        <f>'B12-1'!L9+'B12-2'!L9</f>
        <v>512</v>
      </c>
      <c r="M9" s="54" t="s">
        <v>61</v>
      </c>
    </row>
    <row r="10" spans="1:13" ht="26.25" customHeight="1" thickBot="1" x14ac:dyDescent="0.25">
      <c r="A10" s="38" t="s">
        <v>63</v>
      </c>
      <c r="B10" s="169">
        <f t="shared" si="0"/>
        <v>7367</v>
      </c>
      <c r="C10" s="167">
        <f>'B12-1'!C10+'B12-2'!C10</f>
        <v>15</v>
      </c>
      <c r="D10" s="148">
        <f>'B12-1'!D10+'B12-2'!D10</f>
        <v>0</v>
      </c>
      <c r="E10" s="148">
        <f>'B12-1'!E10+'B12-2'!E10</f>
        <v>0</v>
      </c>
      <c r="F10" s="148">
        <f>'B12-1'!F10+'B12-2'!F10</f>
        <v>0</v>
      </c>
      <c r="G10" s="148">
        <f>'B12-1'!G10+'B12-2'!G10</f>
        <v>583</v>
      </c>
      <c r="H10" s="148">
        <f>'B12-1'!H10+'B12-2'!H10</f>
        <v>2907</v>
      </c>
      <c r="I10" s="148">
        <f>'B12-1'!I10+'B12-2'!I10</f>
        <v>752</v>
      </c>
      <c r="J10" s="148">
        <f>'B12-1'!J10+'B12-2'!J10</f>
        <v>942</v>
      </c>
      <c r="K10" s="148">
        <f>'B12-1'!K10+'B12-2'!K10</f>
        <v>1284</v>
      </c>
      <c r="L10" s="148">
        <f>'B12-1'!L10+'B12-2'!L10</f>
        <v>884</v>
      </c>
      <c r="M10" s="55" t="s">
        <v>63</v>
      </c>
    </row>
    <row r="11" spans="1:13" ht="26.25" customHeight="1" thickBot="1" x14ac:dyDescent="0.25">
      <c r="A11" s="37" t="s">
        <v>65</v>
      </c>
      <c r="B11" s="168">
        <f t="shared" si="0"/>
        <v>9098</v>
      </c>
      <c r="C11" s="329">
        <f>'B12-1'!C11+'B12-2'!C11</f>
        <v>210</v>
      </c>
      <c r="D11" s="507">
        <f>'B12-1'!D11+'B12-2'!D11</f>
        <v>0</v>
      </c>
      <c r="E11" s="507">
        <f>'B12-1'!E11+'B12-2'!E11</f>
        <v>0</v>
      </c>
      <c r="F11" s="507">
        <f>'B12-1'!F11+'B12-2'!F11</f>
        <v>346</v>
      </c>
      <c r="G11" s="507">
        <f>'B12-1'!G11+'B12-2'!G11</f>
        <v>2305</v>
      </c>
      <c r="H11" s="507">
        <f>'B12-1'!H11+'B12-2'!H11</f>
        <v>3865</v>
      </c>
      <c r="I11" s="507">
        <f>'B12-1'!I11+'B12-2'!I11</f>
        <v>608</v>
      </c>
      <c r="J11" s="507">
        <f>'B12-1'!J11+'B12-2'!J11</f>
        <v>587</v>
      </c>
      <c r="K11" s="507">
        <f>'B12-1'!K11+'B12-2'!K11</f>
        <v>640</v>
      </c>
      <c r="L11" s="507">
        <f>'B12-1'!L11+'B12-2'!L11</f>
        <v>537</v>
      </c>
      <c r="M11" s="54" t="s">
        <v>65</v>
      </c>
    </row>
    <row r="12" spans="1:13" ht="26.25" customHeight="1" thickBot="1" x14ac:dyDescent="0.25">
      <c r="A12" s="38" t="s">
        <v>67</v>
      </c>
      <c r="B12" s="169">
        <f t="shared" si="0"/>
        <v>5379</v>
      </c>
      <c r="C12" s="167">
        <f>'B12-1'!C12+'B12-2'!C12</f>
        <v>275</v>
      </c>
      <c r="D12" s="148">
        <f>'B12-1'!D12+'B12-2'!D12</f>
        <v>10</v>
      </c>
      <c r="E12" s="148">
        <f>'B12-1'!E12+'B12-2'!E12</f>
        <v>150</v>
      </c>
      <c r="F12" s="148">
        <f>'B12-1'!F12+'B12-2'!F12</f>
        <v>925</v>
      </c>
      <c r="G12" s="148">
        <f>'B12-1'!G12+'B12-2'!G12</f>
        <v>1765</v>
      </c>
      <c r="H12" s="148">
        <f>'B12-1'!H12+'B12-2'!H12</f>
        <v>1472</v>
      </c>
      <c r="I12" s="148">
        <f>'B12-1'!I12+'B12-2'!I12</f>
        <v>187</v>
      </c>
      <c r="J12" s="148">
        <f>'B12-1'!J12+'B12-2'!J12</f>
        <v>208</v>
      </c>
      <c r="K12" s="148">
        <f>'B12-1'!K12+'B12-2'!K12</f>
        <v>211</v>
      </c>
      <c r="L12" s="148">
        <f>'B12-1'!L12+'B12-2'!L12</f>
        <v>176</v>
      </c>
      <c r="M12" s="55" t="s">
        <v>67</v>
      </c>
    </row>
    <row r="13" spans="1:13" ht="26.25" customHeight="1" thickBot="1" x14ac:dyDescent="0.25">
      <c r="A13" s="37" t="s">
        <v>69</v>
      </c>
      <c r="B13" s="168">
        <f t="shared" si="0"/>
        <v>1407</v>
      </c>
      <c r="C13" s="329">
        <f>'B12-1'!C13+'B12-2'!C13</f>
        <v>105</v>
      </c>
      <c r="D13" s="507">
        <f>'B12-1'!D13+'B12-2'!D13</f>
        <v>44</v>
      </c>
      <c r="E13" s="507">
        <f>'B12-1'!E13+'B12-2'!E13</f>
        <v>222</v>
      </c>
      <c r="F13" s="507">
        <f>'B12-1'!F13+'B12-2'!F13</f>
        <v>315</v>
      </c>
      <c r="G13" s="507">
        <f>'B12-1'!G13+'B12-2'!G13</f>
        <v>330</v>
      </c>
      <c r="H13" s="507">
        <f>'B12-1'!H13+'B12-2'!H13</f>
        <v>233</v>
      </c>
      <c r="I13" s="507">
        <f>'B12-1'!I13+'B12-2'!I13</f>
        <v>48</v>
      </c>
      <c r="J13" s="507">
        <f>'B12-1'!J13+'B12-2'!J13</f>
        <v>32</v>
      </c>
      <c r="K13" s="507">
        <f>'B12-1'!K13+'B12-2'!K13</f>
        <v>39</v>
      </c>
      <c r="L13" s="507">
        <f>'B12-1'!L13+'B12-2'!L13</f>
        <v>39</v>
      </c>
      <c r="M13" s="54" t="s">
        <v>69</v>
      </c>
    </row>
    <row r="14" spans="1:13" ht="26.25" customHeight="1" thickBot="1" x14ac:dyDescent="0.25">
      <c r="A14" s="38" t="s">
        <v>161</v>
      </c>
      <c r="B14" s="169">
        <f t="shared" si="0"/>
        <v>92</v>
      </c>
      <c r="C14" s="167">
        <f>'B12-1'!C14+'B12-2'!C14</f>
        <v>9</v>
      </c>
      <c r="D14" s="148">
        <f>'B12-1'!D14+'B12-2'!D14</f>
        <v>12</v>
      </c>
      <c r="E14" s="148">
        <f>'B12-1'!E14+'B12-2'!E14</f>
        <v>12</v>
      </c>
      <c r="F14" s="148">
        <f>'B12-1'!F14+'B12-2'!F14</f>
        <v>9</v>
      </c>
      <c r="G14" s="148">
        <f>'B12-1'!G14+'B12-2'!G14</f>
        <v>15</v>
      </c>
      <c r="H14" s="148">
        <f>'B12-1'!H14+'B12-2'!H14</f>
        <v>21</v>
      </c>
      <c r="I14" s="148">
        <f>'B12-1'!I14+'B12-2'!I14</f>
        <v>2</v>
      </c>
      <c r="J14" s="148">
        <f>'B12-1'!J14+'B12-2'!J14</f>
        <v>4</v>
      </c>
      <c r="K14" s="148">
        <f>'B12-1'!K14+'B12-2'!K14</f>
        <v>5</v>
      </c>
      <c r="L14" s="148">
        <f>'B12-1'!L14+'B12-2'!L14</f>
        <v>3</v>
      </c>
      <c r="M14" s="55" t="s">
        <v>161</v>
      </c>
    </row>
    <row r="15" spans="1:13" ht="26.25" customHeight="1" thickBot="1" x14ac:dyDescent="0.25">
      <c r="A15" s="37" t="s">
        <v>198</v>
      </c>
      <c r="B15" s="168">
        <f t="shared" si="0"/>
        <v>6</v>
      </c>
      <c r="C15" s="168">
        <f>'B12-1'!C15+'B12-2'!C15</f>
        <v>0</v>
      </c>
      <c r="D15" s="150">
        <f>'B12-1'!D15+'B12-2'!D15</f>
        <v>3</v>
      </c>
      <c r="E15" s="150">
        <f>'B12-1'!E15+'B12-2'!E15</f>
        <v>0</v>
      </c>
      <c r="F15" s="150">
        <f>'B12-1'!F15+'B12-2'!F15</f>
        <v>0</v>
      </c>
      <c r="G15" s="150">
        <f>'B12-1'!G15+'B12-2'!G15</f>
        <v>0</v>
      </c>
      <c r="H15" s="150">
        <f>'B12-1'!H15+'B12-2'!H15</f>
        <v>2</v>
      </c>
      <c r="I15" s="150">
        <f>'B12-1'!I15+'B12-2'!I15</f>
        <v>0</v>
      </c>
      <c r="J15" s="150">
        <f>'B12-1'!J15+'B12-2'!J15</f>
        <v>0</v>
      </c>
      <c r="K15" s="150">
        <f>'B12-1'!K15+'B12-2'!K15</f>
        <v>1</v>
      </c>
      <c r="L15" s="150">
        <f>'B12-1'!L15+'B12-2'!L15</f>
        <v>0</v>
      </c>
      <c r="M15" s="54" t="s">
        <v>198</v>
      </c>
    </row>
    <row r="16" spans="1:13" ht="26.25" customHeight="1" x14ac:dyDescent="0.2">
      <c r="A16" s="1259" t="s">
        <v>71</v>
      </c>
      <c r="B16" s="506">
        <f>'B12-1'!B16+'B12-2'!B16</f>
        <v>13</v>
      </c>
      <c r="C16" s="506">
        <f>'B12-1'!C16+'B12-2'!C16</f>
        <v>7</v>
      </c>
      <c r="D16" s="506">
        <f>'B12-1'!D16+'B12-2'!D16</f>
        <v>0</v>
      </c>
      <c r="E16" s="506">
        <f>'B12-1'!E16+'B12-2'!E16</f>
        <v>0</v>
      </c>
      <c r="F16" s="506">
        <f>'B12-1'!F16+'B12-2'!F16</f>
        <v>0</v>
      </c>
      <c r="G16" s="506">
        <f>'B12-1'!G16+'B12-2'!G16</f>
        <v>0</v>
      </c>
      <c r="H16" s="506">
        <f>'B12-1'!H16+'B12-2'!H16</f>
        <v>2</v>
      </c>
      <c r="I16" s="506">
        <f>'B12-1'!I16+'B12-2'!I16</f>
        <v>0</v>
      </c>
      <c r="J16" s="506">
        <f>'B12-1'!J16+'B12-2'!J16</f>
        <v>2</v>
      </c>
      <c r="K16" s="506">
        <f>'B12-1'!K16+'B12-2'!K16</f>
        <v>1</v>
      </c>
      <c r="L16" s="506">
        <f>'B12-1'!L16+'B12-2'!L16</f>
        <v>1</v>
      </c>
      <c r="M16" s="1260" t="s">
        <v>72</v>
      </c>
    </row>
    <row r="17" spans="1:13" ht="26.25" customHeight="1" x14ac:dyDescent="0.2">
      <c r="A17" s="775" t="s">
        <v>44</v>
      </c>
      <c r="B17" s="1211">
        <f>SUM(B8:B16)</f>
        <v>26316</v>
      </c>
      <c r="C17" s="1211">
        <f t="shared" ref="C17:L17" si="1">SUM(C8:C16)</f>
        <v>621</v>
      </c>
      <c r="D17" s="1211">
        <f t="shared" si="1"/>
        <v>69</v>
      </c>
      <c r="E17" s="1211">
        <f t="shared" si="1"/>
        <v>384</v>
      </c>
      <c r="F17" s="1211">
        <f t="shared" si="1"/>
        <v>1595</v>
      </c>
      <c r="G17" s="1211">
        <f t="shared" si="1"/>
        <v>4998</v>
      </c>
      <c r="H17" s="1211">
        <f t="shared" si="1"/>
        <v>9125</v>
      </c>
      <c r="I17" s="1211">
        <f t="shared" si="1"/>
        <v>1986</v>
      </c>
      <c r="J17" s="1211">
        <f t="shared" si="1"/>
        <v>2281</v>
      </c>
      <c r="K17" s="1211">
        <f t="shared" si="1"/>
        <v>3034</v>
      </c>
      <c r="L17" s="1211">
        <f t="shared" si="1"/>
        <v>2223</v>
      </c>
      <c r="M17" s="777" t="s">
        <v>45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L19"/>
  <sheetViews>
    <sheetView view="pageBreakPreview" zoomScaleNormal="100" workbookViewId="0">
      <selection activeCell="O19" sqref="O19"/>
    </sheetView>
  </sheetViews>
  <sheetFormatPr defaultRowHeight="15" x14ac:dyDescent="0.25"/>
  <cols>
    <col min="1" max="1" width="16.7109375" style="43" customWidth="1"/>
    <col min="2" max="10" width="10.42578125" style="43" customWidth="1"/>
    <col min="11" max="11" width="11.28515625" style="43" customWidth="1"/>
    <col min="12" max="12" width="16.7109375" style="43" customWidth="1"/>
    <col min="13" max="256" width="9.140625" style="27"/>
    <col min="257" max="257" width="16.7109375" style="27" customWidth="1"/>
    <col min="258" max="267" width="8.7109375" style="27" customWidth="1"/>
    <col min="268" max="268" width="16.7109375" style="27" customWidth="1"/>
    <col min="269" max="512" width="9.140625" style="27"/>
    <col min="513" max="513" width="16.7109375" style="27" customWidth="1"/>
    <col min="514" max="523" width="8.7109375" style="27" customWidth="1"/>
    <col min="524" max="524" width="16.7109375" style="27" customWidth="1"/>
    <col min="525" max="768" width="9.140625" style="27"/>
    <col min="769" max="769" width="16.7109375" style="27" customWidth="1"/>
    <col min="770" max="779" width="8.7109375" style="27" customWidth="1"/>
    <col min="780" max="780" width="16.7109375" style="27" customWidth="1"/>
    <col min="781" max="1024" width="9.140625" style="27"/>
    <col min="1025" max="1025" width="16.7109375" style="27" customWidth="1"/>
    <col min="1026" max="1035" width="8.7109375" style="27" customWidth="1"/>
    <col min="1036" max="1036" width="16.7109375" style="27" customWidth="1"/>
    <col min="1037" max="1280" width="9.140625" style="27"/>
    <col min="1281" max="1281" width="16.7109375" style="27" customWidth="1"/>
    <col min="1282" max="1291" width="8.7109375" style="27" customWidth="1"/>
    <col min="1292" max="1292" width="16.7109375" style="27" customWidth="1"/>
    <col min="1293" max="1536" width="9.140625" style="27"/>
    <col min="1537" max="1537" width="16.7109375" style="27" customWidth="1"/>
    <col min="1538" max="1547" width="8.7109375" style="27" customWidth="1"/>
    <col min="1548" max="1548" width="16.7109375" style="27" customWidth="1"/>
    <col min="1549" max="1792" width="9.140625" style="27"/>
    <col min="1793" max="1793" width="16.7109375" style="27" customWidth="1"/>
    <col min="1794" max="1803" width="8.7109375" style="27" customWidth="1"/>
    <col min="1804" max="1804" width="16.7109375" style="27" customWidth="1"/>
    <col min="1805" max="2048" width="9.140625" style="27"/>
    <col min="2049" max="2049" width="16.7109375" style="27" customWidth="1"/>
    <col min="2050" max="2059" width="8.7109375" style="27" customWidth="1"/>
    <col min="2060" max="2060" width="16.7109375" style="27" customWidth="1"/>
    <col min="2061" max="2304" width="9.140625" style="27"/>
    <col min="2305" max="2305" width="16.7109375" style="27" customWidth="1"/>
    <col min="2306" max="2315" width="8.7109375" style="27" customWidth="1"/>
    <col min="2316" max="2316" width="16.7109375" style="27" customWidth="1"/>
    <col min="2317" max="2560" width="9.140625" style="27"/>
    <col min="2561" max="2561" width="16.7109375" style="27" customWidth="1"/>
    <col min="2562" max="2571" width="8.7109375" style="27" customWidth="1"/>
    <col min="2572" max="2572" width="16.7109375" style="27" customWidth="1"/>
    <col min="2573" max="2816" width="9.140625" style="27"/>
    <col min="2817" max="2817" width="16.7109375" style="27" customWidth="1"/>
    <col min="2818" max="2827" width="8.7109375" style="27" customWidth="1"/>
    <col min="2828" max="2828" width="16.7109375" style="27" customWidth="1"/>
    <col min="2829" max="3072" width="9.140625" style="27"/>
    <col min="3073" max="3073" width="16.7109375" style="27" customWidth="1"/>
    <col min="3074" max="3083" width="8.7109375" style="27" customWidth="1"/>
    <col min="3084" max="3084" width="16.7109375" style="27" customWidth="1"/>
    <col min="3085" max="3328" width="9.140625" style="27"/>
    <col min="3329" max="3329" width="16.7109375" style="27" customWidth="1"/>
    <col min="3330" max="3339" width="8.7109375" style="27" customWidth="1"/>
    <col min="3340" max="3340" width="16.7109375" style="27" customWidth="1"/>
    <col min="3341" max="3584" width="9.140625" style="27"/>
    <col min="3585" max="3585" width="16.7109375" style="27" customWidth="1"/>
    <col min="3586" max="3595" width="8.7109375" style="27" customWidth="1"/>
    <col min="3596" max="3596" width="16.7109375" style="27" customWidth="1"/>
    <col min="3597" max="3840" width="9.140625" style="27"/>
    <col min="3841" max="3841" width="16.7109375" style="27" customWidth="1"/>
    <col min="3842" max="3851" width="8.7109375" style="27" customWidth="1"/>
    <col min="3852" max="3852" width="16.7109375" style="27" customWidth="1"/>
    <col min="3853" max="4096" width="9.140625" style="27"/>
    <col min="4097" max="4097" width="16.7109375" style="27" customWidth="1"/>
    <col min="4098" max="4107" width="8.7109375" style="27" customWidth="1"/>
    <col min="4108" max="4108" width="16.7109375" style="27" customWidth="1"/>
    <col min="4109" max="4352" width="9.140625" style="27"/>
    <col min="4353" max="4353" width="16.7109375" style="27" customWidth="1"/>
    <col min="4354" max="4363" width="8.7109375" style="27" customWidth="1"/>
    <col min="4364" max="4364" width="16.7109375" style="27" customWidth="1"/>
    <col min="4365" max="4608" width="9.140625" style="27"/>
    <col min="4609" max="4609" width="16.7109375" style="27" customWidth="1"/>
    <col min="4610" max="4619" width="8.7109375" style="27" customWidth="1"/>
    <col min="4620" max="4620" width="16.7109375" style="27" customWidth="1"/>
    <col min="4621" max="4864" width="9.140625" style="27"/>
    <col min="4865" max="4865" width="16.7109375" style="27" customWidth="1"/>
    <col min="4866" max="4875" width="8.7109375" style="27" customWidth="1"/>
    <col min="4876" max="4876" width="16.7109375" style="27" customWidth="1"/>
    <col min="4877" max="5120" width="9.140625" style="27"/>
    <col min="5121" max="5121" width="16.7109375" style="27" customWidth="1"/>
    <col min="5122" max="5131" width="8.7109375" style="27" customWidth="1"/>
    <col min="5132" max="5132" width="16.7109375" style="27" customWidth="1"/>
    <col min="5133" max="5376" width="9.140625" style="27"/>
    <col min="5377" max="5377" width="16.7109375" style="27" customWidth="1"/>
    <col min="5378" max="5387" width="8.7109375" style="27" customWidth="1"/>
    <col min="5388" max="5388" width="16.7109375" style="27" customWidth="1"/>
    <col min="5389" max="5632" width="9.140625" style="27"/>
    <col min="5633" max="5633" width="16.7109375" style="27" customWidth="1"/>
    <col min="5634" max="5643" width="8.7109375" style="27" customWidth="1"/>
    <col min="5644" max="5644" width="16.7109375" style="27" customWidth="1"/>
    <col min="5645" max="5888" width="9.140625" style="27"/>
    <col min="5889" max="5889" width="16.7109375" style="27" customWidth="1"/>
    <col min="5890" max="5899" width="8.7109375" style="27" customWidth="1"/>
    <col min="5900" max="5900" width="16.7109375" style="27" customWidth="1"/>
    <col min="5901" max="6144" width="9.140625" style="27"/>
    <col min="6145" max="6145" width="16.7109375" style="27" customWidth="1"/>
    <col min="6146" max="6155" width="8.7109375" style="27" customWidth="1"/>
    <col min="6156" max="6156" width="16.7109375" style="27" customWidth="1"/>
    <col min="6157" max="6400" width="9.140625" style="27"/>
    <col min="6401" max="6401" width="16.7109375" style="27" customWidth="1"/>
    <col min="6402" max="6411" width="8.7109375" style="27" customWidth="1"/>
    <col min="6412" max="6412" width="16.7109375" style="27" customWidth="1"/>
    <col min="6413" max="6656" width="9.140625" style="27"/>
    <col min="6657" max="6657" width="16.7109375" style="27" customWidth="1"/>
    <col min="6658" max="6667" width="8.7109375" style="27" customWidth="1"/>
    <col min="6668" max="6668" width="16.7109375" style="27" customWidth="1"/>
    <col min="6669" max="6912" width="9.140625" style="27"/>
    <col min="6913" max="6913" width="16.7109375" style="27" customWidth="1"/>
    <col min="6914" max="6923" width="8.7109375" style="27" customWidth="1"/>
    <col min="6924" max="6924" width="16.7109375" style="27" customWidth="1"/>
    <col min="6925" max="7168" width="9.140625" style="27"/>
    <col min="7169" max="7169" width="16.7109375" style="27" customWidth="1"/>
    <col min="7170" max="7179" width="8.7109375" style="27" customWidth="1"/>
    <col min="7180" max="7180" width="16.7109375" style="27" customWidth="1"/>
    <col min="7181" max="7424" width="9.140625" style="27"/>
    <col min="7425" max="7425" width="16.7109375" style="27" customWidth="1"/>
    <col min="7426" max="7435" width="8.7109375" style="27" customWidth="1"/>
    <col min="7436" max="7436" width="16.7109375" style="27" customWidth="1"/>
    <col min="7437" max="7680" width="9.140625" style="27"/>
    <col min="7681" max="7681" width="16.7109375" style="27" customWidth="1"/>
    <col min="7682" max="7691" width="8.7109375" style="27" customWidth="1"/>
    <col min="7692" max="7692" width="16.7109375" style="27" customWidth="1"/>
    <col min="7693" max="7936" width="9.140625" style="27"/>
    <col min="7937" max="7937" width="16.7109375" style="27" customWidth="1"/>
    <col min="7938" max="7947" width="8.7109375" style="27" customWidth="1"/>
    <col min="7948" max="7948" width="16.7109375" style="27" customWidth="1"/>
    <col min="7949" max="8192" width="9.140625" style="27"/>
    <col min="8193" max="8193" width="16.7109375" style="27" customWidth="1"/>
    <col min="8194" max="8203" width="8.7109375" style="27" customWidth="1"/>
    <col min="8204" max="8204" width="16.7109375" style="27" customWidth="1"/>
    <col min="8205" max="8448" width="9.140625" style="27"/>
    <col min="8449" max="8449" width="16.7109375" style="27" customWidth="1"/>
    <col min="8450" max="8459" width="8.7109375" style="27" customWidth="1"/>
    <col min="8460" max="8460" width="16.7109375" style="27" customWidth="1"/>
    <col min="8461" max="8704" width="9.140625" style="27"/>
    <col min="8705" max="8705" width="16.7109375" style="27" customWidth="1"/>
    <col min="8706" max="8715" width="8.7109375" style="27" customWidth="1"/>
    <col min="8716" max="8716" width="16.7109375" style="27" customWidth="1"/>
    <col min="8717" max="8960" width="9.140625" style="27"/>
    <col min="8961" max="8961" width="16.7109375" style="27" customWidth="1"/>
    <col min="8962" max="8971" width="8.7109375" style="27" customWidth="1"/>
    <col min="8972" max="8972" width="16.7109375" style="27" customWidth="1"/>
    <col min="8973" max="9216" width="9.140625" style="27"/>
    <col min="9217" max="9217" width="16.7109375" style="27" customWidth="1"/>
    <col min="9218" max="9227" width="8.7109375" style="27" customWidth="1"/>
    <col min="9228" max="9228" width="16.7109375" style="27" customWidth="1"/>
    <col min="9229" max="9472" width="9.140625" style="27"/>
    <col min="9473" max="9473" width="16.7109375" style="27" customWidth="1"/>
    <col min="9474" max="9483" width="8.7109375" style="27" customWidth="1"/>
    <col min="9484" max="9484" width="16.7109375" style="27" customWidth="1"/>
    <col min="9485" max="9728" width="9.140625" style="27"/>
    <col min="9729" max="9729" width="16.7109375" style="27" customWidth="1"/>
    <col min="9730" max="9739" width="8.7109375" style="27" customWidth="1"/>
    <col min="9740" max="9740" width="16.7109375" style="27" customWidth="1"/>
    <col min="9741" max="9984" width="9.140625" style="27"/>
    <col min="9985" max="9985" width="16.7109375" style="27" customWidth="1"/>
    <col min="9986" max="9995" width="8.7109375" style="27" customWidth="1"/>
    <col min="9996" max="9996" width="16.7109375" style="27" customWidth="1"/>
    <col min="9997" max="10240" width="9.140625" style="27"/>
    <col min="10241" max="10241" width="16.7109375" style="27" customWidth="1"/>
    <col min="10242" max="10251" width="8.7109375" style="27" customWidth="1"/>
    <col min="10252" max="10252" width="16.7109375" style="27" customWidth="1"/>
    <col min="10253" max="10496" width="9.140625" style="27"/>
    <col min="10497" max="10497" width="16.7109375" style="27" customWidth="1"/>
    <col min="10498" max="10507" width="8.7109375" style="27" customWidth="1"/>
    <col min="10508" max="10508" width="16.7109375" style="27" customWidth="1"/>
    <col min="10509" max="10752" width="9.140625" style="27"/>
    <col min="10753" max="10753" width="16.7109375" style="27" customWidth="1"/>
    <col min="10754" max="10763" width="8.7109375" style="27" customWidth="1"/>
    <col min="10764" max="10764" width="16.7109375" style="27" customWidth="1"/>
    <col min="10765" max="11008" width="9.140625" style="27"/>
    <col min="11009" max="11009" width="16.7109375" style="27" customWidth="1"/>
    <col min="11010" max="11019" width="8.7109375" style="27" customWidth="1"/>
    <col min="11020" max="11020" width="16.7109375" style="27" customWidth="1"/>
    <col min="11021" max="11264" width="9.140625" style="27"/>
    <col min="11265" max="11265" width="16.7109375" style="27" customWidth="1"/>
    <col min="11266" max="11275" width="8.7109375" style="27" customWidth="1"/>
    <col min="11276" max="11276" width="16.7109375" style="27" customWidth="1"/>
    <col min="11277" max="11520" width="9.140625" style="27"/>
    <col min="11521" max="11521" width="16.7109375" style="27" customWidth="1"/>
    <col min="11522" max="11531" width="8.7109375" style="27" customWidth="1"/>
    <col min="11532" max="11532" width="16.7109375" style="27" customWidth="1"/>
    <col min="11533" max="11776" width="9.140625" style="27"/>
    <col min="11777" max="11777" width="16.7109375" style="27" customWidth="1"/>
    <col min="11778" max="11787" width="8.7109375" style="27" customWidth="1"/>
    <col min="11788" max="11788" width="16.7109375" style="27" customWidth="1"/>
    <col min="11789" max="12032" width="9.140625" style="27"/>
    <col min="12033" max="12033" width="16.7109375" style="27" customWidth="1"/>
    <col min="12034" max="12043" width="8.7109375" style="27" customWidth="1"/>
    <col min="12044" max="12044" width="16.7109375" style="27" customWidth="1"/>
    <col min="12045" max="12288" width="9.140625" style="27"/>
    <col min="12289" max="12289" width="16.7109375" style="27" customWidth="1"/>
    <col min="12290" max="12299" width="8.7109375" style="27" customWidth="1"/>
    <col min="12300" max="12300" width="16.7109375" style="27" customWidth="1"/>
    <col min="12301" max="12544" width="9.140625" style="27"/>
    <col min="12545" max="12545" width="16.7109375" style="27" customWidth="1"/>
    <col min="12546" max="12555" width="8.7109375" style="27" customWidth="1"/>
    <col min="12556" max="12556" width="16.7109375" style="27" customWidth="1"/>
    <col min="12557" max="12800" width="9.140625" style="27"/>
    <col min="12801" max="12801" width="16.7109375" style="27" customWidth="1"/>
    <col min="12802" max="12811" width="8.7109375" style="27" customWidth="1"/>
    <col min="12812" max="12812" width="16.7109375" style="27" customWidth="1"/>
    <col min="12813" max="13056" width="9.140625" style="27"/>
    <col min="13057" max="13057" width="16.7109375" style="27" customWidth="1"/>
    <col min="13058" max="13067" width="8.7109375" style="27" customWidth="1"/>
    <col min="13068" max="13068" width="16.7109375" style="27" customWidth="1"/>
    <col min="13069" max="13312" width="9.140625" style="27"/>
    <col min="13313" max="13313" width="16.7109375" style="27" customWidth="1"/>
    <col min="13314" max="13323" width="8.7109375" style="27" customWidth="1"/>
    <col min="13324" max="13324" width="16.7109375" style="27" customWidth="1"/>
    <col min="13325" max="13568" width="9.140625" style="27"/>
    <col min="13569" max="13569" width="16.7109375" style="27" customWidth="1"/>
    <col min="13570" max="13579" width="8.7109375" style="27" customWidth="1"/>
    <col min="13580" max="13580" width="16.7109375" style="27" customWidth="1"/>
    <col min="13581" max="13824" width="9.140625" style="27"/>
    <col min="13825" max="13825" width="16.7109375" style="27" customWidth="1"/>
    <col min="13826" max="13835" width="8.7109375" style="27" customWidth="1"/>
    <col min="13836" max="13836" width="16.7109375" style="27" customWidth="1"/>
    <col min="13837" max="14080" width="9.140625" style="27"/>
    <col min="14081" max="14081" width="16.7109375" style="27" customWidth="1"/>
    <col min="14082" max="14091" width="8.7109375" style="27" customWidth="1"/>
    <col min="14092" max="14092" width="16.7109375" style="27" customWidth="1"/>
    <col min="14093" max="14336" width="9.140625" style="27"/>
    <col min="14337" max="14337" width="16.7109375" style="27" customWidth="1"/>
    <col min="14338" max="14347" width="8.7109375" style="27" customWidth="1"/>
    <col min="14348" max="14348" width="16.7109375" style="27" customWidth="1"/>
    <col min="14349" max="14592" width="9.140625" style="27"/>
    <col min="14593" max="14593" width="16.7109375" style="27" customWidth="1"/>
    <col min="14594" max="14603" width="8.7109375" style="27" customWidth="1"/>
    <col min="14604" max="14604" width="16.7109375" style="27" customWidth="1"/>
    <col min="14605" max="14848" width="9.140625" style="27"/>
    <col min="14849" max="14849" width="16.7109375" style="27" customWidth="1"/>
    <col min="14850" max="14859" width="8.7109375" style="27" customWidth="1"/>
    <col min="14860" max="14860" width="16.7109375" style="27" customWidth="1"/>
    <col min="14861" max="15104" width="9.140625" style="27"/>
    <col min="15105" max="15105" width="16.7109375" style="27" customWidth="1"/>
    <col min="15106" max="15115" width="8.7109375" style="27" customWidth="1"/>
    <col min="15116" max="15116" width="16.7109375" style="27" customWidth="1"/>
    <col min="15117" max="15360" width="9.140625" style="27"/>
    <col min="15361" max="15361" width="16.7109375" style="27" customWidth="1"/>
    <col min="15362" max="15371" width="8.7109375" style="27" customWidth="1"/>
    <col min="15372" max="15372" width="16.7109375" style="27" customWidth="1"/>
    <col min="15373" max="15616" width="9.140625" style="27"/>
    <col min="15617" max="15617" width="16.7109375" style="27" customWidth="1"/>
    <col min="15618" max="15627" width="8.7109375" style="27" customWidth="1"/>
    <col min="15628" max="15628" width="16.7109375" style="27" customWidth="1"/>
    <col min="15629" max="15872" width="9.140625" style="27"/>
    <col min="15873" max="15873" width="16.7109375" style="27" customWidth="1"/>
    <col min="15874" max="15883" width="8.7109375" style="27" customWidth="1"/>
    <col min="15884" max="15884" width="16.7109375" style="27" customWidth="1"/>
    <col min="15885" max="16128" width="9.140625" style="27"/>
    <col min="16129" max="16129" width="16.7109375" style="27" customWidth="1"/>
    <col min="16130" max="16139" width="8.7109375" style="27" customWidth="1"/>
    <col min="16140" max="16140" width="16.7109375" style="27" customWidth="1"/>
    <col min="16141" max="16384" width="9.140625" style="27"/>
  </cols>
  <sheetData>
    <row r="1" spans="1:12" ht="20.25" customHeight="1" x14ac:dyDescent="0.5">
      <c r="A1" s="1358" t="s">
        <v>488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8" customHeight="1" x14ac:dyDescent="0.25">
      <c r="A2" s="1359" t="s">
        <v>776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8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8" customHeight="1" x14ac:dyDescent="0.25">
      <c r="A4" s="1417" t="s">
        <v>349</v>
      </c>
      <c r="B4" s="1417"/>
      <c r="C4" s="1417"/>
      <c r="D4" s="1417"/>
      <c r="E4" s="1417"/>
      <c r="F4" s="1417"/>
      <c r="G4" s="1417"/>
      <c r="H4" s="1417"/>
      <c r="I4" s="1417"/>
      <c r="J4" s="1417"/>
      <c r="K4" s="1417"/>
      <c r="L4" s="1417"/>
    </row>
    <row r="5" spans="1:12" ht="15.75" x14ac:dyDescent="0.3">
      <c r="A5" s="267" t="s">
        <v>469</v>
      </c>
      <c r="B5" s="269"/>
      <c r="C5" s="269"/>
      <c r="D5" s="269"/>
      <c r="E5" s="269"/>
      <c r="F5" s="269"/>
      <c r="G5" s="269"/>
      <c r="H5" s="269"/>
      <c r="I5" s="282"/>
      <c r="J5" s="269"/>
      <c r="K5" s="269"/>
      <c r="L5" s="276" t="s">
        <v>204</v>
      </c>
    </row>
    <row r="6" spans="1:12" ht="28.5" customHeight="1" thickBot="1" x14ac:dyDescent="0.25">
      <c r="A6" s="1418" t="s">
        <v>205</v>
      </c>
      <c r="B6" s="1420" t="s">
        <v>775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92</v>
      </c>
    </row>
    <row r="7" spans="1:12" ht="40.5" customHeight="1" thickTop="1" x14ac:dyDescent="0.2">
      <c r="A7" s="1419"/>
      <c r="B7" s="87" t="s">
        <v>394</v>
      </c>
      <c r="C7" s="87" t="s">
        <v>1632</v>
      </c>
      <c r="D7" s="126" t="s">
        <v>198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93</v>
      </c>
      <c r="B8" s="155">
        <f t="shared" ref="B8:B18" si="0">SUM(D8:K8)</f>
        <v>1870</v>
      </c>
      <c r="C8" s="155">
        <v>0</v>
      </c>
      <c r="D8" s="156">
        <v>0</v>
      </c>
      <c r="E8" s="156">
        <v>6</v>
      </c>
      <c r="F8" s="156">
        <v>26</v>
      </c>
      <c r="G8" s="156">
        <v>113</v>
      </c>
      <c r="H8" s="156">
        <v>291</v>
      </c>
      <c r="I8" s="156">
        <v>782</v>
      </c>
      <c r="J8" s="156">
        <v>627</v>
      </c>
      <c r="K8" s="156">
        <v>25</v>
      </c>
      <c r="L8" s="513" t="s">
        <v>535</v>
      </c>
    </row>
    <row r="9" spans="1:12" ht="24.95" customHeight="1" thickTop="1" thickBot="1" x14ac:dyDescent="0.25">
      <c r="A9" s="520" t="s">
        <v>94</v>
      </c>
      <c r="B9" s="159">
        <f t="shared" si="0"/>
        <v>1463</v>
      </c>
      <c r="C9" s="159">
        <v>0</v>
      </c>
      <c r="D9" s="160">
        <v>0</v>
      </c>
      <c r="E9" s="160">
        <v>3</v>
      </c>
      <c r="F9" s="160">
        <v>30</v>
      </c>
      <c r="G9" s="160">
        <v>133</v>
      </c>
      <c r="H9" s="160">
        <v>334</v>
      </c>
      <c r="I9" s="160">
        <v>700</v>
      </c>
      <c r="J9" s="160">
        <v>254</v>
      </c>
      <c r="K9" s="160">
        <v>9</v>
      </c>
      <c r="L9" s="515" t="s">
        <v>929</v>
      </c>
    </row>
    <row r="10" spans="1:12" ht="24.75" customHeight="1" thickTop="1" thickBot="1" x14ac:dyDescent="0.25">
      <c r="A10" s="544" t="s">
        <v>95</v>
      </c>
      <c r="B10" s="157">
        <f t="shared" si="0"/>
        <v>1194</v>
      </c>
      <c r="C10" s="157">
        <v>0</v>
      </c>
      <c r="D10" s="158">
        <v>1</v>
      </c>
      <c r="E10" s="158">
        <v>2</v>
      </c>
      <c r="F10" s="158">
        <v>36</v>
      </c>
      <c r="G10" s="158">
        <v>169</v>
      </c>
      <c r="H10" s="158">
        <v>461</v>
      </c>
      <c r="I10" s="158">
        <v>439</v>
      </c>
      <c r="J10" s="158">
        <v>85</v>
      </c>
      <c r="K10" s="158">
        <v>1</v>
      </c>
      <c r="L10" s="514" t="s">
        <v>96</v>
      </c>
    </row>
    <row r="11" spans="1:12" ht="24.95" customHeight="1" thickTop="1" thickBot="1" x14ac:dyDescent="0.25">
      <c r="A11" s="520" t="s">
        <v>97</v>
      </c>
      <c r="B11" s="159">
        <f t="shared" si="0"/>
        <v>1045</v>
      </c>
      <c r="C11" s="159">
        <v>0</v>
      </c>
      <c r="D11" s="160">
        <v>0</v>
      </c>
      <c r="E11" s="160">
        <v>2</v>
      </c>
      <c r="F11" s="160">
        <v>55</v>
      </c>
      <c r="G11" s="160">
        <v>268</v>
      </c>
      <c r="H11" s="160">
        <v>466</v>
      </c>
      <c r="I11" s="160">
        <v>242</v>
      </c>
      <c r="J11" s="160">
        <v>12</v>
      </c>
      <c r="K11" s="160">
        <v>0</v>
      </c>
      <c r="L11" s="515" t="s">
        <v>98</v>
      </c>
    </row>
    <row r="12" spans="1:12" ht="24.95" customHeight="1" thickTop="1" thickBot="1" x14ac:dyDescent="0.25">
      <c r="A12" s="544" t="s">
        <v>99</v>
      </c>
      <c r="B12" s="157">
        <f t="shared" si="0"/>
        <v>733</v>
      </c>
      <c r="C12" s="157">
        <v>0</v>
      </c>
      <c r="D12" s="158">
        <v>0</v>
      </c>
      <c r="E12" s="158">
        <v>4</v>
      </c>
      <c r="F12" s="158">
        <v>84</v>
      </c>
      <c r="G12" s="158">
        <v>267</v>
      </c>
      <c r="H12" s="158">
        <v>297</v>
      </c>
      <c r="I12" s="158">
        <v>74</v>
      </c>
      <c r="J12" s="158">
        <v>7</v>
      </c>
      <c r="K12" s="158">
        <v>0</v>
      </c>
      <c r="L12" s="514" t="s">
        <v>100</v>
      </c>
    </row>
    <row r="13" spans="1:12" ht="24.95" customHeight="1" thickTop="1" thickBot="1" x14ac:dyDescent="0.25">
      <c r="A13" s="520" t="s">
        <v>101</v>
      </c>
      <c r="B13" s="159">
        <f t="shared" si="0"/>
        <v>448</v>
      </c>
      <c r="C13" s="159">
        <v>0</v>
      </c>
      <c r="D13" s="160">
        <v>0</v>
      </c>
      <c r="E13" s="160">
        <v>2</v>
      </c>
      <c r="F13" s="160">
        <v>101</v>
      </c>
      <c r="G13" s="160">
        <v>189</v>
      </c>
      <c r="H13" s="160">
        <v>137</v>
      </c>
      <c r="I13" s="160">
        <v>19</v>
      </c>
      <c r="J13" s="160">
        <v>0</v>
      </c>
      <c r="K13" s="160">
        <v>0</v>
      </c>
      <c r="L13" s="515" t="s">
        <v>102</v>
      </c>
    </row>
    <row r="14" spans="1:12" ht="24.95" customHeight="1" thickTop="1" thickBot="1" x14ac:dyDescent="0.25">
      <c r="A14" s="544" t="s">
        <v>103</v>
      </c>
      <c r="B14" s="157">
        <f t="shared" si="0"/>
        <v>215</v>
      </c>
      <c r="C14" s="157">
        <v>0</v>
      </c>
      <c r="D14" s="158">
        <v>0</v>
      </c>
      <c r="E14" s="158">
        <v>6</v>
      </c>
      <c r="F14" s="158">
        <v>72</v>
      </c>
      <c r="G14" s="158">
        <v>96</v>
      </c>
      <c r="H14" s="158">
        <v>35</v>
      </c>
      <c r="I14" s="158">
        <v>6</v>
      </c>
      <c r="J14" s="158">
        <v>0</v>
      </c>
      <c r="K14" s="158">
        <v>0</v>
      </c>
      <c r="L14" s="514" t="s">
        <v>104</v>
      </c>
    </row>
    <row r="15" spans="1:12" ht="24.95" customHeight="1" thickTop="1" thickBot="1" x14ac:dyDescent="0.25">
      <c r="A15" s="520" t="s">
        <v>105</v>
      </c>
      <c r="B15" s="159">
        <f t="shared" si="0"/>
        <v>105</v>
      </c>
      <c r="C15" s="159">
        <v>0</v>
      </c>
      <c r="D15" s="160">
        <v>0</v>
      </c>
      <c r="E15" s="160">
        <v>3</v>
      </c>
      <c r="F15" s="160">
        <v>38</v>
      </c>
      <c r="G15" s="160">
        <v>41</v>
      </c>
      <c r="H15" s="160">
        <v>15</v>
      </c>
      <c r="I15" s="160">
        <v>8</v>
      </c>
      <c r="J15" s="160">
        <v>0</v>
      </c>
      <c r="K15" s="160">
        <v>0</v>
      </c>
      <c r="L15" s="515" t="s">
        <v>106</v>
      </c>
    </row>
    <row r="16" spans="1:12" ht="24.95" customHeight="1" thickTop="1" thickBot="1" x14ac:dyDescent="0.25">
      <c r="A16" s="544" t="s">
        <v>107</v>
      </c>
      <c r="B16" s="157">
        <f t="shared" si="0"/>
        <v>41</v>
      </c>
      <c r="C16" s="157">
        <v>0</v>
      </c>
      <c r="D16" s="158">
        <v>0</v>
      </c>
      <c r="E16" s="158">
        <v>1</v>
      </c>
      <c r="F16" s="158">
        <v>20</v>
      </c>
      <c r="G16" s="158">
        <v>17</v>
      </c>
      <c r="H16" s="158">
        <v>2</v>
      </c>
      <c r="I16" s="158">
        <v>1</v>
      </c>
      <c r="J16" s="158">
        <v>0</v>
      </c>
      <c r="K16" s="158">
        <v>0</v>
      </c>
      <c r="L16" s="514" t="s">
        <v>108</v>
      </c>
    </row>
    <row r="17" spans="1:12" ht="24.95" customHeight="1" thickTop="1" x14ac:dyDescent="0.2">
      <c r="A17" s="521" t="s">
        <v>109</v>
      </c>
      <c r="B17" s="162">
        <f t="shared" si="0"/>
        <v>35</v>
      </c>
      <c r="C17" s="162">
        <v>0</v>
      </c>
      <c r="D17" s="182">
        <v>0</v>
      </c>
      <c r="E17" s="182">
        <v>2</v>
      </c>
      <c r="F17" s="182">
        <v>14</v>
      </c>
      <c r="G17" s="182">
        <v>15</v>
      </c>
      <c r="H17" s="182">
        <v>4</v>
      </c>
      <c r="I17" s="182">
        <v>0</v>
      </c>
      <c r="J17" s="182">
        <v>0</v>
      </c>
      <c r="K17" s="182">
        <v>0</v>
      </c>
      <c r="L17" s="541" t="s">
        <v>110</v>
      </c>
    </row>
    <row r="18" spans="1:12" ht="24.95" customHeight="1" x14ac:dyDescent="0.2">
      <c r="A18" s="916" t="s">
        <v>71</v>
      </c>
      <c r="B18" s="917">
        <f t="shared" si="0"/>
        <v>0</v>
      </c>
      <c r="C18" s="917">
        <v>0</v>
      </c>
      <c r="D18" s="918">
        <v>0</v>
      </c>
      <c r="E18" s="918">
        <v>0</v>
      </c>
      <c r="F18" s="918">
        <v>0</v>
      </c>
      <c r="G18" s="918">
        <v>0</v>
      </c>
      <c r="H18" s="918">
        <v>0</v>
      </c>
      <c r="I18" s="918">
        <v>0</v>
      </c>
      <c r="J18" s="918">
        <v>0</v>
      </c>
      <c r="K18" s="918">
        <v>0</v>
      </c>
      <c r="L18" s="919" t="s">
        <v>72</v>
      </c>
    </row>
    <row r="19" spans="1:12" ht="30" customHeight="1" x14ac:dyDescent="0.2">
      <c r="A19" s="920" t="s">
        <v>44</v>
      </c>
      <c r="B19" s="921">
        <f>SUM(B8:B18)</f>
        <v>7149</v>
      </c>
      <c r="C19" s="921">
        <f>SUM(C8:C18)</f>
        <v>0</v>
      </c>
      <c r="D19" s="921">
        <f t="shared" ref="D19:K19" si="1">SUM(D8:D18)</f>
        <v>1</v>
      </c>
      <c r="E19" s="921">
        <f t="shared" si="1"/>
        <v>31</v>
      </c>
      <c r="F19" s="921">
        <f t="shared" si="1"/>
        <v>476</v>
      </c>
      <c r="G19" s="921">
        <f t="shared" si="1"/>
        <v>1308</v>
      </c>
      <c r="H19" s="921">
        <f t="shared" si="1"/>
        <v>2042</v>
      </c>
      <c r="I19" s="921">
        <f t="shared" si="1"/>
        <v>2271</v>
      </c>
      <c r="J19" s="921">
        <f t="shared" si="1"/>
        <v>985</v>
      </c>
      <c r="K19" s="921">
        <f t="shared" si="1"/>
        <v>35</v>
      </c>
      <c r="L19" s="922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L19"/>
  <sheetViews>
    <sheetView view="pageBreakPreview" zoomScaleNormal="100" workbookViewId="0">
      <selection activeCell="D8" sqref="D8"/>
    </sheetView>
  </sheetViews>
  <sheetFormatPr defaultRowHeight="15" x14ac:dyDescent="0.25"/>
  <cols>
    <col min="1" max="1" width="16.7109375" style="43" customWidth="1"/>
    <col min="2" max="10" width="10.42578125" style="43" customWidth="1"/>
    <col min="11" max="11" width="11.140625" style="43" customWidth="1"/>
    <col min="12" max="12" width="16.7109375" style="43" customWidth="1"/>
    <col min="13" max="256" width="9.140625" style="27"/>
    <col min="257" max="257" width="16.7109375" style="27" customWidth="1"/>
    <col min="258" max="267" width="8.7109375" style="27" customWidth="1"/>
    <col min="268" max="268" width="16.7109375" style="27" customWidth="1"/>
    <col min="269" max="512" width="9.140625" style="27"/>
    <col min="513" max="513" width="16.7109375" style="27" customWidth="1"/>
    <col min="514" max="523" width="8.7109375" style="27" customWidth="1"/>
    <col min="524" max="524" width="16.7109375" style="27" customWidth="1"/>
    <col min="525" max="768" width="9.140625" style="27"/>
    <col min="769" max="769" width="16.7109375" style="27" customWidth="1"/>
    <col min="770" max="779" width="8.7109375" style="27" customWidth="1"/>
    <col min="780" max="780" width="16.7109375" style="27" customWidth="1"/>
    <col min="781" max="1024" width="9.140625" style="27"/>
    <col min="1025" max="1025" width="16.7109375" style="27" customWidth="1"/>
    <col min="1026" max="1035" width="8.7109375" style="27" customWidth="1"/>
    <col min="1036" max="1036" width="16.7109375" style="27" customWidth="1"/>
    <col min="1037" max="1280" width="9.140625" style="27"/>
    <col min="1281" max="1281" width="16.7109375" style="27" customWidth="1"/>
    <col min="1282" max="1291" width="8.7109375" style="27" customWidth="1"/>
    <col min="1292" max="1292" width="16.7109375" style="27" customWidth="1"/>
    <col min="1293" max="1536" width="9.140625" style="27"/>
    <col min="1537" max="1537" width="16.7109375" style="27" customWidth="1"/>
    <col min="1538" max="1547" width="8.7109375" style="27" customWidth="1"/>
    <col min="1548" max="1548" width="16.7109375" style="27" customWidth="1"/>
    <col min="1549" max="1792" width="9.140625" style="27"/>
    <col min="1793" max="1793" width="16.7109375" style="27" customWidth="1"/>
    <col min="1794" max="1803" width="8.7109375" style="27" customWidth="1"/>
    <col min="1804" max="1804" width="16.7109375" style="27" customWidth="1"/>
    <col min="1805" max="2048" width="9.140625" style="27"/>
    <col min="2049" max="2049" width="16.7109375" style="27" customWidth="1"/>
    <col min="2050" max="2059" width="8.7109375" style="27" customWidth="1"/>
    <col min="2060" max="2060" width="16.7109375" style="27" customWidth="1"/>
    <col min="2061" max="2304" width="9.140625" style="27"/>
    <col min="2305" max="2305" width="16.7109375" style="27" customWidth="1"/>
    <col min="2306" max="2315" width="8.7109375" style="27" customWidth="1"/>
    <col min="2316" max="2316" width="16.7109375" style="27" customWidth="1"/>
    <col min="2317" max="2560" width="9.140625" style="27"/>
    <col min="2561" max="2561" width="16.7109375" style="27" customWidth="1"/>
    <col min="2562" max="2571" width="8.7109375" style="27" customWidth="1"/>
    <col min="2572" max="2572" width="16.7109375" style="27" customWidth="1"/>
    <col min="2573" max="2816" width="9.140625" style="27"/>
    <col min="2817" max="2817" width="16.7109375" style="27" customWidth="1"/>
    <col min="2818" max="2827" width="8.7109375" style="27" customWidth="1"/>
    <col min="2828" max="2828" width="16.7109375" style="27" customWidth="1"/>
    <col min="2829" max="3072" width="9.140625" style="27"/>
    <col min="3073" max="3073" width="16.7109375" style="27" customWidth="1"/>
    <col min="3074" max="3083" width="8.7109375" style="27" customWidth="1"/>
    <col min="3084" max="3084" width="16.7109375" style="27" customWidth="1"/>
    <col min="3085" max="3328" width="9.140625" style="27"/>
    <col min="3329" max="3329" width="16.7109375" style="27" customWidth="1"/>
    <col min="3330" max="3339" width="8.7109375" style="27" customWidth="1"/>
    <col min="3340" max="3340" width="16.7109375" style="27" customWidth="1"/>
    <col min="3341" max="3584" width="9.140625" style="27"/>
    <col min="3585" max="3585" width="16.7109375" style="27" customWidth="1"/>
    <col min="3586" max="3595" width="8.7109375" style="27" customWidth="1"/>
    <col min="3596" max="3596" width="16.7109375" style="27" customWidth="1"/>
    <col min="3597" max="3840" width="9.140625" style="27"/>
    <col min="3841" max="3841" width="16.7109375" style="27" customWidth="1"/>
    <col min="3842" max="3851" width="8.7109375" style="27" customWidth="1"/>
    <col min="3852" max="3852" width="16.7109375" style="27" customWidth="1"/>
    <col min="3853" max="4096" width="9.140625" style="27"/>
    <col min="4097" max="4097" width="16.7109375" style="27" customWidth="1"/>
    <col min="4098" max="4107" width="8.7109375" style="27" customWidth="1"/>
    <col min="4108" max="4108" width="16.7109375" style="27" customWidth="1"/>
    <col min="4109" max="4352" width="9.140625" style="27"/>
    <col min="4353" max="4353" width="16.7109375" style="27" customWidth="1"/>
    <col min="4354" max="4363" width="8.7109375" style="27" customWidth="1"/>
    <col min="4364" max="4364" width="16.7109375" style="27" customWidth="1"/>
    <col min="4365" max="4608" width="9.140625" style="27"/>
    <col min="4609" max="4609" width="16.7109375" style="27" customWidth="1"/>
    <col min="4610" max="4619" width="8.7109375" style="27" customWidth="1"/>
    <col min="4620" max="4620" width="16.7109375" style="27" customWidth="1"/>
    <col min="4621" max="4864" width="9.140625" style="27"/>
    <col min="4865" max="4865" width="16.7109375" style="27" customWidth="1"/>
    <col min="4866" max="4875" width="8.7109375" style="27" customWidth="1"/>
    <col min="4876" max="4876" width="16.7109375" style="27" customWidth="1"/>
    <col min="4877" max="5120" width="9.140625" style="27"/>
    <col min="5121" max="5121" width="16.7109375" style="27" customWidth="1"/>
    <col min="5122" max="5131" width="8.7109375" style="27" customWidth="1"/>
    <col min="5132" max="5132" width="16.7109375" style="27" customWidth="1"/>
    <col min="5133" max="5376" width="9.140625" style="27"/>
    <col min="5377" max="5377" width="16.7109375" style="27" customWidth="1"/>
    <col min="5378" max="5387" width="8.7109375" style="27" customWidth="1"/>
    <col min="5388" max="5388" width="16.7109375" style="27" customWidth="1"/>
    <col min="5389" max="5632" width="9.140625" style="27"/>
    <col min="5633" max="5633" width="16.7109375" style="27" customWidth="1"/>
    <col min="5634" max="5643" width="8.7109375" style="27" customWidth="1"/>
    <col min="5644" max="5644" width="16.7109375" style="27" customWidth="1"/>
    <col min="5645" max="5888" width="9.140625" style="27"/>
    <col min="5889" max="5889" width="16.7109375" style="27" customWidth="1"/>
    <col min="5890" max="5899" width="8.7109375" style="27" customWidth="1"/>
    <col min="5900" max="5900" width="16.7109375" style="27" customWidth="1"/>
    <col min="5901" max="6144" width="9.140625" style="27"/>
    <col min="6145" max="6145" width="16.7109375" style="27" customWidth="1"/>
    <col min="6146" max="6155" width="8.7109375" style="27" customWidth="1"/>
    <col min="6156" max="6156" width="16.7109375" style="27" customWidth="1"/>
    <col min="6157" max="6400" width="9.140625" style="27"/>
    <col min="6401" max="6401" width="16.7109375" style="27" customWidth="1"/>
    <col min="6402" max="6411" width="8.7109375" style="27" customWidth="1"/>
    <col min="6412" max="6412" width="16.7109375" style="27" customWidth="1"/>
    <col min="6413" max="6656" width="9.140625" style="27"/>
    <col min="6657" max="6657" width="16.7109375" style="27" customWidth="1"/>
    <col min="6658" max="6667" width="8.7109375" style="27" customWidth="1"/>
    <col min="6668" max="6668" width="16.7109375" style="27" customWidth="1"/>
    <col min="6669" max="6912" width="9.140625" style="27"/>
    <col min="6913" max="6913" width="16.7109375" style="27" customWidth="1"/>
    <col min="6914" max="6923" width="8.7109375" style="27" customWidth="1"/>
    <col min="6924" max="6924" width="16.7109375" style="27" customWidth="1"/>
    <col min="6925" max="7168" width="9.140625" style="27"/>
    <col min="7169" max="7169" width="16.7109375" style="27" customWidth="1"/>
    <col min="7170" max="7179" width="8.7109375" style="27" customWidth="1"/>
    <col min="7180" max="7180" width="16.7109375" style="27" customWidth="1"/>
    <col min="7181" max="7424" width="9.140625" style="27"/>
    <col min="7425" max="7425" width="16.7109375" style="27" customWidth="1"/>
    <col min="7426" max="7435" width="8.7109375" style="27" customWidth="1"/>
    <col min="7436" max="7436" width="16.7109375" style="27" customWidth="1"/>
    <col min="7437" max="7680" width="9.140625" style="27"/>
    <col min="7681" max="7681" width="16.7109375" style="27" customWidth="1"/>
    <col min="7682" max="7691" width="8.7109375" style="27" customWidth="1"/>
    <col min="7692" max="7692" width="16.7109375" style="27" customWidth="1"/>
    <col min="7693" max="7936" width="9.140625" style="27"/>
    <col min="7937" max="7937" width="16.7109375" style="27" customWidth="1"/>
    <col min="7938" max="7947" width="8.7109375" style="27" customWidth="1"/>
    <col min="7948" max="7948" width="16.7109375" style="27" customWidth="1"/>
    <col min="7949" max="8192" width="9.140625" style="27"/>
    <col min="8193" max="8193" width="16.7109375" style="27" customWidth="1"/>
    <col min="8194" max="8203" width="8.7109375" style="27" customWidth="1"/>
    <col min="8204" max="8204" width="16.7109375" style="27" customWidth="1"/>
    <col min="8205" max="8448" width="9.140625" style="27"/>
    <col min="8449" max="8449" width="16.7109375" style="27" customWidth="1"/>
    <col min="8450" max="8459" width="8.7109375" style="27" customWidth="1"/>
    <col min="8460" max="8460" width="16.7109375" style="27" customWidth="1"/>
    <col min="8461" max="8704" width="9.140625" style="27"/>
    <col min="8705" max="8705" width="16.7109375" style="27" customWidth="1"/>
    <col min="8706" max="8715" width="8.7109375" style="27" customWidth="1"/>
    <col min="8716" max="8716" width="16.7109375" style="27" customWidth="1"/>
    <col min="8717" max="8960" width="9.140625" style="27"/>
    <col min="8961" max="8961" width="16.7109375" style="27" customWidth="1"/>
    <col min="8962" max="8971" width="8.7109375" style="27" customWidth="1"/>
    <col min="8972" max="8972" width="16.7109375" style="27" customWidth="1"/>
    <col min="8973" max="9216" width="9.140625" style="27"/>
    <col min="9217" max="9217" width="16.7109375" style="27" customWidth="1"/>
    <col min="9218" max="9227" width="8.7109375" style="27" customWidth="1"/>
    <col min="9228" max="9228" width="16.7109375" style="27" customWidth="1"/>
    <col min="9229" max="9472" width="9.140625" style="27"/>
    <col min="9473" max="9473" width="16.7109375" style="27" customWidth="1"/>
    <col min="9474" max="9483" width="8.7109375" style="27" customWidth="1"/>
    <col min="9484" max="9484" width="16.7109375" style="27" customWidth="1"/>
    <col min="9485" max="9728" width="9.140625" style="27"/>
    <col min="9729" max="9729" width="16.7109375" style="27" customWidth="1"/>
    <col min="9730" max="9739" width="8.7109375" style="27" customWidth="1"/>
    <col min="9740" max="9740" width="16.7109375" style="27" customWidth="1"/>
    <col min="9741" max="9984" width="9.140625" style="27"/>
    <col min="9985" max="9985" width="16.7109375" style="27" customWidth="1"/>
    <col min="9986" max="9995" width="8.7109375" style="27" customWidth="1"/>
    <col min="9996" max="9996" width="16.7109375" style="27" customWidth="1"/>
    <col min="9997" max="10240" width="9.140625" style="27"/>
    <col min="10241" max="10241" width="16.7109375" style="27" customWidth="1"/>
    <col min="10242" max="10251" width="8.7109375" style="27" customWidth="1"/>
    <col min="10252" max="10252" width="16.7109375" style="27" customWidth="1"/>
    <col min="10253" max="10496" width="9.140625" style="27"/>
    <col min="10497" max="10497" width="16.7109375" style="27" customWidth="1"/>
    <col min="10498" max="10507" width="8.7109375" style="27" customWidth="1"/>
    <col min="10508" max="10508" width="16.7109375" style="27" customWidth="1"/>
    <col min="10509" max="10752" width="9.140625" style="27"/>
    <col min="10753" max="10753" width="16.7109375" style="27" customWidth="1"/>
    <col min="10754" max="10763" width="8.7109375" style="27" customWidth="1"/>
    <col min="10764" max="10764" width="16.7109375" style="27" customWidth="1"/>
    <col min="10765" max="11008" width="9.140625" style="27"/>
    <col min="11009" max="11009" width="16.7109375" style="27" customWidth="1"/>
    <col min="11010" max="11019" width="8.7109375" style="27" customWidth="1"/>
    <col min="11020" max="11020" width="16.7109375" style="27" customWidth="1"/>
    <col min="11021" max="11264" width="9.140625" style="27"/>
    <col min="11265" max="11265" width="16.7109375" style="27" customWidth="1"/>
    <col min="11266" max="11275" width="8.7109375" style="27" customWidth="1"/>
    <col min="11276" max="11276" width="16.7109375" style="27" customWidth="1"/>
    <col min="11277" max="11520" width="9.140625" style="27"/>
    <col min="11521" max="11521" width="16.7109375" style="27" customWidth="1"/>
    <col min="11522" max="11531" width="8.7109375" style="27" customWidth="1"/>
    <col min="11532" max="11532" width="16.7109375" style="27" customWidth="1"/>
    <col min="11533" max="11776" width="9.140625" style="27"/>
    <col min="11777" max="11777" width="16.7109375" style="27" customWidth="1"/>
    <col min="11778" max="11787" width="8.7109375" style="27" customWidth="1"/>
    <col min="11788" max="11788" width="16.7109375" style="27" customWidth="1"/>
    <col min="11789" max="12032" width="9.140625" style="27"/>
    <col min="12033" max="12033" width="16.7109375" style="27" customWidth="1"/>
    <col min="12034" max="12043" width="8.7109375" style="27" customWidth="1"/>
    <col min="12044" max="12044" width="16.7109375" style="27" customWidth="1"/>
    <col min="12045" max="12288" width="9.140625" style="27"/>
    <col min="12289" max="12289" width="16.7109375" style="27" customWidth="1"/>
    <col min="12290" max="12299" width="8.7109375" style="27" customWidth="1"/>
    <col min="12300" max="12300" width="16.7109375" style="27" customWidth="1"/>
    <col min="12301" max="12544" width="9.140625" style="27"/>
    <col min="12545" max="12545" width="16.7109375" style="27" customWidth="1"/>
    <col min="12546" max="12555" width="8.7109375" style="27" customWidth="1"/>
    <col min="12556" max="12556" width="16.7109375" style="27" customWidth="1"/>
    <col min="12557" max="12800" width="9.140625" style="27"/>
    <col min="12801" max="12801" width="16.7109375" style="27" customWidth="1"/>
    <col min="12802" max="12811" width="8.7109375" style="27" customWidth="1"/>
    <col min="12812" max="12812" width="16.7109375" style="27" customWidth="1"/>
    <col min="12813" max="13056" width="9.140625" style="27"/>
    <col min="13057" max="13057" width="16.7109375" style="27" customWidth="1"/>
    <col min="13058" max="13067" width="8.7109375" style="27" customWidth="1"/>
    <col min="13068" max="13068" width="16.7109375" style="27" customWidth="1"/>
    <col min="13069" max="13312" width="9.140625" style="27"/>
    <col min="13313" max="13313" width="16.7109375" style="27" customWidth="1"/>
    <col min="13314" max="13323" width="8.7109375" style="27" customWidth="1"/>
    <col min="13324" max="13324" width="16.7109375" style="27" customWidth="1"/>
    <col min="13325" max="13568" width="9.140625" style="27"/>
    <col min="13569" max="13569" width="16.7109375" style="27" customWidth="1"/>
    <col min="13570" max="13579" width="8.7109375" style="27" customWidth="1"/>
    <col min="13580" max="13580" width="16.7109375" style="27" customWidth="1"/>
    <col min="13581" max="13824" width="9.140625" style="27"/>
    <col min="13825" max="13825" width="16.7109375" style="27" customWidth="1"/>
    <col min="13826" max="13835" width="8.7109375" style="27" customWidth="1"/>
    <col min="13836" max="13836" width="16.7109375" style="27" customWidth="1"/>
    <col min="13837" max="14080" width="9.140625" style="27"/>
    <col min="14081" max="14081" width="16.7109375" style="27" customWidth="1"/>
    <col min="14082" max="14091" width="8.7109375" style="27" customWidth="1"/>
    <col min="14092" max="14092" width="16.7109375" style="27" customWidth="1"/>
    <col min="14093" max="14336" width="9.140625" style="27"/>
    <col min="14337" max="14337" width="16.7109375" style="27" customWidth="1"/>
    <col min="14338" max="14347" width="8.7109375" style="27" customWidth="1"/>
    <col min="14348" max="14348" width="16.7109375" style="27" customWidth="1"/>
    <col min="14349" max="14592" width="9.140625" style="27"/>
    <col min="14593" max="14593" width="16.7109375" style="27" customWidth="1"/>
    <col min="14594" max="14603" width="8.7109375" style="27" customWidth="1"/>
    <col min="14604" max="14604" width="16.7109375" style="27" customWidth="1"/>
    <col min="14605" max="14848" width="9.140625" style="27"/>
    <col min="14849" max="14849" width="16.7109375" style="27" customWidth="1"/>
    <col min="14850" max="14859" width="8.7109375" style="27" customWidth="1"/>
    <col min="14860" max="14860" width="16.7109375" style="27" customWidth="1"/>
    <col min="14861" max="15104" width="9.140625" style="27"/>
    <col min="15105" max="15105" width="16.7109375" style="27" customWidth="1"/>
    <col min="15106" max="15115" width="8.7109375" style="27" customWidth="1"/>
    <col min="15116" max="15116" width="16.7109375" style="27" customWidth="1"/>
    <col min="15117" max="15360" width="9.140625" style="27"/>
    <col min="15361" max="15361" width="16.7109375" style="27" customWidth="1"/>
    <col min="15362" max="15371" width="8.7109375" style="27" customWidth="1"/>
    <col min="15372" max="15372" width="16.7109375" style="27" customWidth="1"/>
    <col min="15373" max="15616" width="9.140625" style="27"/>
    <col min="15617" max="15617" width="16.7109375" style="27" customWidth="1"/>
    <col min="15618" max="15627" width="8.7109375" style="27" customWidth="1"/>
    <col min="15628" max="15628" width="16.7109375" style="27" customWidth="1"/>
    <col min="15629" max="15872" width="9.140625" style="27"/>
    <col min="15873" max="15873" width="16.7109375" style="27" customWidth="1"/>
    <col min="15874" max="15883" width="8.7109375" style="27" customWidth="1"/>
    <col min="15884" max="15884" width="16.7109375" style="27" customWidth="1"/>
    <col min="15885" max="16128" width="9.140625" style="27"/>
    <col min="16129" max="16129" width="16.7109375" style="27" customWidth="1"/>
    <col min="16130" max="16139" width="8.7109375" style="27" customWidth="1"/>
    <col min="16140" max="16140" width="16.7109375" style="27" customWidth="1"/>
    <col min="16141" max="16384" width="9.140625" style="27"/>
  </cols>
  <sheetData>
    <row r="1" spans="1:12" ht="20.25" customHeight="1" x14ac:dyDescent="0.5">
      <c r="A1" s="1358" t="s">
        <v>488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8" customHeight="1" x14ac:dyDescent="0.25">
      <c r="A2" s="1359" t="s">
        <v>776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8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8" customHeight="1" x14ac:dyDescent="0.25">
      <c r="A4" s="1417" t="s">
        <v>353</v>
      </c>
      <c r="B4" s="1417"/>
      <c r="C4" s="1417"/>
      <c r="D4" s="1417"/>
      <c r="E4" s="1417"/>
      <c r="F4" s="1417"/>
      <c r="G4" s="1417"/>
      <c r="H4" s="1417"/>
      <c r="I4" s="1417"/>
      <c r="J4" s="1417"/>
      <c r="K4" s="1417"/>
      <c r="L4" s="1417"/>
    </row>
    <row r="5" spans="1:12" ht="15.75" x14ac:dyDescent="0.3">
      <c r="A5" s="267" t="s">
        <v>517</v>
      </c>
      <c r="B5" s="269"/>
      <c r="C5" s="269"/>
      <c r="D5" s="269"/>
      <c r="E5" s="269"/>
      <c r="F5" s="269"/>
      <c r="G5" s="269"/>
      <c r="H5" s="269"/>
      <c r="I5" s="282"/>
      <c r="J5" s="269"/>
      <c r="K5" s="269"/>
      <c r="L5" s="276" t="s">
        <v>206</v>
      </c>
    </row>
    <row r="6" spans="1:12" ht="28.5" customHeight="1" thickBot="1" x14ac:dyDescent="0.25">
      <c r="A6" s="1418" t="s">
        <v>205</v>
      </c>
      <c r="B6" s="1420" t="s">
        <v>775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92</v>
      </c>
    </row>
    <row r="7" spans="1:12" ht="43.5" customHeight="1" thickTop="1" x14ac:dyDescent="0.2">
      <c r="A7" s="1419"/>
      <c r="B7" s="87" t="s">
        <v>394</v>
      </c>
      <c r="C7" s="87" t="s">
        <v>1632</v>
      </c>
      <c r="D7" s="126" t="s">
        <v>198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93</v>
      </c>
      <c r="B8" s="155">
        <f t="shared" ref="B8:B18" si="0">SUM(C8:K8)</f>
        <v>6613</v>
      </c>
      <c r="C8" s="155">
        <v>8</v>
      </c>
      <c r="D8" s="156">
        <v>2</v>
      </c>
      <c r="E8" s="156">
        <v>17</v>
      </c>
      <c r="F8" s="156">
        <v>183</v>
      </c>
      <c r="G8" s="156">
        <v>863</v>
      </c>
      <c r="H8" s="156">
        <v>2152</v>
      </c>
      <c r="I8" s="156">
        <v>2302</v>
      </c>
      <c r="J8" s="156">
        <v>968</v>
      </c>
      <c r="K8" s="156">
        <v>118</v>
      </c>
      <c r="L8" s="513" t="s">
        <v>535</v>
      </c>
    </row>
    <row r="9" spans="1:12" ht="24.95" customHeight="1" thickTop="1" thickBot="1" x14ac:dyDescent="0.25">
      <c r="A9" s="520" t="s">
        <v>94</v>
      </c>
      <c r="B9" s="159">
        <f t="shared" si="0"/>
        <v>5246</v>
      </c>
      <c r="C9" s="159">
        <v>2</v>
      </c>
      <c r="D9" s="160">
        <v>1</v>
      </c>
      <c r="E9" s="160">
        <v>9</v>
      </c>
      <c r="F9" s="160">
        <v>156</v>
      </c>
      <c r="G9" s="160">
        <v>887</v>
      </c>
      <c r="H9" s="160">
        <v>2120</v>
      </c>
      <c r="I9" s="160">
        <v>1493</v>
      </c>
      <c r="J9" s="160">
        <v>548</v>
      </c>
      <c r="K9" s="160">
        <v>30</v>
      </c>
      <c r="L9" s="515" t="s">
        <v>929</v>
      </c>
    </row>
    <row r="10" spans="1:12" ht="24.95" customHeight="1" thickTop="1" thickBot="1" x14ac:dyDescent="0.25">
      <c r="A10" s="544" t="s">
        <v>95</v>
      </c>
      <c r="B10" s="157">
        <f t="shared" si="0"/>
        <v>3674</v>
      </c>
      <c r="C10" s="157">
        <v>0</v>
      </c>
      <c r="D10" s="158">
        <v>0</v>
      </c>
      <c r="E10" s="158">
        <v>4</v>
      </c>
      <c r="F10" s="158">
        <v>157</v>
      </c>
      <c r="G10" s="158">
        <v>962</v>
      </c>
      <c r="H10" s="158">
        <v>1553</v>
      </c>
      <c r="I10" s="158">
        <v>795</v>
      </c>
      <c r="J10" s="158">
        <v>201</v>
      </c>
      <c r="K10" s="158">
        <v>2</v>
      </c>
      <c r="L10" s="514" t="s">
        <v>96</v>
      </c>
    </row>
    <row r="11" spans="1:12" ht="24.95" customHeight="1" thickTop="1" thickBot="1" x14ac:dyDescent="0.25">
      <c r="A11" s="520" t="s">
        <v>97</v>
      </c>
      <c r="B11" s="159">
        <f t="shared" si="0"/>
        <v>1948</v>
      </c>
      <c r="C11" s="159">
        <v>3</v>
      </c>
      <c r="D11" s="160">
        <v>0</v>
      </c>
      <c r="E11" s="160">
        <v>10</v>
      </c>
      <c r="F11" s="160">
        <v>144</v>
      </c>
      <c r="G11" s="160">
        <v>692</v>
      </c>
      <c r="H11" s="160">
        <v>726</v>
      </c>
      <c r="I11" s="160">
        <v>326</v>
      </c>
      <c r="J11" s="160">
        <v>46</v>
      </c>
      <c r="K11" s="160">
        <v>1</v>
      </c>
      <c r="L11" s="515" t="s">
        <v>98</v>
      </c>
    </row>
    <row r="12" spans="1:12" ht="24.95" customHeight="1" thickTop="1" thickBot="1" x14ac:dyDescent="0.25">
      <c r="A12" s="544" t="s">
        <v>99</v>
      </c>
      <c r="B12" s="157">
        <f t="shared" si="0"/>
        <v>944</v>
      </c>
      <c r="C12" s="157">
        <v>0</v>
      </c>
      <c r="D12" s="158">
        <v>0</v>
      </c>
      <c r="E12" s="158">
        <v>5</v>
      </c>
      <c r="F12" s="158">
        <v>125</v>
      </c>
      <c r="G12" s="158">
        <v>372</v>
      </c>
      <c r="H12" s="158">
        <v>303</v>
      </c>
      <c r="I12" s="158">
        <v>122</v>
      </c>
      <c r="J12" s="158">
        <v>17</v>
      </c>
      <c r="K12" s="158">
        <v>0</v>
      </c>
      <c r="L12" s="514" t="s">
        <v>100</v>
      </c>
    </row>
    <row r="13" spans="1:12" ht="24.95" customHeight="1" thickTop="1" thickBot="1" x14ac:dyDescent="0.25">
      <c r="A13" s="520" t="s">
        <v>101</v>
      </c>
      <c r="B13" s="159">
        <f t="shared" si="0"/>
        <v>394</v>
      </c>
      <c r="C13" s="159">
        <v>0</v>
      </c>
      <c r="D13" s="160">
        <v>2</v>
      </c>
      <c r="E13" s="160">
        <v>3</v>
      </c>
      <c r="F13" s="160">
        <v>64</v>
      </c>
      <c r="G13" s="160">
        <v>158</v>
      </c>
      <c r="H13" s="160">
        <v>125</v>
      </c>
      <c r="I13" s="160">
        <v>39</v>
      </c>
      <c r="J13" s="160">
        <v>3</v>
      </c>
      <c r="K13" s="160">
        <v>0</v>
      </c>
      <c r="L13" s="515" t="s">
        <v>102</v>
      </c>
    </row>
    <row r="14" spans="1:12" ht="24.95" customHeight="1" thickTop="1" thickBot="1" x14ac:dyDescent="0.25">
      <c r="A14" s="544" t="s">
        <v>103</v>
      </c>
      <c r="B14" s="157">
        <f t="shared" si="0"/>
        <v>161</v>
      </c>
      <c r="C14" s="157">
        <v>0</v>
      </c>
      <c r="D14" s="158">
        <v>0</v>
      </c>
      <c r="E14" s="158">
        <v>4</v>
      </c>
      <c r="F14" s="158">
        <v>43</v>
      </c>
      <c r="G14" s="158">
        <v>60</v>
      </c>
      <c r="H14" s="158">
        <v>42</v>
      </c>
      <c r="I14" s="158">
        <v>12</v>
      </c>
      <c r="J14" s="158">
        <v>0</v>
      </c>
      <c r="K14" s="158">
        <v>0</v>
      </c>
      <c r="L14" s="514" t="s">
        <v>104</v>
      </c>
    </row>
    <row r="15" spans="1:12" ht="24.95" customHeight="1" thickTop="1" thickBot="1" x14ac:dyDescent="0.25">
      <c r="A15" s="520" t="s">
        <v>105</v>
      </c>
      <c r="B15" s="159">
        <f t="shared" si="0"/>
        <v>90</v>
      </c>
      <c r="C15" s="159">
        <v>0</v>
      </c>
      <c r="D15" s="160">
        <v>0</v>
      </c>
      <c r="E15" s="160">
        <v>5</v>
      </c>
      <c r="F15" s="160">
        <v>20</v>
      </c>
      <c r="G15" s="160">
        <v>40</v>
      </c>
      <c r="H15" s="160">
        <v>23</v>
      </c>
      <c r="I15" s="160">
        <v>2</v>
      </c>
      <c r="J15" s="160">
        <v>0</v>
      </c>
      <c r="K15" s="160">
        <v>0</v>
      </c>
      <c r="L15" s="515" t="s">
        <v>106</v>
      </c>
    </row>
    <row r="16" spans="1:12" ht="24.95" customHeight="1" thickTop="1" thickBot="1" x14ac:dyDescent="0.25">
      <c r="A16" s="544" t="s">
        <v>107</v>
      </c>
      <c r="B16" s="157">
        <f t="shared" si="0"/>
        <v>51</v>
      </c>
      <c r="C16" s="157">
        <v>0</v>
      </c>
      <c r="D16" s="158">
        <v>0</v>
      </c>
      <c r="E16" s="158">
        <v>1</v>
      </c>
      <c r="F16" s="158">
        <v>18</v>
      </c>
      <c r="G16" s="158">
        <v>20</v>
      </c>
      <c r="H16" s="158">
        <v>9</v>
      </c>
      <c r="I16" s="158">
        <v>3</v>
      </c>
      <c r="J16" s="158">
        <v>0</v>
      </c>
      <c r="K16" s="158">
        <v>0</v>
      </c>
      <c r="L16" s="514" t="s">
        <v>108</v>
      </c>
    </row>
    <row r="17" spans="1:12" ht="24.95" customHeight="1" thickTop="1" x14ac:dyDescent="0.2">
      <c r="A17" s="521" t="s">
        <v>109</v>
      </c>
      <c r="B17" s="162">
        <f t="shared" si="0"/>
        <v>46</v>
      </c>
      <c r="C17" s="162">
        <v>0</v>
      </c>
      <c r="D17" s="182">
        <v>0</v>
      </c>
      <c r="E17" s="182">
        <v>3</v>
      </c>
      <c r="F17" s="182">
        <v>21</v>
      </c>
      <c r="G17" s="182">
        <v>17</v>
      </c>
      <c r="H17" s="182">
        <v>3</v>
      </c>
      <c r="I17" s="182">
        <v>2</v>
      </c>
      <c r="J17" s="182">
        <v>0</v>
      </c>
      <c r="K17" s="182">
        <v>0</v>
      </c>
      <c r="L17" s="541" t="s">
        <v>110</v>
      </c>
    </row>
    <row r="18" spans="1:12" ht="24.95" customHeight="1" x14ac:dyDescent="0.2">
      <c r="A18" s="916" t="s">
        <v>71</v>
      </c>
      <c r="B18" s="917">
        <f t="shared" si="0"/>
        <v>0</v>
      </c>
      <c r="C18" s="917">
        <v>0</v>
      </c>
      <c r="D18" s="918">
        <v>0</v>
      </c>
      <c r="E18" s="918">
        <v>0</v>
      </c>
      <c r="F18" s="918">
        <v>0</v>
      </c>
      <c r="G18" s="918">
        <v>0</v>
      </c>
      <c r="H18" s="918">
        <v>0</v>
      </c>
      <c r="I18" s="918">
        <v>0</v>
      </c>
      <c r="J18" s="918">
        <v>0</v>
      </c>
      <c r="K18" s="918">
        <v>0</v>
      </c>
      <c r="L18" s="919" t="s">
        <v>72</v>
      </c>
    </row>
    <row r="19" spans="1:12" ht="30" customHeight="1" x14ac:dyDescent="0.2">
      <c r="A19" s="920" t="s">
        <v>44</v>
      </c>
      <c r="B19" s="921">
        <f>SUM(B8:B18)</f>
        <v>19167</v>
      </c>
      <c r="C19" s="921">
        <f>SUM(C8:C18)</f>
        <v>13</v>
      </c>
      <c r="D19" s="921">
        <f t="shared" ref="D19:K19" si="1">SUM(D8:D18)</f>
        <v>5</v>
      </c>
      <c r="E19" s="921">
        <f t="shared" si="1"/>
        <v>61</v>
      </c>
      <c r="F19" s="921">
        <f t="shared" si="1"/>
        <v>931</v>
      </c>
      <c r="G19" s="921">
        <f t="shared" si="1"/>
        <v>4071</v>
      </c>
      <c r="H19" s="921">
        <f t="shared" si="1"/>
        <v>7056</v>
      </c>
      <c r="I19" s="921">
        <f t="shared" si="1"/>
        <v>5096</v>
      </c>
      <c r="J19" s="921">
        <f t="shared" si="1"/>
        <v>1783</v>
      </c>
      <c r="K19" s="921">
        <f t="shared" si="1"/>
        <v>151</v>
      </c>
      <c r="L19" s="922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L19"/>
  <sheetViews>
    <sheetView view="pageBreakPreview" zoomScaleNormal="100" workbookViewId="0">
      <selection activeCell="B10" sqref="B10"/>
    </sheetView>
  </sheetViews>
  <sheetFormatPr defaultRowHeight="15" x14ac:dyDescent="0.25"/>
  <cols>
    <col min="1" max="1" width="16.7109375" style="43" customWidth="1"/>
    <col min="2" max="10" width="10.42578125" style="43" customWidth="1"/>
    <col min="11" max="11" width="10.85546875" style="43" customWidth="1"/>
    <col min="12" max="12" width="16.7109375" style="43" customWidth="1"/>
    <col min="13" max="256" width="9.140625" style="27"/>
    <col min="257" max="257" width="16.7109375" style="27" customWidth="1"/>
    <col min="258" max="267" width="8.7109375" style="27" customWidth="1"/>
    <col min="268" max="268" width="16.7109375" style="27" customWidth="1"/>
    <col min="269" max="512" width="9.140625" style="27"/>
    <col min="513" max="513" width="16.7109375" style="27" customWidth="1"/>
    <col min="514" max="523" width="8.7109375" style="27" customWidth="1"/>
    <col min="524" max="524" width="16.7109375" style="27" customWidth="1"/>
    <col min="525" max="768" width="9.140625" style="27"/>
    <col min="769" max="769" width="16.7109375" style="27" customWidth="1"/>
    <col min="770" max="779" width="8.7109375" style="27" customWidth="1"/>
    <col min="780" max="780" width="16.7109375" style="27" customWidth="1"/>
    <col min="781" max="1024" width="9.140625" style="27"/>
    <col min="1025" max="1025" width="16.7109375" style="27" customWidth="1"/>
    <col min="1026" max="1035" width="8.7109375" style="27" customWidth="1"/>
    <col min="1036" max="1036" width="16.7109375" style="27" customWidth="1"/>
    <col min="1037" max="1280" width="9.140625" style="27"/>
    <col min="1281" max="1281" width="16.7109375" style="27" customWidth="1"/>
    <col min="1282" max="1291" width="8.7109375" style="27" customWidth="1"/>
    <col min="1292" max="1292" width="16.7109375" style="27" customWidth="1"/>
    <col min="1293" max="1536" width="9.140625" style="27"/>
    <col min="1537" max="1537" width="16.7109375" style="27" customWidth="1"/>
    <col min="1538" max="1547" width="8.7109375" style="27" customWidth="1"/>
    <col min="1548" max="1548" width="16.7109375" style="27" customWidth="1"/>
    <col min="1549" max="1792" width="9.140625" style="27"/>
    <col min="1793" max="1793" width="16.7109375" style="27" customWidth="1"/>
    <col min="1794" max="1803" width="8.7109375" style="27" customWidth="1"/>
    <col min="1804" max="1804" width="16.7109375" style="27" customWidth="1"/>
    <col min="1805" max="2048" width="9.140625" style="27"/>
    <col min="2049" max="2049" width="16.7109375" style="27" customWidth="1"/>
    <col min="2050" max="2059" width="8.7109375" style="27" customWidth="1"/>
    <col min="2060" max="2060" width="16.7109375" style="27" customWidth="1"/>
    <col min="2061" max="2304" width="9.140625" style="27"/>
    <col min="2305" max="2305" width="16.7109375" style="27" customWidth="1"/>
    <col min="2306" max="2315" width="8.7109375" style="27" customWidth="1"/>
    <col min="2316" max="2316" width="16.7109375" style="27" customWidth="1"/>
    <col min="2317" max="2560" width="9.140625" style="27"/>
    <col min="2561" max="2561" width="16.7109375" style="27" customWidth="1"/>
    <col min="2562" max="2571" width="8.7109375" style="27" customWidth="1"/>
    <col min="2572" max="2572" width="16.7109375" style="27" customWidth="1"/>
    <col min="2573" max="2816" width="9.140625" style="27"/>
    <col min="2817" max="2817" width="16.7109375" style="27" customWidth="1"/>
    <col min="2818" max="2827" width="8.7109375" style="27" customWidth="1"/>
    <col min="2828" max="2828" width="16.7109375" style="27" customWidth="1"/>
    <col min="2829" max="3072" width="9.140625" style="27"/>
    <col min="3073" max="3073" width="16.7109375" style="27" customWidth="1"/>
    <col min="3074" max="3083" width="8.7109375" style="27" customWidth="1"/>
    <col min="3084" max="3084" width="16.7109375" style="27" customWidth="1"/>
    <col min="3085" max="3328" width="9.140625" style="27"/>
    <col min="3329" max="3329" width="16.7109375" style="27" customWidth="1"/>
    <col min="3330" max="3339" width="8.7109375" style="27" customWidth="1"/>
    <col min="3340" max="3340" width="16.7109375" style="27" customWidth="1"/>
    <col min="3341" max="3584" width="9.140625" style="27"/>
    <col min="3585" max="3585" width="16.7109375" style="27" customWidth="1"/>
    <col min="3586" max="3595" width="8.7109375" style="27" customWidth="1"/>
    <col min="3596" max="3596" width="16.7109375" style="27" customWidth="1"/>
    <col min="3597" max="3840" width="9.140625" style="27"/>
    <col min="3841" max="3841" width="16.7109375" style="27" customWidth="1"/>
    <col min="3842" max="3851" width="8.7109375" style="27" customWidth="1"/>
    <col min="3852" max="3852" width="16.7109375" style="27" customWidth="1"/>
    <col min="3853" max="4096" width="9.140625" style="27"/>
    <col min="4097" max="4097" width="16.7109375" style="27" customWidth="1"/>
    <col min="4098" max="4107" width="8.7109375" style="27" customWidth="1"/>
    <col min="4108" max="4108" width="16.7109375" style="27" customWidth="1"/>
    <col min="4109" max="4352" width="9.140625" style="27"/>
    <col min="4353" max="4353" width="16.7109375" style="27" customWidth="1"/>
    <col min="4354" max="4363" width="8.7109375" style="27" customWidth="1"/>
    <col min="4364" max="4364" width="16.7109375" style="27" customWidth="1"/>
    <col min="4365" max="4608" width="9.140625" style="27"/>
    <col min="4609" max="4609" width="16.7109375" style="27" customWidth="1"/>
    <col min="4610" max="4619" width="8.7109375" style="27" customWidth="1"/>
    <col min="4620" max="4620" width="16.7109375" style="27" customWidth="1"/>
    <col min="4621" max="4864" width="9.140625" style="27"/>
    <col min="4865" max="4865" width="16.7109375" style="27" customWidth="1"/>
    <col min="4866" max="4875" width="8.7109375" style="27" customWidth="1"/>
    <col min="4876" max="4876" width="16.7109375" style="27" customWidth="1"/>
    <col min="4877" max="5120" width="9.140625" style="27"/>
    <col min="5121" max="5121" width="16.7109375" style="27" customWidth="1"/>
    <col min="5122" max="5131" width="8.7109375" style="27" customWidth="1"/>
    <col min="5132" max="5132" width="16.7109375" style="27" customWidth="1"/>
    <col min="5133" max="5376" width="9.140625" style="27"/>
    <col min="5377" max="5377" width="16.7109375" style="27" customWidth="1"/>
    <col min="5378" max="5387" width="8.7109375" style="27" customWidth="1"/>
    <col min="5388" max="5388" width="16.7109375" style="27" customWidth="1"/>
    <col min="5389" max="5632" width="9.140625" style="27"/>
    <col min="5633" max="5633" width="16.7109375" style="27" customWidth="1"/>
    <col min="5634" max="5643" width="8.7109375" style="27" customWidth="1"/>
    <col min="5644" max="5644" width="16.7109375" style="27" customWidth="1"/>
    <col min="5645" max="5888" width="9.140625" style="27"/>
    <col min="5889" max="5889" width="16.7109375" style="27" customWidth="1"/>
    <col min="5890" max="5899" width="8.7109375" style="27" customWidth="1"/>
    <col min="5900" max="5900" width="16.7109375" style="27" customWidth="1"/>
    <col min="5901" max="6144" width="9.140625" style="27"/>
    <col min="6145" max="6145" width="16.7109375" style="27" customWidth="1"/>
    <col min="6146" max="6155" width="8.7109375" style="27" customWidth="1"/>
    <col min="6156" max="6156" width="16.7109375" style="27" customWidth="1"/>
    <col min="6157" max="6400" width="9.140625" style="27"/>
    <col min="6401" max="6401" width="16.7109375" style="27" customWidth="1"/>
    <col min="6402" max="6411" width="8.7109375" style="27" customWidth="1"/>
    <col min="6412" max="6412" width="16.7109375" style="27" customWidth="1"/>
    <col min="6413" max="6656" width="9.140625" style="27"/>
    <col min="6657" max="6657" width="16.7109375" style="27" customWidth="1"/>
    <col min="6658" max="6667" width="8.7109375" style="27" customWidth="1"/>
    <col min="6668" max="6668" width="16.7109375" style="27" customWidth="1"/>
    <col min="6669" max="6912" width="9.140625" style="27"/>
    <col min="6913" max="6913" width="16.7109375" style="27" customWidth="1"/>
    <col min="6914" max="6923" width="8.7109375" style="27" customWidth="1"/>
    <col min="6924" max="6924" width="16.7109375" style="27" customWidth="1"/>
    <col min="6925" max="7168" width="9.140625" style="27"/>
    <col min="7169" max="7169" width="16.7109375" style="27" customWidth="1"/>
    <col min="7170" max="7179" width="8.7109375" style="27" customWidth="1"/>
    <col min="7180" max="7180" width="16.7109375" style="27" customWidth="1"/>
    <col min="7181" max="7424" width="9.140625" style="27"/>
    <col min="7425" max="7425" width="16.7109375" style="27" customWidth="1"/>
    <col min="7426" max="7435" width="8.7109375" style="27" customWidth="1"/>
    <col min="7436" max="7436" width="16.7109375" style="27" customWidth="1"/>
    <col min="7437" max="7680" width="9.140625" style="27"/>
    <col min="7681" max="7681" width="16.7109375" style="27" customWidth="1"/>
    <col min="7682" max="7691" width="8.7109375" style="27" customWidth="1"/>
    <col min="7692" max="7692" width="16.7109375" style="27" customWidth="1"/>
    <col min="7693" max="7936" width="9.140625" style="27"/>
    <col min="7937" max="7937" width="16.7109375" style="27" customWidth="1"/>
    <col min="7938" max="7947" width="8.7109375" style="27" customWidth="1"/>
    <col min="7948" max="7948" width="16.7109375" style="27" customWidth="1"/>
    <col min="7949" max="8192" width="9.140625" style="27"/>
    <col min="8193" max="8193" width="16.7109375" style="27" customWidth="1"/>
    <col min="8194" max="8203" width="8.7109375" style="27" customWidth="1"/>
    <col min="8204" max="8204" width="16.7109375" style="27" customWidth="1"/>
    <col min="8205" max="8448" width="9.140625" style="27"/>
    <col min="8449" max="8449" width="16.7109375" style="27" customWidth="1"/>
    <col min="8450" max="8459" width="8.7109375" style="27" customWidth="1"/>
    <col min="8460" max="8460" width="16.7109375" style="27" customWidth="1"/>
    <col min="8461" max="8704" width="9.140625" style="27"/>
    <col min="8705" max="8705" width="16.7109375" style="27" customWidth="1"/>
    <col min="8706" max="8715" width="8.7109375" style="27" customWidth="1"/>
    <col min="8716" max="8716" width="16.7109375" style="27" customWidth="1"/>
    <col min="8717" max="8960" width="9.140625" style="27"/>
    <col min="8961" max="8961" width="16.7109375" style="27" customWidth="1"/>
    <col min="8962" max="8971" width="8.7109375" style="27" customWidth="1"/>
    <col min="8972" max="8972" width="16.7109375" style="27" customWidth="1"/>
    <col min="8973" max="9216" width="9.140625" style="27"/>
    <col min="9217" max="9217" width="16.7109375" style="27" customWidth="1"/>
    <col min="9218" max="9227" width="8.7109375" style="27" customWidth="1"/>
    <col min="9228" max="9228" width="16.7109375" style="27" customWidth="1"/>
    <col min="9229" max="9472" width="9.140625" style="27"/>
    <col min="9473" max="9473" width="16.7109375" style="27" customWidth="1"/>
    <col min="9474" max="9483" width="8.7109375" style="27" customWidth="1"/>
    <col min="9484" max="9484" width="16.7109375" style="27" customWidth="1"/>
    <col min="9485" max="9728" width="9.140625" style="27"/>
    <col min="9729" max="9729" width="16.7109375" style="27" customWidth="1"/>
    <col min="9730" max="9739" width="8.7109375" style="27" customWidth="1"/>
    <col min="9740" max="9740" width="16.7109375" style="27" customWidth="1"/>
    <col min="9741" max="9984" width="9.140625" style="27"/>
    <col min="9985" max="9985" width="16.7109375" style="27" customWidth="1"/>
    <col min="9986" max="9995" width="8.7109375" style="27" customWidth="1"/>
    <col min="9996" max="9996" width="16.7109375" style="27" customWidth="1"/>
    <col min="9997" max="10240" width="9.140625" style="27"/>
    <col min="10241" max="10241" width="16.7109375" style="27" customWidth="1"/>
    <col min="10242" max="10251" width="8.7109375" style="27" customWidth="1"/>
    <col min="10252" max="10252" width="16.7109375" style="27" customWidth="1"/>
    <col min="10253" max="10496" width="9.140625" style="27"/>
    <col min="10497" max="10497" width="16.7109375" style="27" customWidth="1"/>
    <col min="10498" max="10507" width="8.7109375" style="27" customWidth="1"/>
    <col min="10508" max="10508" width="16.7109375" style="27" customWidth="1"/>
    <col min="10509" max="10752" width="9.140625" style="27"/>
    <col min="10753" max="10753" width="16.7109375" style="27" customWidth="1"/>
    <col min="10754" max="10763" width="8.7109375" style="27" customWidth="1"/>
    <col min="10764" max="10764" width="16.7109375" style="27" customWidth="1"/>
    <col min="10765" max="11008" width="9.140625" style="27"/>
    <col min="11009" max="11009" width="16.7109375" style="27" customWidth="1"/>
    <col min="11010" max="11019" width="8.7109375" style="27" customWidth="1"/>
    <col min="11020" max="11020" width="16.7109375" style="27" customWidth="1"/>
    <col min="11021" max="11264" width="9.140625" style="27"/>
    <col min="11265" max="11265" width="16.7109375" style="27" customWidth="1"/>
    <col min="11266" max="11275" width="8.7109375" style="27" customWidth="1"/>
    <col min="11276" max="11276" width="16.7109375" style="27" customWidth="1"/>
    <col min="11277" max="11520" width="9.140625" style="27"/>
    <col min="11521" max="11521" width="16.7109375" style="27" customWidth="1"/>
    <col min="11522" max="11531" width="8.7109375" style="27" customWidth="1"/>
    <col min="11532" max="11532" width="16.7109375" style="27" customWidth="1"/>
    <col min="11533" max="11776" width="9.140625" style="27"/>
    <col min="11777" max="11777" width="16.7109375" style="27" customWidth="1"/>
    <col min="11778" max="11787" width="8.7109375" style="27" customWidth="1"/>
    <col min="11788" max="11788" width="16.7109375" style="27" customWidth="1"/>
    <col min="11789" max="12032" width="9.140625" style="27"/>
    <col min="12033" max="12033" width="16.7109375" style="27" customWidth="1"/>
    <col min="12034" max="12043" width="8.7109375" style="27" customWidth="1"/>
    <col min="12044" max="12044" width="16.7109375" style="27" customWidth="1"/>
    <col min="12045" max="12288" width="9.140625" style="27"/>
    <col min="12289" max="12289" width="16.7109375" style="27" customWidth="1"/>
    <col min="12290" max="12299" width="8.7109375" style="27" customWidth="1"/>
    <col min="12300" max="12300" width="16.7109375" style="27" customWidth="1"/>
    <col min="12301" max="12544" width="9.140625" style="27"/>
    <col min="12545" max="12545" width="16.7109375" style="27" customWidth="1"/>
    <col min="12546" max="12555" width="8.7109375" style="27" customWidth="1"/>
    <col min="12556" max="12556" width="16.7109375" style="27" customWidth="1"/>
    <col min="12557" max="12800" width="9.140625" style="27"/>
    <col min="12801" max="12801" width="16.7109375" style="27" customWidth="1"/>
    <col min="12802" max="12811" width="8.7109375" style="27" customWidth="1"/>
    <col min="12812" max="12812" width="16.7109375" style="27" customWidth="1"/>
    <col min="12813" max="13056" width="9.140625" style="27"/>
    <col min="13057" max="13057" width="16.7109375" style="27" customWidth="1"/>
    <col min="13058" max="13067" width="8.7109375" style="27" customWidth="1"/>
    <col min="13068" max="13068" width="16.7109375" style="27" customWidth="1"/>
    <col min="13069" max="13312" width="9.140625" style="27"/>
    <col min="13313" max="13313" width="16.7109375" style="27" customWidth="1"/>
    <col min="13314" max="13323" width="8.7109375" style="27" customWidth="1"/>
    <col min="13324" max="13324" width="16.7109375" style="27" customWidth="1"/>
    <col min="13325" max="13568" width="9.140625" style="27"/>
    <col min="13569" max="13569" width="16.7109375" style="27" customWidth="1"/>
    <col min="13570" max="13579" width="8.7109375" style="27" customWidth="1"/>
    <col min="13580" max="13580" width="16.7109375" style="27" customWidth="1"/>
    <col min="13581" max="13824" width="9.140625" style="27"/>
    <col min="13825" max="13825" width="16.7109375" style="27" customWidth="1"/>
    <col min="13826" max="13835" width="8.7109375" style="27" customWidth="1"/>
    <col min="13836" max="13836" width="16.7109375" style="27" customWidth="1"/>
    <col min="13837" max="14080" width="9.140625" style="27"/>
    <col min="14081" max="14081" width="16.7109375" style="27" customWidth="1"/>
    <col min="14082" max="14091" width="8.7109375" style="27" customWidth="1"/>
    <col min="14092" max="14092" width="16.7109375" style="27" customWidth="1"/>
    <col min="14093" max="14336" width="9.140625" style="27"/>
    <col min="14337" max="14337" width="16.7109375" style="27" customWidth="1"/>
    <col min="14338" max="14347" width="8.7109375" style="27" customWidth="1"/>
    <col min="14348" max="14348" width="16.7109375" style="27" customWidth="1"/>
    <col min="14349" max="14592" width="9.140625" style="27"/>
    <col min="14593" max="14593" width="16.7109375" style="27" customWidth="1"/>
    <col min="14594" max="14603" width="8.7109375" style="27" customWidth="1"/>
    <col min="14604" max="14604" width="16.7109375" style="27" customWidth="1"/>
    <col min="14605" max="14848" width="9.140625" style="27"/>
    <col min="14849" max="14849" width="16.7109375" style="27" customWidth="1"/>
    <col min="14850" max="14859" width="8.7109375" style="27" customWidth="1"/>
    <col min="14860" max="14860" width="16.7109375" style="27" customWidth="1"/>
    <col min="14861" max="15104" width="9.140625" style="27"/>
    <col min="15105" max="15105" width="16.7109375" style="27" customWidth="1"/>
    <col min="15106" max="15115" width="8.7109375" style="27" customWidth="1"/>
    <col min="15116" max="15116" width="16.7109375" style="27" customWidth="1"/>
    <col min="15117" max="15360" width="9.140625" style="27"/>
    <col min="15361" max="15361" width="16.7109375" style="27" customWidth="1"/>
    <col min="15362" max="15371" width="8.7109375" style="27" customWidth="1"/>
    <col min="15372" max="15372" width="16.7109375" style="27" customWidth="1"/>
    <col min="15373" max="15616" width="9.140625" style="27"/>
    <col min="15617" max="15617" width="16.7109375" style="27" customWidth="1"/>
    <col min="15618" max="15627" width="8.7109375" style="27" customWidth="1"/>
    <col min="15628" max="15628" width="16.7109375" style="27" customWidth="1"/>
    <col min="15629" max="15872" width="9.140625" style="27"/>
    <col min="15873" max="15873" width="16.7109375" style="27" customWidth="1"/>
    <col min="15874" max="15883" width="8.7109375" style="27" customWidth="1"/>
    <col min="15884" max="15884" width="16.7109375" style="27" customWidth="1"/>
    <col min="15885" max="16128" width="9.140625" style="27"/>
    <col min="16129" max="16129" width="16.7109375" style="27" customWidth="1"/>
    <col min="16130" max="16139" width="8.7109375" style="27" customWidth="1"/>
    <col min="16140" max="16140" width="16.7109375" style="27" customWidth="1"/>
    <col min="16141" max="16384" width="9.140625" style="27"/>
  </cols>
  <sheetData>
    <row r="1" spans="1:12" ht="20.25" customHeight="1" x14ac:dyDescent="0.5">
      <c r="A1" s="1358" t="s">
        <v>488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8" customHeight="1" x14ac:dyDescent="0.25">
      <c r="A2" s="1359" t="s">
        <v>776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8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8" customHeight="1" x14ac:dyDescent="0.25">
      <c r="A4" s="1417" t="s">
        <v>352</v>
      </c>
      <c r="B4" s="1417"/>
      <c r="C4" s="1417"/>
      <c r="D4" s="1417"/>
      <c r="E4" s="1417"/>
      <c r="F4" s="1417"/>
      <c r="G4" s="1417"/>
      <c r="H4" s="1417"/>
      <c r="I4" s="1417"/>
      <c r="J4" s="1417"/>
      <c r="K4" s="1417"/>
      <c r="L4" s="1417"/>
    </row>
    <row r="5" spans="1:12" ht="15.75" x14ac:dyDescent="0.3">
      <c r="A5" s="267" t="s">
        <v>471</v>
      </c>
      <c r="B5" s="269"/>
      <c r="C5" s="269"/>
      <c r="D5" s="269"/>
      <c r="E5" s="269"/>
      <c r="F5" s="269"/>
      <c r="G5" s="269"/>
      <c r="H5" s="269"/>
      <c r="I5" s="282"/>
      <c r="J5" s="269"/>
      <c r="K5" s="269"/>
      <c r="L5" s="276" t="s">
        <v>207</v>
      </c>
    </row>
    <row r="6" spans="1:12" ht="28.5" customHeight="1" thickBot="1" x14ac:dyDescent="0.25">
      <c r="A6" s="1418" t="s">
        <v>205</v>
      </c>
      <c r="B6" s="1420" t="s">
        <v>775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92</v>
      </c>
    </row>
    <row r="7" spans="1:12" ht="46.5" customHeight="1" thickTop="1" x14ac:dyDescent="0.2">
      <c r="A7" s="1419"/>
      <c r="B7" s="87" t="s">
        <v>394</v>
      </c>
      <c r="C7" s="87" t="s">
        <v>1632</v>
      </c>
      <c r="D7" s="126" t="s">
        <v>198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93</v>
      </c>
      <c r="B8" s="155">
        <f t="shared" ref="B8:B18" si="0">SUM(C8:K8)</f>
        <v>4361</v>
      </c>
      <c r="C8" s="155">
        <v>4</v>
      </c>
      <c r="D8" s="156">
        <v>1</v>
      </c>
      <c r="E8" s="156">
        <v>5</v>
      </c>
      <c r="F8" s="156">
        <v>115</v>
      </c>
      <c r="G8" s="156">
        <v>505</v>
      </c>
      <c r="H8" s="156">
        <v>1254</v>
      </c>
      <c r="I8" s="156">
        <v>1561</v>
      </c>
      <c r="J8" s="156">
        <v>840</v>
      </c>
      <c r="K8" s="156">
        <v>76</v>
      </c>
      <c r="L8" s="513" t="s">
        <v>535</v>
      </c>
    </row>
    <row r="9" spans="1:12" ht="24.95" customHeight="1" thickTop="1" thickBot="1" x14ac:dyDescent="0.25">
      <c r="A9" s="520" t="s">
        <v>94</v>
      </c>
      <c r="B9" s="159">
        <f t="shared" si="0"/>
        <v>3412</v>
      </c>
      <c r="C9" s="159">
        <v>1</v>
      </c>
      <c r="D9" s="160">
        <v>0</v>
      </c>
      <c r="E9" s="160">
        <v>5</v>
      </c>
      <c r="F9" s="160">
        <v>101</v>
      </c>
      <c r="G9" s="160">
        <v>566</v>
      </c>
      <c r="H9" s="160">
        <v>1203</v>
      </c>
      <c r="I9" s="160">
        <v>1119</v>
      </c>
      <c r="J9" s="160">
        <v>397</v>
      </c>
      <c r="K9" s="160">
        <v>20</v>
      </c>
      <c r="L9" s="515" t="s">
        <v>929</v>
      </c>
    </row>
    <row r="10" spans="1:12" ht="24.95" customHeight="1" thickTop="1" thickBot="1" x14ac:dyDescent="0.25">
      <c r="A10" s="544" t="s">
        <v>95</v>
      </c>
      <c r="B10" s="157">
        <f t="shared" si="0"/>
        <v>2421</v>
      </c>
      <c r="C10" s="157">
        <v>0</v>
      </c>
      <c r="D10" s="158">
        <v>1</v>
      </c>
      <c r="E10" s="158">
        <v>2</v>
      </c>
      <c r="F10" s="158">
        <v>95</v>
      </c>
      <c r="G10" s="158">
        <v>573</v>
      </c>
      <c r="H10" s="158">
        <v>1004</v>
      </c>
      <c r="I10" s="158">
        <v>596</v>
      </c>
      <c r="J10" s="158">
        <v>149</v>
      </c>
      <c r="K10" s="158">
        <v>1</v>
      </c>
      <c r="L10" s="514" t="s">
        <v>96</v>
      </c>
    </row>
    <row r="11" spans="1:12" ht="24.95" customHeight="1" thickTop="1" thickBot="1" x14ac:dyDescent="0.25">
      <c r="A11" s="520" t="s">
        <v>97</v>
      </c>
      <c r="B11" s="159">
        <f t="shared" si="0"/>
        <v>1529</v>
      </c>
      <c r="C11" s="159">
        <v>0</v>
      </c>
      <c r="D11" s="160">
        <v>0</v>
      </c>
      <c r="E11" s="160">
        <v>6</v>
      </c>
      <c r="F11" s="160">
        <v>103</v>
      </c>
      <c r="G11" s="160">
        <v>474</v>
      </c>
      <c r="H11" s="160">
        <v>626</v>
      </c>
      <c r="I11" s="160">
        <v>289</v>
      </c>
      <c r="J11" s="160">
        <v>30</v>
      </c>
      <c r="K11" s="160">
        <v>1</v>
      </c>
      <c r="L11" s="515" t="s">
        <v>98</v>
      </c>
    </row>
    <row r="12" spans="1:12" ht="24.95" customHeight="1" thickTop="1" thickBot="1" x14ac:dyDescent="0.25">
      <c r="A12" s="544" t="s">
        <v>99</v>
      </c>
      <c r="B12" s="157">
        <f t="shared" si="0"/>
        <v>881</v>
      </c>
      <c r="C12" s="157">
        <v>0</v>
      </c>
      <c r="D12" s="158">
        <v>0</v>
      </c>
      <c r="E12" s="158">
        <v>4</v>
      </c>
      <c r="F12" s="158">
        <v>113</v>
      </c>
      <c r="G12" s="158">
        <v>345</v>
      </c>
      <c r="H12" s="158">
        <v>296</v>
      </c>
      <c r="I12" s="158">
        <v>110</v>
      </c>
      <c r="J12" s="158">
        <v>13</v>
      </c>
      <c r="K12" s="158">
        <v>0</v>
      </c>
      <c r="L12" s="514" t="s">
        <v>100</v>
      </c>
    </row>
    <row r="13" spans="1:12" ht="24.95" customHeight="1" thickTop="1" thickBot="1" x14ac:dyDescent="0.25">
      <c r="A13" s="520" t="s">
        <v>101</v>
      </c>
      <c r="B13" s="159">
        <f t="shared" si="0"/>
        <v>423</v>
      </c>
      <c r="C13" s="159">
        <v>0</v>
      </c>
      <c r="D13" s="160">
        <v>1</v>
      </c>
      <c r="E13" s="160">
        <v>3</v>
      </c>
      <c r="F13" s="160">
        <v>79</v>
      </c>
      <c r="G13" s="160">
        <v>185</v>
      </c>
      <c r="H13" s="160">
        <v>125</v>
      </c>
      <c r="I13" s="160">
        <v>29</v>
      </c>
      <c r="J13" s="160">
        <v>1</v>
      </c>
      <c r="K13" s="160">
        <v>0</v>
      </c>
      <c r="L13" s="515" t="s">
        <v>102</v>
      </c>
    </row>
    <row r="14" spans="1:12" ht="24.95" customHeight="1" thickTop="1" thickBot="1" x14ac:dyDescent="0.25">
      <c r="A14" s="544" t="s">
        <v>103</v>
      </c>
      <c r="B14" s="157">
        <f t="shared" si="0"/>
        <v>183</v>
      </c>
      <c r="C14" s="157">
        <v>0</v>
      </c>
      <c r="D14" s="158">
        <v>0</v>
      </c>
      <c r="E14" s="158">
        <v>5</v>
      </c>
      <c r="F14" s="158">
        <v>58</v>
      </c>
      <c r="G14" s="158">
        <v>79</v>
      </c>
      <c r="H14" s="158">
        <v>36</v>
      </c>
      <c r="I14" s="158">
        <v>5</v>
      </c>
      <c r="J14" s="158">
        <v>0</v>
      </c>
      <c r="K14" s="158">
        <v>0</v>
      </c>
      <c r="L14" s="514" t="s">
        <v>104</v>
      </c>
    </row>
    <row r="15" spans="1:12" ht="24.95" customHeight="1" thickTop="1" thickBot="1" x14ac:dyDescent="0.25">
      <c r="A15" s="520" t="s">
        <v>105</v>
      </c>
      <c r="B15" s="159">
        <f t="shared" si="0"/>
        <v>102</v>
      </c>
      <c r="C15" s="159">
        <v>0</v>
      </c>
      <c r="D15" s="160">
        <v>0</v>
      </c>
      <c r="E15" s="160">
        <v>4</v>
      </c>
      <c r="F15" s="160">
        <v>32</v>
      </c>
      <c r="G15" s="160">
        <v>43</v>
      </c>
      <c r="H15" s="160">
        <v>17</v>
      </c>
      <c r="I15" s="160">
        <v>6</v>
      </c>
      <c r="J15" s="160">
        <v>0</v>
      </c>
      <c r="K15" s="160">
        <v>0</v>
      </c>
      <c r="L15" s="515" t="s">
        <v>106</v>
      </c>
    </row>
    <row r="16" spans="1:12" ht="24.95" customHeight="1" thickTop="1" thickBot="1" x14ac:dyDescent="0.25">
      <c r="A16" s="544" t="s">
        <v>107</v>
      </c>
      <c r="B16" s="157">
        <f t="shared" si="0"/>
        <v>46</v>
      </c>
      <c r="C16" s="157">
        <v>0</v>
      </c>
      <c r="D16" s="158">
        <v>0</v>
      </c>
      <c r="E16" s="158">
        <v>1</v>
      </c>
      <c r="F16" s="158">
        <v>20</v>
      </c>
      <c r="G16" s="158">
        <v>17</v>
      </c>
      <c r="H16" s="158">
        <v>5</v>
      </c>
      <c r="I16" s="158">
        <v>3</v>
      </c>
      <c r="J16" s="158">
        <v>0</v>
      </c>
      <c r="K16" s="158">
        <v>0</v>
      </c>
      <c r="L16" s="514" t="s">
        <v>108</v>
      </c>
    </row>
    <row r="17" spans="1:12" ht="24.95" customHeight="1" thickTop="1" x14ac:dyDescent="0.2">
      <c r="A17" s="521" t="s">
        <v>109</v>
      </c>
      <c r="B17" s="162">
        <f t="shared" si="0"/>
        <v>38</v>
      </c>
      <c r="C17" s="162">
        <v>0</v>
      </c>
      <c r="D17" s="182">
        <v>0</v>
      </c>
      <c r="E17" s="182">
        <v>1</v>
      </c>
      <c r="F17" s="182">
        <v>20</v>
      </c>
      <c r="G17" s="182">
        <v>12</v>
      </c>
      <c r="H17" s="182">
        <v>3</v>
      </c>
      <c r="I17" s="182">
        <v>2</v>
      </c>
      <c r="J17" s="182">
        <v>0</v>
      </c>
      <c r="K17" s="182">
        <v>0</v>
      </c>
      <c r="L17" s="541" t="s">
        <v>110</v>
      </c>
    </row>
    <row r="18" spans="1:12" ht="24.95" customHeight="1" x14ac:dyDescent="0.2">
      <c r="A18" s="916" t="s">
        <v>71</v>
      </c>
      <c r="B18" s="917">
        <f t="shared" si="0"/>
        <v>0</v>
      </c>
      <c r="C18" s="917">
        <v>0</v>
      </c>
      <c r="D18" s="918">
        <v>0</v>
      </c>
      <c r="E18" s="918">
        <v>0</v>
      </c>
      <c r="F18" s="918">
        <v>0</v>
      </c>
      <c r="G18" s="918">
        <v>0</v>
      </c>
      <c r="H18" s="918">
        <v>0</v>
      </c>
      <c r="I18" s="918">
        <v>0</v>
      </c>
      <c r="J18" s="918">
        <v>0</v>
      </c>
      <c r="K18" s="918">
        <v>0</v>
      </c>
      <c r="L18" s="919" t="s">
        <v>72</v>
      </c>
    </row>
    <row r="19" spans="1:12" ht="30" customHeight="1" x14ac:dyDescent="0.2">
      <c r="A19" s="920" t="s">
        <v>44</v>
      </c>
      <c r="B19" s="921">
        <f>SUM(B8:B18)</f>
        <v>13396</v>
      </c>
      <c r="C19" s="921">
        <f>SUM(C8:C18)</f>
        <v>5</v>
      </c>
      <c r="D19" s="921">
        <f t="shared" ref="D19:K19" si="1">SUM(D8:D18)</f>
        <v>3</v>
      </c>
      <c r="E19" s="921">
        <f t="shared" si="1"/>
        <v>36</v>
      </c>
      <c r="F19" s="921">
        <f t="shared" si="1"/>
        <v>736</v>
      </c>
      <c r="G19" s="921">
        <f t="shared" si="1"/>
        <v>2799</v>
      </c>
      <c r="H19" s="921">
        <f t="shared" si="1"/>
        <v>4569</v>
      </c>
      <c r="I19" s="921">
        <f t="shared" si="1"/>
        <v>3720</v>
      </c>
      <c r="J19" s="921">
        <f t="shared" si="1"/>
        <v>1430</v>
      </c>
      <c r="K19" s="921">
        <f t="shared" si="1"/>
        <v>98</v>
      </c>
      <c r="L19" s="922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L21"/>
  <sheetViews>
    <sheetView view="pageBreakPreview" zoomScaleNormal="100" workbookViewId="0">
      <selection activeCell="C5" sqref="C1:C1048576"/>
    </sheetView>
  </sheetViews>
  <sheetFormatPr defaultRowHeight="15" x14ac:dyDescent="0.25"/>
  <cols>
    <col min="1" max="1" width="16.7109375" style="43" customWidth="1"/>
    <col min="2" max="10" width="10.42578125" style="43" customWidth="1"/>
    <col min="11" max="11" width="11.28515625" style="43" customWidth="1"/>
    <col min="12" max="12" width="16.7109375" style="43" customWidth="1"/>
    <col min="13" max="256" width="9.140625" style="27"/>
    <col min="257" max="257" width="16.7109375" style="27" customWidth="1"/>
    <col min="258" max="267" width="8.7109375" style="27" customWidth="1"/>
    <col min="268" max="268" width="16.7109375" style="27" customWidth="1"/>
    <col min="269" max="512" width="9.140625" style="27"/>
    <col min="513" max="513" width="16.7109375" style="27" customWidth="1"/>
    <col min="514" max="523" width="8.7109375" style="27" customWidth="1"/>
    <col min="524" max="524" width="16.7109375" style="27" customWidth="1"/>
    <col min="525" max="768" width="9.140625" style="27"/>
    <col min="769" max="769" width="16.7109375" style="27" customWidth="1"/>
    <col min="770" max="779" width="8.7109375" style="27" customWidth="1"/>
    <col min="780" max="780" width="16.7109375" style="27" customWidth="1"/>
    <col min="781" max="1024" width="9.140625" style="27"/>
    <col min="1025" max="1025" width="16.7109375" style="27" customWidth="1"/>
    <col min="1026" max="1035" width="8.7109375" style="27" customWidth="1"/>
    <col min="1036" max="1036" width="16.7109375" style="27" customWidth="1"/>
    <col min="1037" max="1280" width="9.140625" style="27"/>
    <col min="1281" max="1281" width="16.7109375" style="27" customWidth="1"/>
    <col min="1282" max="1291" width="8.7109375" style="27" customWidth="1"/>
    <col min="1292" max="1292" width="16.7109375" style="27" customWidth="1"/>
    <col min="1293" max="1536" width="9.140625" style="27"/>
    <col min="1537" max="1537" width="16.7109375" style="27" customWidth="1"/>
    <col min="1538" max="1547" width="8.7109375" style="27" customWidth="1"/>
    <col min="1548" max="1548" width="16.7109375" style="27" customWidth="1"/>
    <col min="1549" max="1792" width="9.140625" style="27"/>
    <col min="1793" max="1793" width="16.7109375" style="27" customWidth="1"/>
    <col min="1794" max="1803" width="8.7109375" style="27" customWidth="1"/>
    <col min="1804" max="1804" width="16.7109375" style="27" customWidth="1"/>
    <col min="1805" max="2048" width="9.140625" style="27"/>
    <col min="2049" max="2049" width="16.7109375" style="27" customWidth="1"/>
    <col min="2050" max="2059" width="8.7109375" style="27" customWidth="1"/>
    <col min="2060" max="2060" width="16.7109375" style="27" customWidth="1"/>
    <col min="2061" max="2304" width="9.140625" style="27"/>
    <col min="2305" max="2305" width="16.7109375" style="27" customWidth="1"/>
    <col min="2306" max="2315" width="8.7109375" style="27" customWidth="1"/>
    <col min="2316" max="2316" width="16.7109375" style="27" customWidth="1"/>
    <col min="2317" max="2560" width="9.140625" style="27"/>
    <col min="2561" max="2561" width="16.7109375" style="27" customWidth="1"/>
    <col min="2562" max="2571" width="8.7109375" style="27" customWidth="1"/>
    <col min="2572" max="2572" width="16.7109375" style="27" customWidth="1"/>
    <col min="2573" max="2816" width="9.140625" style="27"/>
    <col min="2817" max="2817" width="16.7109375" style="27" customWidth="1"/>
    <col min="2818" max="2827" width="8.7109375" style="27" customWidth="1"/>
    <col min="2828" max="2828" width="16.7109375" style="27" customWidth="1"/>
    <col min="2829" max="3072" width="9.140625" style="27"/>
    <col min="3073" max="3073" width="16.7109375" style="27" customWidth="1"/>
    <col min="3074" max="3083" width="8.7109375" style="27" customWidth="1"/>
    <col min="3084" max="3084" width="16.7109375" style="27" customWidth="1"/>
    <col min="3085" max="3328" width="9.140625" style="27"/>
    <col min="3329" max="3329" width="16.7109375" style="27" customWidth="1"/>
    <col min="3330" max="3339" width="8.7109375" style="27" customWidth="1"/>
    <col min="3340" max="3340" width="16.7109375" style="27" customWidth="1"/>
    <col min="3341" max="3584" width="9.140625" style="27"/>
    <col min="3585" max="3585" width="16.7109375" style="27" customWidth="1"/>
    <col min="3586" max="3595" width="8.7109375" style="27" customWidth="1"/>
    <col min="3596" max="3596" width="16.7109375" style="27" customWidth="1"/>
    <col min="3597" max="3840" width="9.140625" style="27"/>
    <col min="3841" max="3841" width="16.7109375" style="27" customWidth="1"/>
    <col min="3842" max="3851" width="8.7109375" style="27" customWidth="1"/>
    <col min="3852" max="3852" width="16.7109375" style="27" customWidth="1"/>
    <col min="3853" max="4096" width="9.140625" style="27"/>
    <col min="4097" max="4097" width="16.7109375" style="27" customWidth="1"/>
    <col min="4098" max="4107" width="8.7109375" style="27" customWidth="1"/>
    <col min="4108" max="4108" width="16.7109375" style="27" customWidth="1"/>
    <col min="4109" max="4352" width="9.140625" style="27"/>
    <col min="4353" max="4353" width="16.7109375" style="27" customWidth="1"/>
    <col min="4354" max="4363" width="8.7109375" style="27" customWidth="1"/>
    <col min="4364" max="4364" width="16.7109375" style="27" customWidth="1"/>
    <col min="4365" max="4608" width="9.140625" style="27"/>
    <col min="4609" max="4609" width="16.7109375" style="27" customWidth="1"/>
    <col min="4610" max="4619" width="8.7109375" style="27" customWidth="1"/>
    <col min="4620" max="4620" width="16.7109375" style="27" customWidth="1"/>
    <col min="4621" max="4864" width="9.140625" style="27"/>
    <col min="4865" max="4865" width="16.7109375" style="27" customWidth="1"/>
    <col min="4866" max="4875" width="8.7109375" style="27" customWidth="1"/>
    <col min="4876" max="4876" width="16.7109375" style="27" customWidth="1"/>
    <col min="4877" max="5120" width="9.140625" style="27"/>
    <col min="5121" max="5121" width="16.7109375" style="27" customWidth="1"/>
    <col min="5122" max="5131" width="8.7109375" style="27" customWidth="1"/>
    <col min="5132" max="5132" width="16.7109375" style="27" customWidth="1"/>
    <col min="5133" max="5376" width="9.140625" style="27"/>
    <col min="5377" max="5377" width="16.7109375" style="27" customWidth="1"/>
    <col min="5378" max="5387" width="8.7109375" style="27" customWidth="1"/>
    <col min="5388" max="5388" width="16.7109375" style="27" customWidth="1"/>
    <col min="5389" max="5632" width="9.140625" style="27"/>
    <col min="5633" max="5633" width="16.7109375" style="27" customWidth="1"/>
    <col min="5634" max="5643" width="8.7109375" style="27" customWidth="1"/>
    <col min="5644" max="5644" width="16.7109375" style="27" customWidth="1"/>
    <col min="5645" max="5888" width="9.140625" style="27"/>
    <col min="5889" max="5889" width="16.7109375" style="27" customWidth="1"/>
    <col min="5890" max="5899" width="8.7109375" style="27" customWidth="1"/>
    <col min="5900" max="5900" width="16.7109375" style="27" customWidth="1"/>
    <col min="5901" max="6144" width="9.140625" style="27"/>
    <col min="6145" max="6145" width="16.7109375" style="27" customWidth="1"/>
    <col min="6146" max="6155" width="8.7109375" style="27" customWidth="1"/>
    <col min="6156" max="6156" width="16.7109375" style="27" customWidth="1"/>
    <col min="6157" max="6400" width="9.140625" style="27"/>
    <col min="6401" max="6401" width="16.7109375" style="27" customWidth="1"/>
    <col min="6402" max="6411" width="8.7109375" style="27" customWidth="1"/>
    <col min="6412" max="6412" width="16.7109375" style="27" customWidth="1"/>
    <col min="6413" max="6656" width="9.140625" style="27"/>
    <col min="6657" max="6657" width="16.7109375" style="27" customWidth="1"/>
    <col min="6658" max="6667" width="8.7109375" style="27" customWidth="1"/>
    <col min="6668" max="6668" width="16.7109375" style="27" customWidth="1"/>
    <col min="6669" max="6912" width="9.140625" style="27"/>
    <col min="6913" max="6913" width="16.7109375" style="27" customWidth="1"/>
    <col min="6914" max="6923" width="8.7109375" style="27" customWidth="1"/>
    <col min="6924" max="6924" width="16.7109375" style="27" customWidth="1"/>
    <col min="6925" max="7168" width="9.140625" style="27"/>
    <col min="7169" max="7169" width="16.7109375" style="27" customWidth="1"/>
    <col min="7170" max="7179" width="8.7109375" style="27" customWidth="1"/>
    <col min="7180" max="7180" width="16.7109375" style="27" customWidth="1"/>
    <col min="7181" max="7424" width="9.140625" style="27"/>
    <col min="7425" max="7425" width="16.7109375" style="27" customWidth="1"/>
    <col min="7426" max="7435" width="8.7109375" style="27" customWidth="1"/>
    <col min="7436" max="7436" width="16.7109375" style="27" customWidth="1"/>
    <col min="7437" max="7680" width="9.140625" style="27"/>
    <col min="7681" max="7681" width="16.7109375" style="27" customWidth="1"/>
    <col min="7682" max="7691" width="8.7109375" style="27" customWidth="1"/>
    <col min="7692" max="7692" width="16.7109375" style="27" customWidth="1"/>
    <col min="7693" max="7936" width="9.140625" style="27"/>
    <col min="7937" max="7937" width="16.7109375" style="27" customWidth="1"/>
    <col min="7938" max="7947" width="8.7109375" style="27" customWidth="1"/>
    <col min="7948" max="7948" width="16.7109375" style="27" customWidth="1"/>
    <col min="7949" max="8192" width="9.140625" style="27"/>
    <col min="8193" max="8193" width="16.7109375" style="27" customWidth="1"/>
    <col min="8194" max="8203" width="8.7109375" style="27" customWidth="1"/>
    <col min="8204" max="8204" width="16.7109375" style="27" customWidth="1"/>
    <col min="8205" max="8448" width="9.140625" style="27"/>
    <col min="8449" max="8449" width="16.7109375" style="27" customWidth="1"/>
    <col min="8450" max="8459" width="8.7109375" style="27" customWidth="1"/>
    <col min="8460" max="8460" width="16.7109375" style="27" customWidth="1"/>
    <col min="8461" max="8704" width="9.140625" style="27"/>
    <col min="8705" max="8705" width="16.7109375" style="27" customWidth="1"/>
    <col min="8706" max="8715" width="8.7109375" style="27" customWidth="1"/>
    <col min="8716" max="8716" width="16.7109375" style="27" customWidth="1"/>
    <col min="8717" max="8960" width="9.140625" style="27"/>
    <col min="8961" max="8961" width="16.7109375" style="27" customWidth="1"/>
    <col min="8962" max="8971" width="8.7109375" style="27" customWidth="1"/>
    <col min="8972" max="8972" width="16.7109375" style="27" customWidth="1"/>
    <col min="8973" max="9216" width="9.140625" style="27"/>
    <col min="9217" max="9217" width="16.7109375" style="27" customWidth="1"/>
    <col min="9218" max="9227" width="8.7109375" style="27" customWidth="1"/>
    <col min="9228" max="9228" width="16.7109375" style="27" customWidth="1"/>
    <col min="9229" max="9472" width="9.140625" style="27"/>
    <col min="9473" max="9473" width="16.7109375" style="27" customWidth="1"/>
    <col min="9474" max="9483" width="8.7109375" style="27" customWidth="1"/>
    <col min="9484" max="9484" width="16.7109375" style="27" customWidth="1"/>
    <col min="9485" max="9728" width="9.140625" style="27"/>
    <col min="9729" max="9729" width="16.7109375" style="27" customWidth="1"/>
    <col min="9730" max="9739" width="8.7109375" style="27" customWidth="1"/>
    <col min="9740" max="9740" width="16.7109375" style="27" customWidth="1"/>
    <col min="9741" max="9984" width="9.140625" style="27"/>
    <col min="9985" max="9985" width="16.7109375" style="27" customWidth="1"/>
    <col min="9986" max="9995" width="8.7109375" style="27" customWidth="1"/>
    <col min="9996" max="9996" width="16.7109375" style="27" customWidth="1"/>
    <col min="9997" max="10240" width="9.140625" style="27"/>
    <col min="10241" max="10241" width="16.7109375" style="27" customWidth="1"/>
    <col min="10242" max="10251" width="8.7109375" style="27" customWidth="1"/>
    <col min="10252" max="10252" width="16.7109375" style="27" customWidth="1"/>
    <col min="10253" max="10496" width="9.140625" style="27"/>
    <col min="10497" max="10497" width="16.7109375" style="27" customWidth="1"/>
    <col min="10498" max="10507" width="8.7109375" style="27" customWidth="1"/>
    <col min="10508" max="10508" width="16.7109375" style="27" customWidth="1"/>
    <col min="10509" max="10752" width="9.140625" style="27"/>
    <col min="10753" max="10753" width="16.7109375" style="27" customWidth="1"/>
    <col min="10754" max="10763" width="8.7109375" style="27" customWidth="1"/>
    <col min="10764" max="10764" width="16.7109375" style="27" customWidth="1"/>
    <col min="10765" max="11008" width="9.140625" style="27"/>
    <col min="11009" max="11009" width="16.7109375" style="27" customWidth="1"/>
    <col min="11010" max="11019" width="8.7109375" style="27" customWidth="1"/>
    <col min="11020" max="11020" width="16.7109375" style="27" customWidth="1"/>
    <col min="11021" max="11264" width="9.140625" style="27"/>
    <col min="11265" max="11265" width="16.7109375" style="27" customWidth="1"/>
    <col min="11266" max="11275" width="8.7109375" style="27" customWidth="1"/>
    <col min="11276" max="11276" width="16.7109375" style="27" customWidth="1"/>
    <col min="11277" max="11520" width="9.140625" style="27"/>
    <col min="11521" max="11521" width="16.7109375" style="27" customWidth="1"/>
    <col min="11522" max="11531" width="8.7109375" style="27" customWidth="1"/>
    <col min="11532" max="11532" width="16.7109375" style="27" customWidth="1"/>
    <col min="11533" max="11776" width="9.140625" style="27"/>
    <col min="11777" max="11777" width="16.7109375" style="27" customWidth="1"/>
    <col min="11778" max="11787" width="8.7109375" style="27" customWidth="1"/>
    <col min="11788" max="11788" width="16.7109375" style="27" customWidth="1"/>
    <col min="11789" max="12032" width="9.140625" style="27"/>
    <col min="12033" max="12033" width="16.7109375" style="27" customWidth="1"/>
    <col min="12034" max="12043" width="8.7109375" style="27" customWidth="1"/>
    <col min="12044" max="12044" width="16.7109375" style="27" customWidth="1"/>
    <col min="12045" max="12288" width="9.140625" style="27"/>
    <col min="12289" max="12289" width="16.7109375" style="27" customWidth="1"/>
    <col min="12290" max="12299" width="8.7109375" style="27" customWidth="1"/>
    <col min="12300" max="12300" width="16.7109375" style="27" customWidth="1"/>
    <col min="12301" max="12544" width="9.140625" style="27"/>
    <col min="12545" max="12545" width="16.7109375" style="27" customWidth="1"/>
    <col min="12546" max="12555" width="8.7109375" style="27" customWidth="1"/>
    <col min="12556" max="12556" width="16.7109375" style="27" customWidth="1"/>
    <col min="12557" max="12800" width="9.140625" style="27"/>
    <col min="12801" max="12801" width="16.7109375" style="27" customWidth="1"/>
    <col min="12802" max="12811" width="8.7109375" style="27" customWidth="1"/>
    <col min="12812" max="12812" width="16.7109375" style="27" customWidth="1"/>
    <col min="12813" max="13056" width="9.140625" style="27"/>
    <col min="13057" max="13057" width="16.7109375" style="27" customWidth="1"/>
    <col min="13058" max="13067" width="8.7109375" style="27" customWidth="1"/>
    <col min="13068" max="13068" width="16.7109375" style="27" customWidth="1"/>
    <col min="13069" max="13312" width="9.140625" style="27"/>
    <col min="13313" max="13313" width="16.7109375" style="27" customWidth="1"/>
    <col min="13314" max="13323" width="8.7109375" style="27" customWidth="1"/>
    <col min="13324" max="13324" width="16.7109375" style="27" customWidth="1"/>
    <col min="13325" max="13568" width="9.140625" style="27"/>
    <col min="13569" max="13569" width="16.7109375" style="27" customWidth="1"/>
    <col min="13570" max="13579" width="8.7109375" style="27" customWidth="1"/>
    <col min="13580" max="13580" width="16.7109375" style="27" customWidth="1"/>
    <col min="13581" max="13824" width="9.140625" style="27"/>
    <col min="13825" max="13825" width="16.7109375" style="27" customWidth="1"/>
    <col min="13826" max="13835" width="8.7109375" style="27" customWidth="1"/>
    <col min="13836" max="13836" width="16.7109375" style="27" customWidth="1"/>
    <col min="13837" max="14080" width="9.140625" style="27"/>
    <col min="14081" max="14081" width="16.7109375" style="27" customWidth="1"/>
    <col min="14082" max="14091" width="8.7109375" style="27" customWidth="1"/>
    <col min="14092" max="14092" width="16.7109375" style="27" customWidth="1"/>
    <col min="14093" max="14336" width="9.140625" style="27"/>
    <col min="14337" max="14337" width="16.7109375" style="27" customWidth="1"/>
    <col min="14338" max="14347" width="8.7109375" style="27" customWidth="1"/>
    <col min="14348" max="14348" width="16.7109375" style="27" customWidth="1"/>
    <col min="14349" max="14592" width="9.140625" style="27"/>
    <col min="14593" max="14593" width="16.7109375" style="27" customWidth="1"/>
    <col min="14594" max="14603" width="8.7109375" style="27" customWidth="1"/>
    <col min="14604" max="14604" width="16.7109375" style="27" customWidth="1"/>
    <col min="14605" max="14848" width="9.140625" style="27"/>
    <col min="14849" max="14849" width="16.7109375" style="27" customWidth="1"/>
    <col min="14850" max="14859" width="8.7109375" style="27" customWidth="1"/>
    <col min="14860" max="14860" width="16.7109375" style="27" customWidth="1"/>
    <col min="14861" max="15104" width="9.140625" style="27"/>
    <col min="15105" max="15105" width="16.7109375" style="27" customWidth="1"/>
    <col min="15106" max="15115" width="8.7109375" style="27" customWidth="1"/>
    <col min="15116" max="15116" width="16.7109375" style="27" customWidth="1"/>
    <col min="15117" max="15360" width="9.140625" style="27"/>
    <col min="15361" max="15361" width="16.7109375" style="27" customWidth="1"/>
    <col min="15362" max="15371" width="8.7109375" style="27" customWidth="1"/>
    <col min="15372" max="15372" width="16.7109375" style="27" customWidth="1"/>
    <col min="15373" max="15616" width="9.140625" style="27"/>
    <col min="15617" max="15617" width="16.7109375" style="27" customWidth="1"/>
    <col min="15618" max="15627" width="8.7109375" style="27" customWidth="1"/>
    <col min="15628" max="15628" width="16.7109375" style="27" customWidth="1"/>
    <col min="15629" max="15872" width="9.140625" style="27"/>
    <col min="15873" max="15873" width="16.7109375" style="27" customWidth="1"/>
    <col min="15874" max="15883" width="8.7109375" style="27" customWidth="1"/>
    <col min="15884" max="15884" width="16.7109375" style="27" customWidth="1"/>
    <col min="15885" max="16128" width="9.140625" style="27"/>
    <col min="16129" max="16129" width="16.7109375" style="27" customWidth="1"/>
    <col min="16130" max="16139" width="8.7109375" style="27" customWidth="1"/>
    <col min="16140" max="16140" width="16.7109375" style="27" customWidth="1"/>
    <col min="16141" max="16384" width="9.140625" style="27"/>
  </cols>
  <sheetData>
    <row r="1" spans="1:12" ht="21.75" customHeight="1" x14ac:dyDescent="0.5">
      <c r="A1" s="1358" t="s">
        <v>488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8" customHeight="1" x14ac:dyDescent="0.25">
      <c r="A2" s="1359" t="s">
        <v>776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8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8" customHeight="1" x14ac:dyDescent="0.25">
      <c r="A4" s="1417" t="s">
        <v>351</v>
      </c>
      <c r="B4" s="1417"/>
      <c r="C4" s="1417"/>
      <c r="D4" s="1417"/>
      <c r="E4" s="1417"/>
      <c r="F4" s="1417"/>
      <c r="G4" s="1417"/>
      <c r="H4" s="1417"/>
      <c r="I4" s="1417"/>
      <c r="J4" s="1417"/>
      <c r="K4" s="1417"/>
      <c r="L4" s="1417"/>
    </row>
    <row r="5" spans="1:12" ht="15.75" x14ac:dyDescent="0.3">
      <c r="A5" s="267" t="s">
        <v>734</v>
      </c>
      <c r="B5" s="269"/>
      <c r="C5" s="269"/>
      <c r="D5" s="269"/>
      <c r="E5" s="269"/>
      <c r="F5" s="269"/>
      <c r="G5" s="269"/>
      <c r="H5" s="269"/>
      <c r="I5" s="282"/>
      <c r="J5" s="269"/>
      <c r="K5" s="269"/>
      <c r="L5" s="276" t="s">
        <v>208</v>
      </c>
    </row>
    <row r="6" spans="1:12" ht="28.5" customHeight="1" thickBot="1" x14ac:dyDescent="0.25">
      <c r="A6" s="1418" t="s">
        <v>205</v>
      </c>
      <c r="B6" s="1420" t="s">
        <v>775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92</v>
      </c>
    </row>
    <row r="7" spans="1:12" ht="43.5" customHeight="1" thickTop="1" x14ac:dyDescent="0.2">
      <c r="A7" s="1419"/>
      <c r="B7" s="87" t="s">
        <v>394</v>
      </c>
      <c r="C7" s="87" t="s">
        <v>1632</v>
      </c>
      <c r="D7" s="126" t="s">
        <v>198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93</v>
      </c>
      <c r="B8" s="155">
        <f t="shared" ref="B8:B18" si="0">SUM(C8:K8)</f>
        <v>4122</v>
      </c>
      <c r="C8" s="155">
        <v>4</v>
      </c>
      <c r="D8" s="156">
        <v>1</v>
      </c>
      <c r="E8" s="156">
        <v>18</v>
      </c>
      <c r="F8" s="156">
        <v>94</v>
      </c>
      <c r="G8" s="156">
        <v>471</v>
      </c>
      <c r="H8" s="156">
        <v>1189</v>
      </c>
      <c r="I8" s="156">
        <v>1523</v>
      </c>
      <c r="J8" s="156">
        <v>755</v>
      </c>
      <c r="K8" s="156">
        <v>67</v>
      </c>
      <c r="L8" s="513" t="s">
        <v>535</v>
      </c>
    </row>
    <row r="9" spans="1:12" ht="24.95" customHeight="1" thickTop="1" thickBot="1" x14ac:dyDescent="0.25">
      <c r="A9" s="520" t="s">
        <v>94</v>
      </c>
      <c r="B9" s="216">
        <f t="shared" si="0"/>
        <v>3297</v>
      </c>
      <c r="C9" s="159">
        <v>1</v>
      </c>
      <c r="D9" s="160">
        <v>1</v>
      </c>
      <c r="E9" s="160">
        <v>7</v>
      </c>
      <c r="F9" s="160">
        <v>85</v>
      </c>
      <c r="G9" s="160">
        <v>454</v>
      </c>
      <c r="H9" s="160">
        <v>1251</v>
      </c>
      <c r="I9" s="160">
        <v>1074</v>
      </c>
      <c r="J9" s="160">
        <v>405</v>
      </c>
      <c r="K9" s="160">
        <v>19</v>
      </c>
      <c r="L9" s="515" t="s">
        <v>929</v>
      </c>
    </row>
    <row r="10" spans="1:12" ht="24.95" customHeight="1" thickTop="1" thickBot="1" x14ac:dyDescent="0.25">
      <c r="A10" s="544" t="s">
        <v>95</v>
      </c>
      <c r="B10" s="155">
        <f t="shared" si="0"/>
        <v>2447</v>
      </c>
      <c r="C10" s="157">
        <v>0</v>
      </c>
      <c r="D10" s="158">
        <v>0</v>
      </c>
      <c r="E10" s="158">
        <v>4</v>
      </c>
      <c r="F10" s="158">
        <v>98</v>
      </c>
      <c r="G10" s="158">
        <v>558</v>
      </c>
      <c r="H10" s="158">
        <v>1010</v>
      </c>
      <c r="I10" s="158">
        <v>638</v>
      </c>
      <c r="J10" s="158">
        <v>137</v>
      </c>
      <c r="K10" s="158">
        <v>2</v>
      </c>
      <c r="L10" s="514" t="s">
        <v>96</v>
      </c>
    </row>
    <row r="11" spans="1:12" ht="24.95" customHeight="1" thickTop="1" thickBot="1" x14ac:dyDescent="0.25">
      <c r="A11" s="520" t="s">
        <v>97</v>
      </c>
      <c r="B11" s="159">
        <f t="shared" si="0"/>
        <v>1464</v>
      </c>
      <c r="C11" s="159">
        <v>3</v>
      </c>
      <c r="D11" s="160">
        <v>0</v>
      </c>
      <c r="E11" s="160">
        <v>6</v>
      </c>
      <c r="F11" s="160">
        <v>96</v>
      </c>
      <c r="G11" s="160">
        <v>486</v>
      </c>
      <c r="H11" s="160">
        <v>566</v>
      </c>
      <c r="I11" s="160">
        <v>279</v>
      </c>
      <c r="J11" s="160">
        <v>28</v>
      </c>
      <c r="K11" s="160">
        <v>0</v>
      </c>
      <c r="L11" s="515" t="s">
        <v>98</v>
      </c>
    </row>
    <row r="12" spans="1:12" ht="24.95" customHeight="1" thickTop="1" thickBot="1" x14ac:dyDescent="0.25">
      <c r="A12" s="544" t="s">
        <v>99</v>
      </c>
      <c r="B12" s="157">
        <f t="shared" si="0"/>
        <v>796</v>
      </c>
      <c r="C12" s="157">
        <v>0</v>
      </c>
      <c r="D12" s="158">
        <v>0</v>
      </c>
      <c r="E12" s="158">
        <v>5</v>
      </c>
      <c r="F12" s="158">
        <v>96</v>
      </c>
      <c r="G12" s="158">
        <v>294</v>
      </c>
      <c r="H12" s="158">
        <v>304</v>
      </c>
      <c r="I12" s="158">
        <v>86</v>
      </c>
      <c r="J12" s="158">
        <v>11</v>
      </c>
      <c r="K12" s="158">
        <v>0</v>
      </c>
      <c r="L12" s="514" t="s">
        <v>100</v>
      </c>
    </row>
    <row r="13" spans="1:12" ht="24.95" customHeight="1" thickTop="1" thickBot="1" x14ac:dyDescent="0.25">
      <c r="A13" s="520" t="s">
        <v>101</v>
      </c>
      <c r="B13" s="159">
        <f t="shared" si="0"/>
        <v>419</v>
      </c>
      <c r="C13" s="159">
        <v>0</v>
      </c>
      <c r="D13" s="160">
        <v>1</v>
      </c>
      <c r="E13" s="160">
        <v>2</v>
      </c>
      <c r="F13" s="160">
        <v>86</v>
      </c>
      <c r="G13" s="160">
        <v>162</v>
      </c>
      <c r="H13" s="160">
        <v>137</v>
      </c>
      <c r="I13" s="160">
        <v>29</v>
      </c>
      <c r="J13" s="160">
        <v>2</v>
      </c>
      <c r="K13" s="160">
        <v>0</v>
      </c>
      <c r="L13" s="515" t="s">
        <v>102</v>
      </c>
    </row>
    <row r="14" spans="1:12" ht="24.95" customHeight="1" thickTop="1" thickBot="1" x14ac:dyDescent="0.25">
      <c r="A14" s="544" t="s">
        <v>103</v>
      </c>
      <c r="B14" s="157">
        <f t="shared" si="0"/>
        <v>193</v>
      </c>
      <c r="C14" s="157">
        <v>0</v>
      </c>
      <c r="D14" s="158">
        <v>0</v>
      </c>
      <c r="E14" s="158">
        <v>5</v>
      </c>
      <c r="F14" s="158">
        <v>57</v>
      </c>
      <c r="G14" s="158">
        <v>77</v>
      </c>
      <c r="H14" s="158">
        <v>41</v>
      </c>
      <c r="I14" s="158">
        <v>13</v>
      </c>
      <c r="J14" s="158">
        <v>0</v>
      </c>
      <c r="K14" s="158">
        <v>0</v>
      </c>
      <c r="L14" s="514" t="s">
        <v>104</v>
      </c>
    </row>
    <row r="15" spans="1:12" ht="24.95" customHeight="1" thickTop="1" thickBot="1" x14ac:dyDescent="0.25">
      <c r="A15" s="520" t="s">
        <v>105</v>
      </c>
      <c r="B15" s="159">
        <f t="shared" si="0"/>
        <v>93</v>
      </c>
      <c r="C15" s="159">
        <v>0</v>
      </c>
      <c r="D15" s="160">
        <v>0</v>
      </c>
      <c r="E15" s="160">
        <v>4</v>
      </c>
      <c r="F15" s="160">
        <v>26</v>
      </c>
      <c r="G15" s="160">
        <v>38</v>
      </c>
      <c r="H15" s="160">
        <v>21</v>
      </c>
      <c r="I15" s="160">
        <v>4</v>
      </c>
      <c r="J15" s="160">
        <v>0</v>
      </c>
      <c r="K15" s="160">
        <v>0</v>
      </c>
      <c r="L15" s="515" t="s">
        <v>106</v>
      </c>
    </row>
    <row r="16" spans="1:12" ht="24.95" customHeight="1" thickTop="1" thickBot="1" x14ac:dyDescent="0.25">
      <c r="A16" s="544" t="s">
        <v>107</v>
      </c>
      <c r="B16" s="157">
        <f t="shared" si="0"/>
        <v>46</v>
      </c>
      <c r="C16" s="157">
        <v>0</v>
      </c>
      <c r="D16" s="158">
        <v>0</v>
      </c>
      <c r="E16" s="158">
        <v>1</v>
      </c>
      <c r="F16" s="158">
        <v>18</v>
      </c>
      <c r="G16" s="158">
        <v>20</v>
      </c>
      <c r="H16" s="158">
        <v>6</v>
      </c>
      <c r="I16" s="158">
        <v>1</v>
      </c>
      <c r="J16" s="158">
        <v>0</v>
      </c>
      <c r="K16" s="158">
        <v>0</v>
      </c>
      <c r="L16" s="514" t="s">
        <v>108</v>
      </c>
    </row>
    <row r="17" spans="1:12" ht="24.95" customHeight="1" thickTop="1" x14ac:dyDescent="0.2">
      <c r="A17" s="521" t="s">
        <v>109</v>
      </c>
      <c r="B17" s="162">
        <f t="shared" si="0"/>
        <v>43</v>
      </c>
      <c r="C17" s="162">
        <v>0</v>
      </c>
      <c r="D17" s="182">
        <v>0</v>
      </c>
      <c r="E17" s="182">
        <v>4</v>
      </c>
      <c r="F17" s="182">
        <v>15</v>
      </c>
      <c r="G17" s="182">
        <v>20</v>
      </c>
      <c r="H17" s="182">
        <v>4</v>
      </c>
      <c r="I17" s="182">
        <v>0</v>
      </c>
      <c r="J17" s="182">
        <v>0</v>
      </c>
      <c r="K17" s="182">
        <v>0</v>
      </c>
      <c r="L17" s="541" t="s">
        <v>110</v>
      </c>
    </row>
    <row r="18" spans="1:12" ht="24.95" customHeight="1" x14ac:dyDescent="0.2">
      <c r="A18" s="916" t="s">
        <v>71</v>
      </c>
      <c r="B18" s="917">
        <f t="shared" si="0"/>
        <v>0</v>
      </c>
      <c r="C18" s="917">
        <v>0</v>
      </c>
      <c r="D18" s="918">
        <v>0</v>
      </c>
      <c r="E18" s="918">
        <v>0</v>
      </c>
      <c r="F18" s="918">
        <v>0</v>
      </c>
      <c r="G18" s="918">
        <v>0</v>
      </c>
      <c r="H18" s="918">
        <v>0</v>
      </c>
      <c r="I18" s="918">
        <v>0</v>
      </c>
      <c r="J18" s="918">
        <v>0</v>
      </c>
      <c r="K18" s="918">
        <v>0</v>
      </c>
      <c r="L18" s="919" t="s">
        <v>72</v>
      </c>
    </row>
    <row r="19" spans="1:12" ht="30" customHeight="1" x14ac:dyDescent="0.2">
      <c r="A19" s="920" t="s">
        <v>44</v>
      </c>
      <c r="B19" s="921">
        <f>SUM(B8:B18)</f>
        <v>12920</v>
      </c>
      <c r="C19" s="921">
        <f>SUM(C8:C18)</f>
        <v>8</v>
      </c>
      <c r="D19" s="921">
        <f t="shared" ref="D19:K19" si="1">SUM(D8:D18)</f>
        <v>3</v>
      </c>
      <c r="E19" s="921">
        <f t="shared" si="1"/>
        <v>56</v>
      </c>
      <c r="F19" s="921">
        <f t="shared" si="1"/>
        <v>671</v>
      </c>
      <c r="G19" s="921">
        <f t="shared" si="1"/>
        <v>2580</v>
      </c>
      <c r="H19" s="921">
        <f t="shared" si="1"/>
        <v>4529</v>
      </c>
      <c r="I19" s="921">
        <f t="shared" si="1"/>
        <v>3647</v>
      </c>
      <c r="J19" s="921">
        <f t="shared" si="1"/>
        <v>1338</v>
      </c>
      <c r="K19" s="921">
        <f t="shared" si="1"/>
        <v>88</v>
      </c>
      <c r="L19" s="922" t="s">
        <v>45</v>
      </c>
    </row>
    <row r="20" spans="1:12" x14ac:dyDescent="0.25">
      <c r="A20" s="24"/>
    </row>
    <row r="21" spans="1:12" x14ac:dyDescent="0.25">
      <c r="A21" s="24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L19"/>
  <sheetViews>
    <sheetView view="pageBreakPreview" zoomScaleNormal="100" workbookViewId="0">
      <selection activeCell="D21" sqref="D21"/>
    </sheetView>
  </sheetViews>
  <sheetFormatPr defaultRowHeight="15" x14ac:dyDescent="0.25"/>
  <cols>
    <col min="1" max="1" width="16.7109375" style="43" customWidth="1"/>
    <col min="2" max="10" width="10.42578125" style="43" customWidth="1"/>
    <col min="11" max="11" width="11.140625" style="43" customWidth="1"/>
    <col min="12" max="12" width="16.7109375" style="43" customWidth="1"/>
    <col min="13" max="256" width="9.140625" style="27"/>
    <col min="257" max="257" width="16.7109375" style="27" customWidth="1"/>
    <col min="258" max="267" width="8.7109375" style="27" customWidth="1"/>
    <col min="268" max="268" width="16.7109375" style="27" customWidth="1"/>
    <col min="269" max="512" width="9.140625" style="27"/>
    <col min="513" max="513" width="16.7109375" style="27" customWidth="1"/>
    <col min="514" max="523" width="8.7109375" style="27" customWidth="1"/>
    <col min="524" max="524" width="16.7109375" style="27" customWidth="1"/>
    <col min="525" max="768" width="9.140625" style="27"/>
    <col min="769" max="769" width="16.7109375" style="27" customWidth="1"/>
    <col min="770" max="779" width="8.7109375" style="27" customWidth="1"/>
    <col min="780" max="780" width="16.7109375" style="27" customWidth="1"/>
    <col min="781" max="1024" width="9.140625" style="27"/>
    <col min="1025" max="1025" width="16.7109375" style="27" customWidth="1"/>
    <col min="1026" max="1035" width="8.7109375" style="27" customWidth="1"/>
    <col min="1036" max="1036" width="16.7109375" style="27" customWidth="1"/>
    <col min="1037" max="1280" width="9.140625" style="27"/>
    <col min="1281" max="1281" width="16.7109375" style="27" customWidth="1"/>
    <col min="1282" max="1291" width="8.7109375" style="27" customWidth="1"/>
    <col min="1292" max="1292" width="16.7109375" style="27" customWidth="1"/>
    <col min="1293" max="1536" width="9.140625" style="27"/>
    <col min="1537" max="1537" width="16.7109375" style="27" customWidth="1"/>
    <col min="1538" max="1547" width="8.7109375" style="27" customWidth="1"/>
    <col min="1548" max="1548" width="16.7109375" style="27" customWidth="1"/>
    <col min="1549" max="1792" width="9.140625" style="27"/>
    <col min="1793" max="1793" width="16.7109375" style="27" customWidth="1"/>
    <col min="1794" max="1803" width="8.7109375" style="27" customWidth="1"/>
    <col min="1804" max="1804" width="16.7109375" style="27" customWidth="1"/>
    <col min="1805" max="2048" width="9.140625" style="27"/>
    <col min="2049" max="2049" width="16.7109375" style="27" customWidth="1"/>
    <col min="2050" max="2059" width="8.7109375" style="27" customWidth="1"/>
    <col min="2060" max="2060" width="16.7109375" style="27" customWidth="1"/>
    <col min="2061" max="2304" width="9.140625" style="27"/>
    <col min="2305" max="2305" width="16.7109375" style="27" customWidth="1"/>
    <col min="2306" max="2315" width="8.7109375" style="27" customWidth="1"/>
    <col min="2316" max="2316" width="16.7109375" style="27" customWidth="1"/>
    <col min="2317" max="2560" width="9.140625" style="27"/>
    <col min="2561" max="2561" width="16.7109375" style="27" customWidth="1"/>
    <col min="2562" max="2571" width="8.7109375" style="27" customWidth="1"/>
    <col min="2572" max="2572" width="16.7109375" style="27" customWidth="1"/>
    <col min="2573" max="2816" width="9.140625" style="27"/>
    <col min="2817" max="2817" width="16.7109375" style="27" customWidth="1"/>
    <col min="2818" max="2827" width="8.7109375" style="27" customWidth="1"/>
    <col min="2828" max="2828" width="16.7109375" style="27" customWidth="1"/>
    <col min="2829" max="3072" width="9.140625" style="27"/>
    <col min="3073" max="3073" width="16.7109375" style="27" customWidth="1"/>
    <col min="3074" max="3083" width="8.7109375" style="27" customWidth="1"/>
    <col min="3084" max="3084" width="16.7109375" style="27" customWidth="1"/>
    <col min="3085" max="3328" width="9.140625" style="27"/>
    <col min="3329" max="3329" width="16.7109375" style="27" customWidth="1"/>
    <col min="3330" max="3339" width="8.7109375" style="27" customWidth="1"/>
    <col min="3340" max="3340" width="16.7109375" style="27" customWidth="1"/>
    <col min="3341" max="3584" width="9.140625" style="27"/>
    <col min="3585" max="3585" width="16.7109375" style="27" customWidth="1"/>
    <col min="3586" max="3595" width="8.7109375" style="27" customWidth="1"/>
    <col min="3596" max="3596" width="16.7109375" style="27" customWidth="1"/>
    <col min="3597" max="3840" width="9.140625" style="27"/>
    <col min="3841" max="3841" width="16.7109375" style="27" customWidth="1"/>
    <col min="3842" max="3851" width="8.7109375" style="27" customWidth="1"/>
    <col min="3852" max="3852" width="16.7109375" style="27" customWidth="1"/>
    <col min="3853" max="4096" width="9.140625" style="27"/>
    <col min="4097" max="4097" width="16.7109375" style="27" customWidth="1"/>
    <col min="4098" max="4107" width="8.7109375" style="27" customWidth="1"/>
    <col min="4108" max="4108" width="16.7109375" style="27" customWidth="1"/>
    <col min="4109" max="4352" width="9.140625" style="27"/>
    <col min="4353" max="4353" width="16.7109375" style="27" customWidth="1"/>
    <col min="4354" max="4363" width="8.7109375" style="27" customWidth="1"/>
    <col min="4364" max="4364" width="16.7109375" style="27" customWidth="1"/>
    <col min="4365" max="4608" width="9.140625" style="27"/>
    <col min="4609" max="4609" width="16.7109375" style="27" customWidth="1"/>
    <col min="4610" max="4619" width="8.7109375" style="27" customWidth="1"/>
    <col min="4620" max="4620" width="16.7109375" style="27" customWidth="1"/>
    <col min="4621" max="4864" width="9.140625" style="27"/>
    <col min="4865" max="4865" width="16.7109375" style="27" customWidth="1"/>
    <col min="4866" max="4875" width="8.7109375" style="27" customWidth="1"/>
    <col min="4876" max="4876" width="16.7109375" style="27" customWidth="1"/>
    <col min="4877" max="5120" width="9.140625" style="27"/>
    <col min="5121" max="5121" width="16.7109375" style="27" customWidth="1"/>
    <col min="5122" max="5131" width="8.7109375" style="27" customWidth="1"/>
    <col min="5132" max="5132" width="16.7109375" style="27" customWidth="1"/>
    <col min="5133" max="5376" width="9.140625" style="27"/>
    <col min="5377" max="5377" width="16.7109375" style="27" customWidth="1"/>
    <col min="5378" max="5387" width="8.7109375" style="27" customWidth="1"/>
    <col min="5388" max="5388" width="16.7109375" style="27" customWidth="1"/>
    <col min="5389" max="5632" width="9.140625" style="27"/>
    <col min="5633" max="5633" width="16.7109375" style="27" customWidth="1"/>
    <col min="5634" max="5643" width="8.7109375" style="27" customWidth="1"/>
    <col min="5644" max="5644" width="16.7109375" style="27" customWidth="1"/>
    <col min="5645" max="5888" width="9.140625" style="27"/>
    <col min="5889" max="5889" width="16.7109375" style="27" customWidth="1"/>
    <col min="5890" max="5899" width="8.7109375" style="27" customWidth="1"/>
    <col min="5900" max="5900" width="16.7109375" style="27" customWidth="1"/>
    <col min="5901" max="6144" width="9.140625" style="27"/>
    <col min="6145" max="6145" width="16.7109375" style="27" customWidth="1"/>
    <col min="6146" max="6155" width="8.7109375" style="27" customWidth="1"/>
    <col min="6156" max="6156" width="16.7109375" style="27" customWidth="1"/>
    <col min="6157" max="6400" width="9.140625" style="27"/>
    <col min="6401" max="6401" width="16.7109375" style="27" customWidth="1"/>
    <col min="6402" max="6411" width="8.7109375" style="27" customWidth="1"/>
    <col min="6412" max="6412" width="16.7109375" style="27" customWidth="1"/>
    <col min="6413" max="6656" width="9.140625" style="27"/>
    <col min="6657" max="6657" width="16.7109375" style="27" customWidth="1"/>
    <col min="6658" max="6667" width="8.7109375" style="27" customWidth="1"/>
    <col min="6668" max="6668" width="16.7109375" style="27" customWidth="1"/>
    <col min="6669" max="6912" width="9.140625" style="27"/>
    <col min="6913" max="6913" width="16.7109375" style="27" customWidth="1"/>
    <col min="6914" max="6923" width="8.7109375" style="27" customWidth="1"/>
    <col min="6924" max="6924" width="16.7109375" style="27" customWidth="1"/>
    <col min="6925" max="7168" width="9.140625" style="27"/>
    <col min="7169" max="7169" width="16.7109375" style="27" customWidth="1"/>
    <col min="7170" max="7179" width="8.7109375" style="27" customWidth="1"/>
    <col min="7180" max="7180" width="16.7109375" style="27" customWidth="1"/>
    <col min="7181" max="7424" width="9.140625" style="27"/>
    <col min="7425" max="7425" width="16.7109375" style="27" customWidth="1"/>
    <col min="7426" max="7435" width="8.7109375" style="27" customWidth="1"/>
    <col min="7436" max="7436" width="16.7109375" style="27" customWidth="1"/>
    <col min="7437" max="7680" width="9.140625" style="27"/>
    <col min="7681" max="7681" width="16.7109375" style="27" customWidth="1"/>
    <col min="7682" max="7691" width="8.7109375" style="27" customWidth="1"/>
    <col min="7692" max="7692" width="16.7109375" style="27" customWidth="1"/>
    <col min="7693" max="7936" width="9.140625" style="27"/>
    <col min="7937" max="7937" width="16.7109375" style="27" customWidth="1"/>
    <col min="7938" max="7947" width="8.7109375" style="27" customWidth="1"/>
    <col min="7948" max="7948" width="16.7109375" style="27" customWidth="1"/>
    <col min="7949" max="8192" width="9.140625" style="27"/>
    <col min="8193" max="8193" width="16.7109375" style="27" customWidth="1"/>
    <col min="8194" max="8203" width="8.7109375" style="27" customWidth="1"/>
    <col min="8204" max="8204" width="16.7109375" style="27" customWidth="1"/>
    <col min="8205" max="8448" width="9.140625" style="27"/>
    <col min="8449" max="8449" width="16.7109375" style="27" customWidth="1"/>
    <col min="8450" max="8459" width="8.7109375" style="27" customWidth="1"/>
    <col min="8460" max="8460" width="16.7109375" style="27" customWidth="1"/>
    <col min="8461" max="8704" width="9.140625" style="27"/>
    <col min="8705" max="8705" width="16.7109375" style="27" customWidth="1"/>
    <col min="8706" max="8715" width="8.7109375" style="27" customWidth="1"/>
    <col min="8716" max="8716" width="16.7109375" style="27" customWidth="1"/>
    <col min="8717" max="8960" width="9.140625" style="27"/>
    <col min="8961" max="8961" width="16.7109375" style="27" customWidth="1"/>
    <col min="8962" max="8971" width="8.7109375" style="27" customWidth="1"/>
    <col min="8972" max="8972" width="16.7109375" style="27" customWidth="1"/>
    <col min="8973" max="9216" width="9.140625" style="27"/>
    <col min="9217" max="9217" width="16.7109375" style="27" customWidth="1"/>
    <col min="9218" max="9227" width="8.7109375" style="27" customWidth="1"/>
    <col min="9228" max="9228" width="16.7109375" style="27" customWidth="1"/>
    <col min="9229" max="9472" width="9.140625" style="27"/>
    <col min="9473" max="9473" width="16.7109375" style="27" customWidth="1"/>
    <col min="9474" max="9483" width="8.7109375" style="27" customWidth="1"/>
    <col min="9484" max="9484" width="16.7109375" style="27" customWidth="1"/>
    <col min="9485" max="9728" width="9.140625" style="27"/>
    <col min="9729" max="9729" width="16.7109375" style="27" customWidth="1"/>
    <col min="9730" max="9739" width="8.7109375" style="27" customWidth="1"/>
    <col min="9740" max="9740" width="16.7109375" style="27" customWidth="1"/>
    <col min="9741" max="9984" width="9.140625" style="27"/>
    <col min="9985" max="9985" width="16.7109375" style="27" customWidth="1"/>
    <col min="9986" max="9995" width="8.7109375" style="27" customWidth="1"/>
    <col min="9996" max="9996" width="16.7109375" style="27" customWidth="1"/>
    <col min="9997" max="10240" width="9.140625" style="27"/>
    <col min="10241" max="10241" width="16.7109375" style="27" customWidth="1"/>
    <col min="10242" max="10251" width="8.7109375" style="27" customWidth="1"/>
    <col min="10252" max="10252" width="16.7109375" style="27" customWidth="1"/>
    <col min="10253" max="10496" width="9.140625" style="27"/>
    <col min="10497" max="10497" width="16.7109375" style="27" customWidth="1"/>
    <col min="10498" max="10507" width="8.7109375" style="27" customWidth="1"/>
    <col min="10508" max="10508" width="16.7109375" style="27" customWidth="1"/>
    <col min="10509" max="10752" width="9.140625" style="27"/>
    <col min="10753" max="10753" width="16.7109375" style="27" customWidth="1"/>
    <col min="10754" max="10763" width="8.7109375" style="27" customWidth="1"/>
    <col min="10764" max="10764" width="16.7109375" style="27" customWidth="1"/>
    <col min="10765" max="11008" width="9.140625" style="27"/>
    <col min="11009" max="11009" width="16.7109375" style="27" customWidth="1"/>
    <col min="11010" max="11019" width="8.7109375" style="27" customWidth="1"/>
    <col min="11020" max="11020" width="16.7109375" style="27" customWidth="1"/>
    <col min="11021" max="11264" width="9.140625" style="27"/>
    <col min="11265" max="11265" width="16.7109375" style="27" customWidth="1"/>
    <col min="11266" max="11275" width="8.7109375" style="27" customWidth="1"/>
    <col min="11276" max="11276" width="16.7109375" style="27" customWidth="1"/>
    <col min="11277" max="11520" width="9.140625" style="27"/>
    <col min="11521" max="11521" width="16.7109375" style="27" customWidth="1"/>
    <col min="11522" max="11531" width="8.7109375" style="27" customWidth="1"/>
    <col min="11532" max="11532" width="16.7109375" style="27" customWidth="1"/>
    <col min="11533" max="11776" width="9.140625" style="27"/>
    <col min="11777" max="11777" width="16.7109375" style="27" customWidth="1"/>
    <col min="11778" max="11787" width="8.7109375" style="27" customWidth="1"/>
    <col min="11788" max="11788" width="16.7109375" style="27" customWidth="1"/>
    <col min="11789" max="12032" width="9.140625" style="27"/>
    <col min="12033" max="12033" width="16.7109375" style="27" customWidth="1"/>
    <col min="12034" max="12043" width="8.7109375" style="27" customWidth="1"/>
    <col min="12044" max="12044" width="16.7109375" style="27" customWidth="1"/>
    <col min="12045" max="12288" width="9.140625" style="27"/>
    <col min="12289" max="12289" width="16.7109375" style="27" customWidth="1"/>
    <col min="12290" max="12299" width="8.7109375" style="27" customWidth="1"/>
    <col min="12300" max="12300" width="16.7109375" style="27" customWidth="1"/>
    <col min="12301" max="12544" width="9.140625" style="27"/>
    <col min="12545" max="12545" width="16.7109375" style="27" customWidth="1"/>
    <col min="12546" max="12555" width="8.7109375" style="27" customWidth="1"/>
    <col min="12556" max="12556" width="16.7109375" style="27" customWidth="1"/>
    <col min="12557" max="12800" width="9.140625" style="27"/>
    <col min="12801" max="12801" width="16.7109375" style="27" customWidth="1"/>
    <col min="12802" max="12811" width="8.7109375" style="27" customWidth="1"/>
    <col min="12812" max="12812" width="16.7109375" style="27" customWidth="1"/>
    <col min="12813" max="13056" width="9.140625" style="27"/>
    <col min="13057" max="13057" width="16.7109375" style="27" customWidth="1"/>
    <col min="13058" max="13067" width="8.7109375" style="27" customWidth="1"/>
    <col min="13068" max="13068" width="16.7109375" style="27" customWidth="1"/>
    <col min="13069" max="13312" width="9.140625" style="27"/>
    <col min="13313" max="13313" width="16.7109375" style="27" customWidth="1"/>
    <col min="13314" max="13323" width="8.7109375" style="27" customWidth="1"/>
    <col min="13324" max="13324" width="16.7109375" style="27" customWidth="1"/>
    <col min="13325" max="13568" width="9.140625" style="27"/>
    <col min="13569" max="13569" width="16.7109375" style="27" customWidth="1"/>
    <col min="13570" max="13579" width="8.7109375" style="27" customWidth="1"/>
    <col min="13580" max="13580" width="16.7109375" style="27" customWidth="1"/>
    <col min="13581" max="13824" width="9.140625" style="27"/>
    <col min="13825" max="13825" width="16.7109375" style="27" customWidth="1"/>
    <col min="13826" max="13835" width="8.7109375" style="27" customWidth="1"/>
    <col min="13836" max="13836" width="16.7109375" style="27" customWidth="1"/>
    <col min="13837" max="14080" width="9.140625" style="27"/>
    <col min="14081" max="14081" width="16.7109375" style="27" customWidth="1"/>
    <col min="14082" max="14091" width="8.7109375" style="27" customWidth="1"/>
    <col min="14092" max="14092" width="16.7109375" style="27" customWidth="1"/>
    <col min="14093" max="14336" width="9.140625" style="27"/>
    <col min="14337" max="14337" width="16.7109375" style="27" customWidth="1"/>
    <col min="14338" max="14347" width="8.7109375" style="27" customWidth="1"/>
    <col min="14348" max="14348" width="16.7109375" style="27" customWidth="1"/>
    <col min="14349" max="14592" width="9.140625" style="27"/>
    <col min="14593" max="14593" width="16.7109375" style="27" customWidth="1"/>
    <col min="14594" max="14603" width="8.7109375" style="27" customWidth="1"/>
    <col min="14604" max="14604" width="16.7109375" style="27" customWidth="1"/>
    <col min="14605" max="14848" width="9.140625" style="27"/>
    <col min="14849" max="14849" width="16.7109375" style="27" customWidth="1"/>
    <col min="14850" max="14859" width="8.7109375" style="27" customWidth="1"/>
    <col min="14860" max="14860" width="16.7109375" style="27" customWidth="1"/>
    <col min="14861" max="15104" width="9.140625" style="27"/>
    <col min="15105" max="15105" width="16.7109375" style="27" customWidth="1"/>
    <col min="15106" max="15115" width="8.7109375" style="27" customWidth="1"/>
    <col min="15116" max="15116" width="16.7109375" style="27" customWidth="1"/>
    <col min="15117" max="15360" width="9.140625" style="27"/>
    <col min="15361" max="15361" width="16.7109375" style="27" customWidth="1"/>
    <col min="15362" max="15371" width="8.7109375" style="27" customWidth="1"/>
    <col min="15372" max="15372" width="16.7109375" style="27" customWidth="1"/>
    <col min="15373" max="15616" width="9.140625" style="27"/>
    <col min="15617" max="15617" width="16.7109375" style="27" customWidth="1"/>
    <col min="15618" max="15627" width="8.7109375" style="27" customWidth="1"/>
    <col min="15628" max="15628" width="16.7109375" style="27" customWidth="1"/>
    <col min="15629" max="15872" width="9.140625" style="27"/>
    <col min="15873" max="15873" width="16.7109375" style="27" customWidth="1"/>
    <col min="15874" max="15883" width="8.7109375" style="27" customWidth="1"/>
    <col min="15884" max="15884" width="16.7109375" style="27" customWidth="1"/>
    <col min="15885" max="16128" width="9.140625" style="27"/>
    <col min="16129" max="16129" width="16.7109375" style="27" customWidth="1"/>
    <col min="16130" max="16139" width="8.7109375" style="27" customWidth="1"/>
    <col min="16140" max="16140" width="16.7109375" style="27" customWidth="1"/>
    <col min="16141" max="16384" width="9.140625" style="27"/>
  </cols>
  <sheetData>
    <row r="1" spans="1:12" ht="18" customHeight="1" x14ac:dyDescent="0.5">
      <c r="A1" s="1423" t="s">
        <v>488</v>
      </c>
      <c r="B1" s="1423"/>
      <c r="C1" s="1423"/>
      <c r="D1" s="1423"/>
      <c r="E1" s="1423"/>
      <c r="F1" s="1423"/>
      <c r="G1" s="1423"/>
      <c r="H1" s="1423"/>
      <c r="I1" s="1423"/>
      <c r="J1" s="1423"/>
      <c r="K1" s="1423"/>
      <c r="L1" s="1423"/>
    </row>
    <row r="2" spans="1:12" ht="18" customHeight="1" x14ac:dyDescent="0.25">
      <c r="A2" s="1359" t="s">
        <v>776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8" customHeight="1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8" customHeight="1" x14ac:dyDescent="0.25">
      <c r="A4" s="1344" t="s">
        <v>350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</row>
    <row r="5" spans="1:12" ht="15.75" x14ac:dyDescent="0.3">
      <c r="A5" s="267" t="s">
        <v>735</v>
      </c>
      <c r="B5" s="269"/>
      <c r="C5" s="269"/>
      <c r="D5" s="269"/>
      <c r="E5" s="269"/>
      <c r="F5" s="269"/>
      <c r="G5" s="269"/>
      <c r="H5" s="269"/>
      <c r="I5" s="282"/>
      <c r="J5" s="269"/>
      <c r="K5" s="269"/>
      <c r="L5" s="280" t="s">
        <v>209</v>
      </c>
    </row>
    <row r="6" spans="1:12" ht="28.5" customHeight="1" thickBot="1" x14ac:dyDescent="0.25">
      <c r="A6" s="1418" t="s">
        <v>205</v>
      </c>
      <c r="B6" s="1420" t="s">
        <v>775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92</v>
      </c>
    </row>
    <row r="7" spans="1:12" ht="42" customHeight="1" thickTop="1" x14ac:dyDescent="0.2">
      <c r="A7" s="1419"/>
      <c r="B7" s="87" t="s">
        <v>394</v>
      </c>
      <c r="C7" s="87" t="s">
        <v>1632</v>
      </c>
      <c r="D7" s="126" t="s">
        <v>198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93</v>
      </c>
      <c r="B8" s="155">
        <f t="shared" ref="B8:B16" si="0">SUM(C8:K8)</f>
        <v>8483</v>
      </c>
      <c r="C8" s="155">
        <f>'B13-1'!C8+'B13-2'!C8</f>
        <v>8</v>
      </c>
      <c r="D8" s="156">
        <f>SUM('B13-1'!D8+'B13-2'!D8)</f>
        <v>2</v>
      </c>
      <c r="E8" s="156">
        <f>SUM('B13-1'!E8+'B13-2'!E8)</f>
        <v>23</v>
      </c>
      <c r="F8" s="156">
        <f>SUM('B13-1'!F8+'B13-2'!F8)</f>
        <v>209</v>
      </c>
      <c r="G8" s="156">
        <f>SUM('B13-1'!G8+'B13-2'!G8)</f>
        <v>976</v>
      </c>
      <c r="H8" s="156">
        <f>SUM('B13-1'!H8+'B13-2'!H8)</f>
        <v>2443</v>
      </c>
      <c r="I8" s="156">
        <f>SUM('B13-1'!I8+'B13-2'!I8)</f>
        <v>3084</v>
      </c>
      <c r="J8" s="156">
        <f>SUM('B13-1'!J8+'B13-2'!J8)</f>
        <v>1595</v>
      </c>
      <c r="K8" s="156">
        <f>SUM('B13-1'!K8+'B13-2'!K8)</f>
        <v>143</v>
      </c>
      <c r="L8" s="513" t="s">
        <v>535</v>
      </c>
    </row>
    <row r="9" spans="1:12" ht="24.95" customHeight="1" thickTop="1" thickBot="1" x14ac:dyDescent="0.25">
      <c r="A9" s="520" t="s">
        <v>94</v>
      </c>
      <c r="B9" s="159">
        <f t="shared" si="0"/>
        <v>6709</v>
      </c>
      <c r="C9" s="216">
        <f>'B13-1'!C9+'B13-2'!C9</f>
        <v>2</v>
      </c>
      <c r="D9" s="160">
        <f>SUM('B13-1'!D9+'B13-2'!D9)</f>
        <v>1</v>
      </c>
      <c r="E9" s="160">
        <f>SUM('B13-1'!E9+'B13-2'!E9)</f>
        <v>12</v>
      </c>
      <c r="F9" s="160">
        <f>SUM('B13-1'!F9+'B13-2'!F9)</f>
        <v>186</v>
      </c>
      <c r="G9" s="160">
        <f>SUM('B13-1'!G9+'B13-2'!G9)</f>
        <v>1020</v>
      </c>
      <c r="H9" s="160">
        <f>SUM('B13-1'!H9+'B13-2'!H9)</f>
        <v>2454</v>
      </c>
      <c r="I9" s="160">
        <f>SUM('B13-1'!I9+'B13-2'!I9)</f>
        <v>2193</v>
      </c>
      <c r="J9" s="160">
        <f>SUM('B13-1'!J9+'B13-2'!J9)</f>
        <v>802</v>
      </c>
      <c r="K9" s="160">
        <f>SUM('B13-1'!K9+'B13-2'!K9)</f>
        <v>39</v>
      </c>
      <c r="L9" s="515" t="s">
        <v>929</v>
      </c>
    </row>
    <row r="10" spans="1:12" ht="24.95" customHeight="1" thickTop="1" thickBot="1" x14ac:dyDescent="0.25">
      <c r="A10" s="544" t="s">
        <v>95</v>
      </c>
      <c r="B10" s="157">
        <f t="shared" si="0"/>
        <v>4868</v>
      </c>
      <c r="C10" s="155">
        <f>'B13-1'!C10+'B13-2'!C10</f>
        <v>0</v>
      </c>
      <c r="D10" s="158">
        <f>SUM('B13-1'!D10+'B13-2'!D10)</f>
        <v>1</v>
      </c>
      <c r="E10" s="158">
        <f>SUM('B13-1'!E10+'B13-2'!E10)</f>
        <v>6</v>
      </c>
      <c r="F10" s="158">
        <f>SUM('B13-1'!F10+'B13-2'!F10)</f>
        <v>193</v>
      </c>
      <c r="G10" s="158">
        <f>SUM('B13-1'!G10+'B13-2'!G10)</f>
        <v>1131</v>
      </c>
      <c r="H10" s="158">
        <f>SUM('B13-1'!H10+'B13-2'!H10)</f>
        <v>2014</v>
      </c>
      <c r="I10" s="158">
        <f>SUM('B13-1'!I10+'B13-2'!I10)</f>
        <v>1234</v>
      </c>
      <c r="J10" s="158">
        <f>SUM('B13-1'!J10+'B13-2'!J10)</f>
        <v>286</v>
      </c>
      <c r="K10" s="158">
        <f>SUM('B13-1'!K10+'B13-2'!K10)</f>
        <v>3</v>
      </c>
      <c r="L10" s="514" t="s">
        <v>96</v>
      </c>
    </row>
    <row r="11" spans="1:12" ht="24.95" customHeight="1" thickTop="1" thickBot="1" x14ac:dyDescent="0.25">
      <c r="A11" s="520" t="s">
        <v>97</v>
      </c>
      <c r="B11" s="159">
        <f t="shared" si="0"/>
        <v>2993</v>
      </c>
      <c r="C11" s="216">
        <f>'B13-1'!C11+'B13-2'!C11</f>
        <v>3</v>
      </c>
      <c r="D11" s="160">
        <f>SUM('B13-1'!D11+'B13-2'!D11)</f>
        <v>0</v>
      </c>
      <c r="E11" s="160">
        <f>SUM('B13-1'!E11+'B13-2'!E11)</f>
        <v>12</v>
      </c>
      <c r="F11" s="160">
        <f>SUM('B13-1'!F11+'B13-2'!F11)</f>
        <v>199</v>
      </c>
      <c r="G11" s="160">
        <f>SUM('B13-1'!G11+'B13-2'!G11)</f>
        <v>960</v>
      </c>
      <c r="H11" s="160">
        <f>SUM('B13-1'!H11+'B13-2'!H11)</f>
        <v>1192</v>
      </c>
      <c r="I11" s="160">
        <f>SUM('B13-1'!I11+'B13-2'!I11)</f>
        <v>568</v>
      </c>
      <c r="J11" s="160">
        <f>SUM('B13-1'!J11+'B13-2'!J11)</f>
        <v>58</v>
      </c>
      <c r="K11" s="160">
        <f>SUM('B13-1'!K11+'B13-2'!K11)</f>
        <v>1</v>
      </c>
      <c r="L11" s="515" t="s">
        <v>98</v>
      </c>
    </row>
    <row r="12" spans="1:12" ht="24.95" customHeight="1" thickTop="1" thickBot="1" x14ac:dyDescent="0.25">
      <c r="A12" s="544" t="s">
        <v>99</v>
      </c>
      <c r="B12" s="157">
        <f t="shared" si="0"/>
        <v>1677</v>
      </c>
      <c r="C12" s="155">
        <f>'B13-1'!C12+'B13-2'!C12</f>
        <v>0</v>
      </c>
      <c r="D12" s="158">
        <f>SUM('B13-1'!D12+'B13-2'!D12)</f>
        <v>0</v>
      </c>
      <c r="E12" s="158">
        <f>SUM('B13-1'!E12+'B13-2'!E12)</f>
        <v>9</v>
      </c>
      <c r="F12" s="158">
        <f>SUM('B13-1'!F12+'B13-2'!F12)</f>
        <v>209</v>
      </c>
      <c r="G12" s="158">
        <f>SUM('B13-1'!G12+'B13-2'!G12)</f>
        <v>639</v>
      </c>
      <c r="H12" s="158">
        <f>SUM('B13-1'!H12+'B13-2'!H12)</f>
        <v>600</v>
      </c>
      <c r="I12" s="158">
        <f>SUM('B13-1'!I12+'B13-2'!I12)</f>
        <v>196</v>
      </c>
      <c r="J12" s="158">
        <f>SUM('B13-1'!J12+'B13-2'!J12)</f>
        <v>24</v>
      </c>
      <c r="K12" s="158">
        <f>SUM('B13-1'!K12+'B13-2'!K12)</f>
        <v>0</v>
      </c>
      <c r="L12" s="514" t="s">
        <v>100</v>
      </c>
    </row>
    <row r="13" spans="1:12" ht="24.95" customHeight="1" thickTop="1" thickBot="1" x14ac:dyDescent="0.25">
      <c r="A13" s="520" t="s">
        <v>101</v>
      </c>
      <c r="B13" s="159">
        <f t="shared" si="0"/>
        <v>842</v>
      </c>
      <c r="C13" s="216">
        <f>'B13-1'!C13+'B13-2'!C13</f>
        <v>0</v>
      </c>
      <c r="D13" s="160">
        <f>SUM('B13-1'!D13+'B13-2'!D13)</f>
        <v>2</v>
      </c>
      <c r="E13" s="160">
        <f>SUM('B13-1'!E13+'B13-2'!E13)</f>
        <v>5</v>
      </c>
      <c r="F13" s="160">
        <f>SUM('B13-1'!F13+'B13-2'!F13)</f>
        <v>165</v>
      </c>
      <c r="G13" s="160">
        <f>SUM('B13-1'!G13+'B13-2'!G13)</f>
        <v>347</v>
      </c>
      <c r="H13" s="160">
        <f>SUM('B13-1'!H13+'B13-2'!H13)</f>
        <v>262</v>
      </c>
      <c r="I13" s="160">
        <f>SUM('B13-1'!I13+'B13-2'!I13)</f>
        <v>58</v>
      </c>
      <c r="J13" s="160">
        <f>SUM('B13-1'!J13+'B13-2'!J13)</f>
        <v>3</v>
      </c>
      <c r="K13" s="160">
        <f>SUM('B13-1'!K13+'B13-2'!K13)</f>
        <v>0</v>
      </c>
      <c r="L13" s="515" t="s">
        <v>102</v>
      </c>
    </row>
    <row r="14" spans="1:12" ht="24.95" customHeight="1" thickTop="1" thickBot="1" x14ac:dyDescent="0.25">
      <c r="A14" s="544" t="s">
        <v>103</v>
      </c>
      <c r="B14" s="157">
        <f t="shared" si="0"/>
        <v>376</v>
      </c>
      <c r="C14" s="155">
        <f>'B13-1'!C14+'B13-2'!C14</f>
        <v>0</v>
      </c>
      <c r="D14" s="158">
        <f>SUM('B13-1'!D14+'B13-2'!D14)</f>
        <v>0</v>
      </c>
      <c r="E14" s="158">
        <f>SUM('B13-1'!E14+'B13-2'!E14)</f>
        <v>10</v>
      </c>
      <c r="F14" s="158">
        <f>SUM('B13-1'!F14+'B13-2'!F14)</f>
        <v>115</v>
      </c>
      <c r="G14" s="158">
        <f>SUM('B13-1'!G14+'B13-2'!G14)</f>
        <v>156</v>
      </c>
      <c r="H14" s="158">
        <f>SUM('B13-1'!H14+'B13-2'!H14)</f>
        <v>77</v>
      </c>
      <c r="I14" s="158">
        <f>SUM('B13-1'!I14+'B13-2'!I14)</f>
        <v>18</v>
      </c>
      <c r="J14" s="158">
        <f>SUM('B13-1'!J14+'B13-2'!J14)</f>
        <v>0</v>
      </c>
      <c r="K14" s="158">
        <f>SUM('B13-1'!K14+'B13-2'!K14)</f>
        <v>0</v>
      </c>
      <c r="L14" s="514" t="s">
        <v>104</v>
      </c>
    </row>
    <row r="15" spans="1:12" ht="24.95" customHeight="1" thickTop="1" thickBot="1" x14ac:dyDescent="0.25">
      <c r="A15" s="520" t="s">
        <v>105</v>
      </c>
      <c r="B15" s="159">
        <f t="shared" si="0"/>
        <v>195</v>
      </c>
      <c r="C15" s="216">
        <f>'B13-1'!C15+'B13-2'!C15</f>
        <v>0</v>
      </c>
      <c r="D15" s="160">
        <f>SUM('B13-1'!D15+'B13-2'!D15)</f>
        <v>0</v>
      </c>
      <c r="E15" s="160">
        <f>SUM('B13-1'!E15+'B13-2'!E15)</f>
        <v>8</v>
      </c>
      <c r="F15" s="160">
        <f>SUM('B13-1'!F15+'B13-2'!F15)</f>
        <v>58</v>
      </c>
      <c r="G15" s="160">
        <f>SUM('B13-1'!G15+'B13-2'!G15)</f>
        <v>81</v>
      </c>
      <c r="H15" s="160">
        <f>SUM('B13-1'!H15+'B13-2'!H15)</f>
        <v>38</v>
      </c>
      <c r="I15" s="160">
        <f>SUM('B13-1'!I15+'B13-2'!I15)</f>
        <v>10</v>
      </c>
      <c r="J15" s="160">
        <f>SUM('B13-1'!J15+'B13-2'!J15)</f>
        <v>0</v>
      </c>
      <c r="K15" s="160">
        <f>SUM('B13-1'!K15+'B13-2'!K15)</f>
        <v>0</v>
      </c>
      <c r="L15" s="515" t="s">
        <v>106</v>
      </c>
    </row>
    <row r="16" spans="1:12" ht="24.95" customHeight="1" thickTop="1" thickBot="1" x14ac:dyDescent="0.25">
      <c r="A16" s="544" t="s">
        <v>107</v>
      </c>
      <c r="B16" s="157">
        <f t="shared" si="0"/>
        <v>92</v>
      </c>
      <c r="C16" s="155">
        <f>'B13-1'!C16+'B13-2'!C16</f>
        <v>0</v>
      </c>
      <c r="D16" s="158">
        <f>SUM('B13-1'!D16+'B13-2'!D16)</f>
        <v>0</v>
      </c>
      <c r="E16" s="158">
        <f>SUM('B13-1'!E16+'B13-2'!E16)</f>
        <v>2</v>
      </c>
      <c r="F16" s="158">
        <f>SUM('B13-1'!F16+'B13-2'!F16)</f>
        <v>38</v>
      </c>
      <c r="G16" s="158">
        <f>SUM('B13-1'!G16+'B13-2'!G16)</f>
        <v>37</v>
      </c>
      <c r="H16" s="158">
        <f>SUM('B13-1'!H16+'B13-2'!H16)</f>
        <v>11</v>
      </c>
      <c r="I16" s="158">
        <f>SUM('B13-1'!I16+'B13-2'!I16)</f>
        <v>4</v>
      </c>
      <c r="J16" s="158">
        <f>SUM('B13-1'!J16+'B13-2'!J16)</f>
        <v>0</v>
      </c>
      <c r="K16" s="158">
        <f>SUM('B13-1'!K16+'B13-2'!K16)</f>
        <v>0</v>
      </c>
      <c r="L16" s="514" t="s">
        <v>108</v>
      </c>
    </row>
    <row r="17" spans="1:12" ht="24.95" customHeight="1" thickTop="1" thickBot="1" x14ac:dyDescent="0.25">
      <c r="A17" s="521" t="s">
        <v>109</v>
      </c>
      <c r="B17" s="162">
        <f t="shared" ref="B17" si="1">SUM(D17:K17)</f>
        <v>81</v>
      </c>
      <c r="C17" s="216">
        <f>'B13-1'!C17+'B13-2'!C17</f>
        <v>0</v>
      </c>
      <c r="D17" s="182">
        <f>SUM('B13-1'!D17+'B13-2'!D17)</f>
        <v>0</v>
      </c>
      <c r="E17" s="182">
        <f>SUM('B13-1'!E17+'B13-2'!E17)</f>
        <v>5</v>
      </c>
      <c r="F17" s="182">
        <f>SUM('B13-1'!F17+'B13-2'!F17)</f>
        <v>35</v>
      </c>
      <c r="G17" s="182">
        <f>SUM('B13-1'!G17+'B13-2'!G17)</f>
        <v>32</v>
      </c>
      <c r="H17" s="182">
        <f>SUM('B13-1'!H17+'B13-2'!H17)</f>
        <v>7</v>
      </c>
      <c r="I17" s="182">
        <f>SUM('B13-1'!I17+'B13-2'!I17)</f>
        <v>2</v>
      </c>
      <c r="J17" s="182">
        <f>SUM('B13-1'!J17+'B13-2'!J17)</f>
        <v>0</v>
      </c>
      <c r="K17" s="182">
        <f>SUM('B13-1'!K17+'B13-2'!K17)</f>
        <v>0</v>
      </c>
      <c r="L17" s="541" t="s">
        <v>110</v>
      </c>
    </row>
    <row r="18" spans="1:12" ht="24.95" customHeight="1" thickTop="1" x14ac:dyDescent="0.2">
      <c r="A18" s="916" t="s">
        <v>71</v>
      </c>
      <c r="B18" s="917">
        <f>'B13-1'!B18+'B13-2'!B18</f>
        <v>0</v>
      </c>
      <c r="C18" s="165">
        <f>'B13-1'!C18+'B13-2'!C18</f>
        <v>0</v>
      </c>
      <c r="D18" s="917">
        <f>'B13-1'!D18+'B13-2'!D18</f>
        <v>0</v>
      </c>
      <c r="E18" s="917">
        <f>'B13-1'!E18+'B13-2'!E18</f>
        <v>0</v>
      </c>
      <c r="F18" s="917">
        <f>'B13-1'!F18+'B13-2'!F18</f>
        <v>0</v>
      </c>
      <c r="G18" s="917">
        <f>'B13-1'!G18+'B13-2'!G18</f>
        <v>0</v>
      </c>
      <c r="H18" s="917">
        <f>'B13-1'!H18+'B13-2'!H18</f>
        <v>0</v>
      </c>
      <c r="I18" s="917">
        <f>'B13-1'!I18+'B13-2'!I18</f>
        <v>0</v>
      </c>
      <c r="J18" s="917">
        <f>'B13-1'!J18+'B13-2'!J18</f>
        <v>0</v>
      </c>
      <c r="K18" s="917">
        <f>'B13-1'!K18+'B13-2'!K18</f>
        <v>0</v>
      </c>
      <c r="L18" s="919" t="s">
        <v>72</v>
      </c>
    </row>
    <row r="19" spans="1:12" ht="30" customHeight="1" x14ac:dyDescent="0.2">
      <c r="A19" s="920" t="s">
        <v>44</v>
      </c>
      <c r="B19" s="921">
        <f>SUM(B8:B18)</f>
        <v>26316</v>
      </c>
      <c r="C19" s="925">
        <f>SUM(C8:C18)</f>
        <v>13</v>
      </c>
      <c r="D19" s="921">
        <f t="shared" ref="D19:K19" si="2">SUM(D8:D18)</f>
        <v>6</v>
      </c>
      <c r="E19" s="921">
        <f t="shared" si="2"/>
        <v>92</v>
      </c>
      <c r="F19" s="921">
        <f t="shared" si="2"/>
        <v>1407</v>
      </c>
      <c r="G19" s="921">
        <f t="shared" si="2"/>
        <v>5379</v>
      </c>
      <c r="H19" s="921">
        <f t="shared" si="2"/>
        <v>9098</v>
      </c>
      <c r="I19" s="921">
        <f t="shared" si="2"/>
        <v>7367</v>
      </c>
      <c r="J19" s="921">
        <f t="shared" si="2"/>
        <v>2768</v>
      </c>
      <c r="K19" s="921">
        <f t="shared" si="2"/>
        <v>186</v>
      </c>
      <c r="L19" s="922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M19"/>
  <sheetViews>
    <sheetView view="pageBreakPreview" zoomScaleNormal="100" workbookViewId="0">
      <selection activeCell="C19" sqref="C19"/>
    </sheetView>
  </sheetViews>
  <sheetFormatPr defaultColWidth="9.140625" defaultRowHeight="15" x14ac:dyDescent="0.25"/>
  <cols>
    <col min="1" max="1" width="16.7109375" style="43" customWidth="1"/>
    <col min="2" max="12" width="10" style="43" customWidth="1"/>
    <col min="13" max="13" width="16.7109375" style="43" customWidth="1"/>
    <col min="14" max="256" width="9.140625" style="27"/>
    <col min="257" max="257" width="16.7109375" style="27" customWidth="1"/>
    <col min="258" max="268" width="8.7109375" style="27" customWidth="1"/>
    <col min="269" max="269" width="16.7109375" style="27" customWidth="1"/>
    <col min="270" max="512" width="9.140625" style="27"/>
    <col min="513" max="513" width="16.7109375" style="27" customWidth="1"/>
    <col min="514" max="524" width="8.7109375" style="27" customWidth="1"/>
    <col min="525" max="525" width="16.7109375" style="27" customWidth="1"/>
    <col min="526" max="768" width="9.140625" style="27"/>
    <col min="769" max="769" width="16.7109375" style="27" customWidth="1"/>
    <col min="770" max="780" width="8.7109375" style="27" customWidth="1"/>
    <col min="781" max="781" width="16.7109375" style="27" customWidth="1"/>
    <col min="782" max="1024" width="9.140625" style="27"/>
    <col min="1025" max="1025" width="16.7109375" style="27" customWidth="1"/>
    <col min="1026" max="1036" width="8.7109375" style="27" customWidth="1"/>
    <col min="1037" max="1037" width="16.7109375" style="27" customWidth="1"/>
    <col min="1038" max="1280" width="9.140625" style="27"/>
    <col min="1281" max="1281" width="16.7109375" style="27" customWidth="1"/>
    <col min="1282" max="1292" width="8.7109375" style="27" customWidth="1"/>
    <col min="1293" max="1293" width="16.7109375" style="27" customWidth="1"/>
    <col min="1294" max="1536" width="9.140625" style="27"/>
    <col min="1537" max="1537" width="16.7109375" style="27" customWidth="1"/>
    <col min="1538" max="1548" width="8.7109375" style="27" customWidth="1"/>
    <col min="1549" max="1549" width="16.7109375" style="27" customWidth="1"/>
    <col min="1550" max="1792" width="9.140625" style="27"/>
    <col min="1793" max="1793" width="16.7109375" style="27" customWidth="1"/>
    <col min="1794" max="1804" width="8.7109375" style="27" customWidth="1"/>
    <col min="1805" max="1805" width="16.7109375" style="27" customWidth="1"/>
    <col min="1806" max="2048" width="9.140625" style="27"/>
    <col min="2049" max="2049" width="16.7109375" style="27" customWidth="1"/>
    <col min="2050" max="2060" width="8.7109375" style="27" customWidth="1"/>
    <col min="2061" max="2061" width="16.7109375" style="27" customWidth="1"/>
    <col min="2062" max="2304" width="9.140625" style="27"/>
    <col min="2305" max="2305" width="16.7109375" style="27" customWidth="1"/>
    <col min="2306" max="2316" width="8.7109375" style="27" customWidth="1"/>
    <col min="2317" max="2317" width="16.7109375" style="27" customWidth="1"/>
    <col min="2318" max="2560" width="9.140625" style="27"/>
    <col min="2561" max="2561" width="16.7109375" style="27" customWidth="1"/>
    <col min="2562" max="2572" width="8.7109375" style="27" customWidth="1"/>
    <col min="2573" max="2573" width="16.7109375" style="27" customWidth="1"/>
    <col min="2574" max="2816" width="9.140625" style="27"/>
    <col min="2817" max="2817" width="16.7109375" style="27" customWidth="1"/>
    <col min="2818" max="2828" width="8.7109375" style="27" customWidth="1"/>
    <col min="2829" max="2829" width="16.7109375" style="27" customWidth="1"/>
    <col min="2830" max="3072" width="9.140625" style="27"/>
    <col min="3073" max="3073" width="16.7109375" style="27" customWidth="1"/>
    <col min="3074" max="3084" width="8.7109375" style="27" customWidth="1"/>
    <col min="3085" max="3085" width="16.7109375" style="27" customWidth="1"/>
    <col min="3086" max="3328" width="9.140625" style="27"/>
    <col min="3329" max="3329" width="16.7109375" style="27" customWidth="1"/>
    <col min="3330" max="3340" width="8.7109375" style="27" customWidth="1"/>
    <col min="3341" max="3341" width="16.7109375" style="27" customWidth="1"/>
    <col min="3342" max="3584" width="9.140625" style="27"/>
    <col min="3585" max="3585" width="16.7109375" style="27" customWidth="1"/>
    <col min="3586" max="3596" width="8.7109375" style="27" customWidth="1"/>
    <col min="3597" max="3597" width="16.7109375" style="27" customWidth="1"/>
    <col min="3598" max="3840" width="9.140625" style="27"/>
    <col min="3841" max="3841" width="16.7109375" style="27" customWidth="1"/>
    <col min="3842" max="3852" width="8.7109375" style="27" customWidth="1"/>
    <col min="3853" max="3853" width="16.7109375" style="27" customWidth="1"/>
    <col min="3854" max="4096" width="9.140625" style="27"/>
    <col min="4097" max="4097" width="16.7109375" style="27" customWidth="1"/>
    <col min="4098" max="4108" width="8.7109375" style="27" customWidth="1"/>
    <col min="4109" max="4109" width="16.7109375" style="27" customWidth="1"/>
    <col min="4110" max="4352" width="9.140625" style="27"/>
    <col min="4353" max="4353" width="16.7109375" style="27" customWidth="1"/>
    <col min="4354" max="4364" width="8.7109375" style="27" customWidth="1"/>
    <col min="4365" max="4365" width="16.7109375" style="27" customWidth="1"/>
    <col min="4366" max="4608" width="9.140625" style="27"/>
    <col min="4609" max="4609" width="16.7109375" style="27" customWidth="1"/>
    <col min="4610" max="4620" width="8.7109375" style="27" customWidth="1"/>
    <col min="4621" max="4621" width="16.7109375" style="27" customWidth="1"/>
    <col min="4622" max="4864" width="9.140625" style="27"/>
    <col min="4865" max="4865" width="16.7109375" style="27" customWidth="1"/>
    <col min="4866" max="4876" width="8.7109375" style="27" customWidth="1"/>
    <col min="4877" max="4877" width="16.7109375" style="27" customWidth="1"/>
    <col min="4878" max="5120" width="9.140625" style="27"/>
    <col min="5121" max="5121" width="16.7109375" style="27" customWidth="1"/>
    <col min="5122" max="5132" width="8.7109375" style="27" customWidth="1"/>
    <col min="5133" max="5133" width="16.7109375" style="27" customWidth="1"/>
    <col min="5134" max="5376" width="9.140625" style="27"/>
    <col min="5377" max="5377" width="16.7109375" style="27" customWidth="1"/>
    <col min="5378" max="5388" width="8.7109375" style="27" customWidth="1"/>
    <col min="5389" max="5389" width="16.7109375" style="27" customWidth="1"/>
    <col min="5390" max="5632" width="9.140625" style="27"/>
    <col min="5633" max="5633" width="16.7109375" style="27" customWidth="1"/>
    <col min="5634" max="5644" width="8.7109375" style="27" customWidth="1"/>
    <col min="5645" max="5645" width="16.7109375" style="27" customWidth="1"/>
    <col min="5646" max="5888" width="9.140625" style="27"/>
    <col min="5889" max="5889" width="16.7109375" style="27" customWidth="1"/>
    <col min="5890" max="5900" width="8.7109375" style="27" customWidth="1"/>
    <col min="5901" max="5901" width="16.7109375" style="27" customWidth="1"/>
    <col min="5902" max="6144" width="9.140625" style="27"/>
    <col min="6145" max="6145" width="16.7109375" style="27" customWidth="1"/>
    <col min="6146" max="6156" width="8.7109375" style="27" customWidth="1"/>
    <col min="6157" max="6157" width="16.7109375" style="27" customWidth="1"/>
    <col min="6158" max="6400" width="9.140625" style="27"/>
    <col min="6401" max="6401" width="16.7109375" style="27" customWidth="1"/>
    <col min="6402" max="6412" width="8.7109375" style="27" customWidth="1"/>
    <col min="6413" max="6413" width="16.7109375" style="27" customWidth="1"/>
    <col min="6414" max="6656" width="9.140625" style="27"/>
    <col min="6657" max="6657" width="16.7109375" style="27" customWidth="1"/>
    <col min="6658" max="6668" width="8.7109375" style="27" customWidth="1"/>
    <col min="6669" max="6669" width="16.7109375" style="27" customWidth="1"/>
    <col min="6670" max="6912" width="9.140625" style="27"/>
    <col min="6913" max="6913" width="16.7109375" style="27" customWidth="1"/>
    <col min="6914" max="6924" width="8.7109375" style="27" customWidth="1"/>
    <col min="6925" max="6925" width="16.7109375" style="27" customWidth="1"/>
    <col min="6926" max="7168" width="9.140625" style="27"/>
    <col min="7169" max="7169" width="16.7109375" style="27" customWidth="1"/>
    <col min="7170" max="7180" width="8.7109375" style="27" customWidth="1"/>
    <col min="7181" max="7181" width="16.7109375" style="27" customWidth="1"/>
    <col min="7182" max="7424" width="9.140625" style="27"/>
    <col min="7425" max="7425" width="16.7109375" style="27" customWidth="1"/>
    <col min="7426" max="7436" width="8.7109375" style="27" customWidth="1"/>
    <col min="7437" max="7437" width="16.7109375" style="27" customWidth="1"/>
    <col min="7438" max="7680" width="9.140625" style="27"/>
    <col min="7681" max="7681" width="16.7109375" style="27" customWidth="1"/>
    <col min="7682" max="7692" width="8.7109375" style="27" customWidth="1"/>
    <col min="7693" max="7693" width="16.7109375" style="27" customWidth="1"/>
    <col min="7694" max="7936" width="9.140625" style="27"/>
    <col min="7937" max="7937" width="16.7109375" style="27" customWidth="1"/>
    <col min="7938" max="7948" width="8.7109375" style="27" customWidth="1"/>
    <col min="7949" max="7949" width="16.7109375" style="27" customWidth="1"/>
    <col min="7950" max="8192" width="9.140625" style="27"/>
    <col min="8193" max="8193" width="16.7109375" style="27" customWidth="1"/>
    <col min="8194" max="8204" width="8.7109375" style="27" customWidth="1"/>
    <col min="8205" max="8205" width="16.7109375" style="27" customWidth="1"/>
    <col min="8206" max="8448" width="9.140625" style="27"/>
    <col min="8449" max="8449" width="16.7109375" style="27" customWidth="1"/>
    <col min="8450" max="8460" width="8.7109375" style="27" customWidth="1"/>
    <col min="8461" max="8461" width="16.7109375" style="27" customWidth="1"/>
    <col min="8462" max="8704" width="9.140625" style="27"/>
    <col min="8705" max="8705" width="16.7109375" style="27" customWidth="1"/>
    <col min="8706" max="8716" width="8.7109375" style="27" customWidth="1"/>
    <col min="8717" max="8717" width="16.7109375" style="27" customWidth="1"/>
    <col min="8718" max="8960" width="9.140625" style="27"/>
    <col min="8961" max="8961" width="16.7109375" style="27" customWidth="1"/>
    <col min="8962" max="8972" width="8.7109375" style="27" customWidth="1"/>
    <col min="8973" max="8973" width="16.7109375" style="27" customWidth="1"/>
    <col min="8974" max="9216" width="9.140625" style="27"/>
    <col min="9217" max="9217" width="16.7109375" style="27" customWidth="1"/>
    <col min="9218" max="9228" width="8.7109375" style="27" customWidth="1"/>
    <col min="9229" max="9229" width="16.7109375" style="27" customWidth="1"/>
    <col min="9230" max="9472" width="9.140625" style="27"/>
    <col min="9473" max="9473" width="16.7109375" style="27" customWidth="1"/>
    <col min="9474" max="9484" width="8.7109375" style="27" customWidth="1"/>
    <col min="9485" max="9485" width="16.7109375" style="27" customWidth="1"/>
    <col min="9486" max="9728" width="9.140625" style="27"/>
    <col min="9729" max="9729" width="16.7109375" style="27" customWidth="1"/>
    <col min="9730" max="9740" width="8.7109375" style="27" customWidth="1"/>
    <col min="9741" max="9741" width="16.7109375" style="27" customWidth="1"/>
    <col min="9742" max="9984" width="9.140625" style="27"/>
    <col min="9985" max="9985" width="16.7109375" style="27" customWidth="1"/>
    <col min="9986" max="9996" width="8.7109375" style="27" customWidth="1"/>
    <col min="9997" max="9997" width="16.7109375" style="27" customWidth="1"/>
    <col min="9998" max="10240" width="9.140625" style="27"/>
    <col min="10241" max="10241" width="16.7109375" style="27" customWidth="1"/>
    <col min="10242" max="10252" width="8.7109375" style="27" customWidth="1"/>
    <col min="10253" max="10253" width="16.7109375" style="27" customWidth="1"/>
    <col min="10254" max="10496" width="9.140625" style="27"/>
    <col min="10497" max="10497" width="16.7109375" style="27" customWidth="1"/>
    <col min="10498" max="10508" width="8.7109375" style="27" customWidth="1"/>
    <col min="10509" max="10509" width="16.7109375" style="27" customWidth="1"/>
    <col min="10510" max="10752" width="9.140625" style="27"/>
    <col min="10753" max="10753" width="16.7109375" style="27" customWidth="1"/>
    <col min="10754" max="10764" width="8.7109375" style="27" customWidth="1"/>
    <col min="10765" max="10765" width="16.7109375" style="27" customWidth="1"/>
    <col min="10766" max="11008" width="9.140625" style="27"/>
    <col min="11009" max="11009" width="16.7109375" style="27" customWidth="1"/>
    <col min="11010" max="11020" width="8.7109375" style="27" customWidth="1"/>
    <col min="11021" max="11021" width="16.7109375" style="27" customWidth="1"/>
    <col min="11022" max="11264" width="9.140625" style="27"/>
    <col min="11265" max="11265" width="16.7109375" style="27" customWidth="1"/>
    <col min="11266" max="11276" width="8.7109375" style="27" customWidth="1"/>
    <col min="11277" max="11277" width="16.7109375" style="27" customWidth="1"/>
    <col min="11278" max="11520" width="9.140625" style="27"/>
    <col min="11521" max="11521" width="16.7109375" style="27" customWidth="1"/>
    <col min="11522" max="11532" width="8.7109375" style="27" customWidth="1"/>
    <col min="11533" max="11533" width="16.7109375" style="27" customWidth="1"/>
    <col min="11534" max="11776" width="9.140625" style="27"/>
    <col min="11777" max="11777" width="16.7109375" style="27" customWidth="1"/>
    <col min="11778" max="11788" width="8.7109375" style="27" customWidth="1"/>
    <col min="11789" max="11789" width="16.7109375" style="27" customWidth="1"/>
    <col min="11790" max="12032" width="9.140625" style="27"/>
    <col min="12033" max="12033" width="16.7109375" style="27" customWidth="1"/>
    <col min="12034" max="12044" width="8.7109375" style="27" customWidth="1"/>
    <col min="12045" max="12045" width="16.7109375" style="27" customWidth="1"/>
    <col min="12046" max="12288" width="9.140625" style="27"/>
    <col min="12289" max="12289" width="16.7109375" style="27" customWidth="1"/>
    <col min="12290" max="12300" width="8.7109375" style="27" customWidth="1"/>
    <col min="12301" max="12301" width="16.7109375" style="27" customWidth="1"/>
    <col min="12302" max="12544" width="9.140625" style="27"/>
    <col min="12545" max="12545" width="16.7109375" style="27" customWidth="1"/>
    <col min="12546" max="12556" width="8.7109375" style="27" customWidth="1"/>
    <col min="12557" max="12557" width="16.7109375" style="27" customWidth="1"/>
    <col min="12558" max="12800" width="9.140625" style="27"/>
    <col min="12801" max="12801" width="16.7109375" style="27" customWidth="1"/>
    <col min="12802" max="12812" width="8.7109375" style="27" customWidth="1"/>
    <col min="12813" max="12813" width="16.7109375" style="27" customWidth="1"/>
    <col min="12814" max="13056" width="9.140625" style="27"/>
    <col min="13057" max="13057" width="16.7109375" style="27" customWidth="1"/>
    <col min="13058" max="13068" width="8.7109375" style="27" customWidth="1"/>
    <col min="13069" max="13069" width="16.7109375" style="27" customWidth="1"/>
    <col min="13070" max="13312" width="9.140625" style="27"/>
    <col min="13313" max="13313" width="16.7109375" style="27" customWidth="1"/>
    <col min="13314" max="13324" width="8.7109375" style="27" customWidth="1"/>
    <col min="13325" max="13325" width="16.7109375" style="27" customWidth="1"/>
    <col min="13326" max="13568" width="9.140625" style="27"/>
    <col min="13569" max="13569" width="16.7109375" style="27" customWidth="1"/>
    <col min="13570" max="13580" width="8.7109375" style="27" customWidth="1"/>
    <col min="13581" max="13581" width="16.7109375" style="27" customWidth="1"/>
    <col min="13582" max="13824" width="9.140625" style="27"/>
    <col min="13825" max="13825" width="16.7109375" style="27" customWidth="1"/>
    <col min="13826" max="13836" width="8.7109375" style="27" customWidth="1"/>
    <col min="13837" max="13837" width="16.7109375" style="27" customWidth="1"/>
    <col min="13838" max="14080" width="9.140625" style="27"/>
    <col min="14081" max="14081" width="16.7109375" style="27" customWidth="1"/>
    <col min="14082" max="14092" width="8.7109375" style="27" customWidth="1"/>
    <col min="14093" max="14093" width="16.7109375" style="27" customWidth="1"/>
    <col min="14094" max="14336" width="9.140625" style="27"/>
    <col min="14337" max="14337" width="16.7109375" style="27" customWidth="1"/>
    <col min="14338" max="14348" width="8.7109375" style="27" customWidth="1"/>
    <col min="14349" max="14349" width="16.7109375" style="27" customWidth="1"/>
    <col min="14350" max="14592" width="9.140625" style="27"/>
    <col min="14593" max="14593" width="16.7109375" style="27" customWidth="1"/>
    <col min="14594" max="14604" width="8.7109375" style="27" customWidth="1"/>
    <col min="14605" max="14605" width="16.7109375" style="27" customWidth="1"/>
    <col min="14606" max="14848" width="9.140625" style="27"/>
    <col min="14849" max="14849" width="16.7109375" style="27" customWidth="1"/>
    <col min="14850" max="14860" width="8.7109375" style="27" customWidth="1"/>
    <col min="14861" max="14861" width="16.7109375" style="27" customWidth="1"/>
    <col min="14862" max="15104" width="9.140625" style="27"/>
    <col min="15105" max="15105" width="16.7109375" style="27" customWidth="1"/>
    <col min="15106" max="15116" width="8.7109375" style="27" customWidth="1"/>
    <col min="15117" max="15117" width="16.7109375" style="27" customWidth="1"/>
    <col min="15118" max="15360" width="9.140625" style="27"/>
    <col min="15361" max="15361" width="16.7109375" style="27" customWidth="1"/>
    <col min="15362" max="15372" width="8.7109375" style="27" customWidth="1"/>
    <col min="15373" max="15373" width="16.7109375" style="27" customWidth="1"/>
    <col min="15374" max="15616" width="9.140625" style="27"/>
    <col min="15617" max="15617" width="16.7109375" style="27" customWidth="1"/>
    <col min="15618" max="15628" width="8.7109375" style="27" customWidth="1"/>
    <col min="15629" max="15629" width="16.7109375" style="27" customWidth="1"/>
    <col min="15630" max="15872" width="9.140625" style="27"/>
    <col min="15873" max="15873" width="16.7109375" style="27" customWidth="1"/>
    <col min="15874" max="15884" width="8.7109375" style="27" customWidth="1"/>
    <col min="15885" max="15885" width="16.7109375" style="27" customWidth="1"/>
    <col min="15886" max="16128" width="9.140625" style="27"/>
    <col min="16129" max="16129" width="16.7109375" style="27" customWidth="1"/>
    <col min="16130" max="16140" width="8.7109375" style="27" customWidth="1"/>
    <col min="16141" max="16141" width="16.7109375" style="27" customWidth="1"/>
    <col min="16142" max="16384" width="9.140625" style="27"/>
  </cols>
  <sheetData>
    <row r="1" spans="1:13" ht="23.25" x14ac:dyDescent="0.5">
      <c r="A1" s="1358" t="s">
        <v>489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16.5" customHeight="1" x14ac:dyDescent="0.25">
      <c r="A2" s="1359" t="s">
        <v>777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5.75" x14ac:dyDescent="0.25">
      <c r="A4" s="1344" t="s">
        <v>346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</row>
    <row r="5" spans="1:13" ht="15.75" x14ac:dyDescent="0.3">
      <c r="A5" s="267" t="s">
        <v>736</v>
      </c>
      <c r="B5" s="269"/>
      <c r="C5" s="269"/>
      <c r="D5" s="269"/>
      <c r="E5" s="269"/>
      <c r="F5" s="269"/>
      <c r="G5" s="269"/>
      <c r="H5" s="282"/>
      <c r="I5" s="269"/>
      <c r="J5" s="269"/>
      <c r="K5" s="269"/>
      <c r="L5" s="269"/>
      <c r="M5" s="280" t="s">
        <v>210</v>
      </c>
    </row>
    <row r="6" spans="1:13" ht="28.5" customHeight="1" thickBot="1" x14ac:dyDescent="0.25">
      <c r="A6" s="1418" t="s">
        <v>205</v>
      </c>
      <c r="B6" s="1424" t="s">
        <v>711</v>
      </c>
      <c r="C6" s="1425"/>
      <c r="D6" s="1425"/>
      <c r="E6" s="1425"/>
      <c r="F6" s="1425"/>
      <c r="G6" s="1425"/>
      <c r="H6" s="1425"/>
      <c r="I6" s="1425"/>
      <c r="J6" s="1425"/>
      <c r="K6" s="1425"/>
      <c r="L6" s="1426"/>
      <c r="M6" s="1421" t="s">
        <v>92</v>
      </c>
    </row>
    <row r="7" spans="1:13" ht="36" customHeight="1" thickTop="1" x14ac:dyDescent="0.2">
      <c r="A7" s="1419"/>
      <c r="B7" s="87" t="s">
        <v>394</v>
      </c>
      <c r="C7" s="87" t="s">
        <v>621</v>
      </c>
      <c r="D7" s="226" t="s">
        <v>447</v>
      </c>
      <c r="E7" s="226" t="s">
        <v>62</v>
      </c>
      <c r="F7" s="226" t="s">
        <v>60</v>
      </c>
      <c r="G7" s="226" t="s">
        <v>446</v>
      </c>
      <c r="H7" s="226" t="s">
        <v>445</v>
      </c>
      <c r="I7" s="226">
        <v>4</v>
      </c>
      <c r="J7" s="226">
        <v>3</v>
      </c>
      <c r="K7" s="226">
        <v>2</v>
      </c>
      <c r="L7" s="226">
        <v>1</v>
      </c>
      <c r="M7" s="1422"/>
    </row>
    <row r="8" spans="1:13" ht="24.95" customHeight="1" thickBot="1" x14ac:dyDescent="0.25">
      <c r="A8" s="548" t="s">
        <v>93</v>
      </c>
      <c r="B8" s="155">
        <f t="shared" ref="B8:B18" si="0">SUM(C8:L8)</f>
        <v>1870</v>
      </c>
      <c r="C8" s="155">
        <v>47</v>
      </c>
      <c r="D8" s="156">
        <v>0</v>
      </c>
      <c r="E8" s="156">
        <v>2</v>
      </c>
      <c r="F8" s="156">
        <v>6</v>
      </c>
      <c r="G8" s="156">
        <v>32</v>
      </c>
      <c r="H8" s="156">
        <v>136</v>
      </c>
      <c r="I8" s="156">
        <v>93</v>
      </c>
      <c r="J8" s="156">
        <v>194</v>
      </c>
      <c r="K8" s="156">
        <v>781</v>
      </c>
      <c r="L8" s="156">
        <v>579</v>
      </c>
      <c r="M8" s="546" t="s">
        <v>535</v>
      </c>
    </row>
    <row r="9" spans="1:13" ht="24.95" customHeight="1" thickTop="1" thickBot="1" x14ac:dyDescent="0.25">
      <c r="A9" s="549" t="s">
        <v>94</v>
      </c>
      <c r="B9" s="159">
        <f t="shared" si="0"/>
        <v>1463</v>
      </c>
      <c r="C9" s="159">
        <v>48</v>
      </c>
      <c r="D9" s="160">
        <v>0</v>
      </c>
      <c r="E9" s="160">
        <v>1</v>
      </c>
      <c r="F9" s="160">
        <v>6</v>
      </c>
      <c r="G9" s="160">
        <v>47</v>
      </c>
      <c r="H9" s="160">
        <v>507</v>
      </c>
      <c r="I9" s="160">
        <v>257</v>
      </c>
      <c r="J9" s="160">
        <v>348</v>
      </c>
      <c r="K9" s="160">
        <v>243</v>
      </c>
      <c r="L9" s="160">
        <v>6</v>
      </c>
      <c r="M9" s="515" t="s">
        <v>929</v>
      </c>
    </row>
    <row r="10" spans="1:13" ht="24.95" customHeight="1" thickTop="1" thickBot="1" x14ac:dyDescent="0.25">
      <c r="A10" s="550" t="s">
        <v>95</v>
      </c>
      <c r="B10" s="157">
        <f t="shared" si="0"/>
        <v>1194</v>
      </c>
      <c r="C10" s="157">
        <v>48</v>
      </c>
      <c r="D10" s="158">
        <v>1</v>
      </c>
      <c r="E10" s="158">
        <v>5</v>
      </c>
      <c r="F10" s="158">
        <v>25</v>
      </c>
      <c r="G10" s="158">
        <v>179</v>
      </c>
      <c r="H10" s="158">
        <v>756</v>
      </c>
      <c r="I10" s="158">
        <v>92</v>
      </c>
      <c r="J10" s="158">
        <v>85</v>
      </c>
      <c r="K10" s="158">
        <v>3</v>
      </c>
      <c r="L10" s="158">
        <v>0</v>
      </c>
      <c r="M10" s="517" t="s">
        <v>96</v>
      </c>
    </row>
    <row r="11" spans="1:13" ht="24.95" customHeight="1" thickTop="1" thickBot="1" x14ac:dyDescent="0.25">
      <c r="A11" s="549" t="s">
        <v>97</v>
      </c>
      <c r="B11" s="159">
        <f t="shared" si="0"/>
        <v>1045</v>
      </c>
      <c r="C11" s="159">
        <v>58</v>
      </c>
      <c r="D11" s="160">
        <v>2</v>
      </c>
      <c r="E11" s="160">
        <v>6</v>
      </c>
      <c r="F11" s="160">
        <v>71</v>
      </c>
      <c r="G11" s="160">
        <v>424</v>
      </c>
      <c r="H11" s="160">
        <v>436</v>
      </c>
      <c r="I11" s="160">
        <v>41</v>
      </c>
      <c r="J11" s="160">
        <v>7</v>
      </c>
      <c r="K11" s="160">
        <v>0</v>
      </c>
      <c r="L11" s="160">
        <v>0</v>
      </c>
      <c r="M11" s="518" t="s">
        <v>98</v>
      </c>
    </row>
    <row r="12" spans="1:13" ht="24.95" customHeight="1" thickTop="1" thickBot="1" x14ac:dyDescent="0.25">
      <c r="A12" s="550" t="s">
        <v>99</v>
      </c>
      <c r="B12" s="157">
        <f t="shared" si="0"/>
        <v>733</v>
      </c>
      <c r="C12" s="157">
        <v>56</v>
      </c>
      <c r="D12" s="158">
        <v>0</v>
      </c>
      <c r="E12" s="158">
        <v>24</v>
      </c>
      <c r="F12" s="158">
        <v>137</v>
      </c>
      <c r="G12" s="158">
        <v>354</v>
      </c>
      <c r="H12" s="158">
        <v>150</v>
      </c>
      <c r="I12" s="158">
        <v>10</v>
      </c>
      <c r="J12" s="158">
        <v>2</v>
      </c>
      <c r="K12" s="158">
        <v>0</v>
      </c>
      <c r="L12" s="158">
        <v>0</v>
      </c>
      <c r="M12" s="517" t="s">
        <v>100</v>
      </c>
    </row>
    <row r="13" spans="1:13" ht="24.95" customHeight="1" thickTop="1" thickBot="1" x14ac:dyDescent="0.25">
      <c r="A13" s="549" t="s">
        <v>101</v>
      </c>
      <c r="B13" s="159">
        <f t="shared" si="0"/>
        <v>448</v>
      </c>
      <c r="C13" s="159">
        <v>39</v>
      </c>
      <c r="D13" s="160">
        <v>2</v>
      </c>
      <c r="E13" s="160">
        <v>32</v>
      </c>
      <c r="F13" s="160">
        <v>160</v>
      </c>
      <c r="G13" s="160">
        <v>167</v>
      </c>
      <c r="H13" s="160">
        <v>48</v>
      </c>
      <c r="I13" s="160">
        <v>0</v>
      </c>
      <c r="J13" s="160">
        <v>0</v>
      </c>
      <c r="K13" s="160">
        <v>0</v>
      </c>
      <c r="L13" s="160">
        <v>0</v>
      </c>
      <c r="M13" s="518" t="s">
        <v>102</v>
      </c>
    </row>
    <row r="14" spans="1:13" ht="24.95" customHeight="1" thickTop="1" thickBot="1" x14ac:dyDescent="0.25">
      <c r="A14" s="550" t="s">
        <v>103</v>
      </c>
      <c r="B14" s="157">
        <f t="shared" si="0"/>
        <v>215</v>
      </c>
      <c r="C14" s="157">
        <v>27</v>
      </c>
      <c r="D14" s="158">
        <v>1</v>
      </c>
      <c r="E14" s="158">
        <v>33</v>
      </c>
      <c r="F14" s="158">
        <v>90</v>
      </c>
      <c r="G14" s="158">
        <v>46</v>
      </c>
      <c r="H14" s="158">
        <v>18</v>
      </c>
      <c r="I14" s="158">
        <v>0</v>
      </c>
      <c r="J14" s="158">
        <v>0</v>
      </c>
      <c r="K14" s="158">
        <v>0</v>
      </c>
      <c r="L14" s="158">
        <v>0</v>
      </c>
      <c r="M14" s="517" t="s">
        <v>104</v>
      </c>
    </row>
    <row r="15" spans="1:13" ht="24.95" customHeight="1" thickTop="1" thickBot="1" x14ac:dyDescent="0.25">
      <c r="A15" s="549" t="s">
        <v>105</v>
      </c>
      <c r="B15" s="159">
        <f t="shared" si="0"/>
        <v>105</v>
      </c>
      <c r="C15" s="159">
        <v>13</v>
      </c>
      <c r="D15" s="160">
        <v>4</v>
      </c>
      <c r="E15" s="160">
        <v>14</v>
      </c>
      <c r="F15" s="160">
        <v>45</v>
      </c>
      <c r="G15" s="160">
        <v>25</v>
      </c>
      <c r="H15" s="160">
        <v>4</v>
      </c>
      <c r="I15" s="160">
        <v>0</v>
      </c>
      <c r="J15" s="160">
        <v>0</v>
      </c>
      <c r="K15" s="160">
        <v>0</v>
      </c>
      <c r="L15" s="160">
        <v>0</v>
      </c>
      <c r="M15" s="518" t="s">
        <v>106</v>
      </c>
    </row>
    <row r="16" spans="1:13" ht="24.95" customHeight="1" thickTop="1" thickBot="1" x14ac:dyDescent="0.25">
      <c r="A16" s="550" t="s">
        <v>107</v>
      </c>
      <c r="B16" s="157">
        <f t="shared" si="0"/>
        <v>41</v>
      </c>
      <c r="C16" s="157">
        <v>8</v>
      </c>
      <c r="D16" s="158">
        <v>5</v>
      </c>
      <c r="E16" s="158">
        <v>9</v>
      </c>
      <c r="F16" s="158">
        <v>12</v>
      </c>
      <c r="G16" s="158">
        <v>6</v>
      </c>
      <c r="H16" s="158">
        <v>1</v>
      </c>
      <c r="I16" s="158">
        <v>0</v>
      </c>
      <c r="J16" s="158">
        <v>0</v>
      </c>
      <c r="K16" s="158">
        <v>0</v>
      </c>
      <c r="L16" s="158">
        <v>0</v>
      </c>
      <c r="M16" s="517" t="s">
        <v>108</v>
      </c>
    </row>
    <row r="17" spans="1:13" ht="24.95" customHeight="1" thickTop="1" x14ac:dyDescent="0.2">
      <c r="A17" s="551" t="s">
        <v>109</v>
      </c>
      <c r="B17" s="162">
        <f t="shared" si="0"/>
        <v>35</v>
      </c>
      <c r="C17" s="162">
        <v>5</v>
      </c>
      <c r="D17" s="182">
        <v>1</v>
      </c>
      <c r="E17" s="182">
        <v>9</v>
      </c>
      <c r="F17" s="182">
        <v>10</v>
      </c>
      <c r="G17" s="182">
        <v>10</v>
      </c>
      <c r="H17" s="182">
        <v>0</v>
      </c>
      <c r="I17" s="182">
        <v>0</v>
      </c>
      <c r="J17" s="182">
        <v>0</v>
      </c>
      <c r="K17" s="182">
        <v>0</v>
      </c>
      <c r="L17" s="182">
        <v>0</v>
      </c>
      <c r="M17" s="547" t="s">
        <v>110</v>
      </c>
    </row>
    <row r="18" spans="1:13" ht="24.95" customHeight="1" x14ac:dyDescent="0.2">
      <c r="A18" s="923" t="s">
        <v>71</v>
      </c>
      <c r="B18" s="917">
        <f t="shared" si="0"/>
        <v>0</v>
      </c>
      <c r="C18" s="917">
        <v>0</v>
      </c>
      <c r="D18" s="918">
        <v>0</v>
      </c>
      <c r="E18" s="918">
        <v>0</v>
      </c>
      <c r="F18" s="918">
        <v>0</v>
      </c>
      <c r="G18" s="918">
        <v>0</v>
      </c>
      <c r="H18" s="918">
        <v>0</v>
      </c>
      <c r="I18" s="918">
        <v>0</v>
      </c>
      <c r="J18" s="918">
        <v>0</v>
      </c>
      <c r="K18" s="918">
        <v>0</v>
      </c>
      <c r="L18" s="918">
        <v>0</v>
      </c>
      <c r="M18" s="924" t="s">
        <v>72</v>
      </c>
    </row>
    <row r="19" spans="1:13" ht="30" customHeight="1" x14ac:dyDescent="0.2">
      <c r="A19" s="540" t="s">
        <v>44</v>
      </c>
      <c r="B19" s="921">
        <f t="shared" ref="B19" si="1">SUM(B8:B18)</f>
        <v>7149</v>
      </c>
      <c r="C19" s="921">
        <f>SUM(C8:C18)</f>
        <v>349</v>
      </c>
      <c r="D19" s="921">
        <f t="shared" ref="D19:K19" si="2">SUM(D8:D18)</f>
        <v>16</v>
      </c>
      <c r="E19" s="921">
        <f t="shared" si="2"/>
        <v>135</v>
      </c>
      <c r="F19" s="921">
        <f t="shared" si="2"/>
        <v>562</v>
      </c>
      <c r="G19" s="921">
        <f t="shared" si="2"/>
        <v>1290</v>
      </c>
      <c r="H19" s="921">
        <f t="shared" si="2"/>
        <v>2056</v>
      </c>
      <c r="I19" s="921">
        <f t="shared" si="2"/>
        <v>493</v>
      </c>
      <c r="J19" s="921">
        <f t="shared" si="2"/>
        <v>636</v>
      </c>
      <c r="K19" s="921">
        <f t="shared" si="2"/>
        <v>1027</v>
      </c>
      <c r="L19" s="921">
        <f t="shared" ref="L19" si="3">SUM(L8:L18)</f>
        <v>585</v>
      </c>
      <c r="M19" s="535" t="s">
        <v>45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M19"/>
  <sheetViews>
    <sheetView view="pageBreakPreview" zoomScaleNormal="100" workbookViewId="0">
      <selection activeCell="D23" sqref="D23"/>
    </sheetView>
  </sheetViews>
  <sheetFormatPr defaultColWidth="9.140625" defaultRowHeight="15" x14ac:dyDescent="0.25"/>
  <cols>
    <col min="1" max="1" width="16.7109375" style="43" customWidth="1"/>
    <col min="2" max="12" width="10" style="43" customWidth="1"/>
    <col min="13" max="13" width="16.7109375" style="43" customWidth="1"/>
    <col min="14" max="256" width="9.140625" style="27"/>
    <col min="257" max="257" width="16.7109375" style="27" customWidth="1"/>
    <col min="258" max="268" width="8.7109375" style="27" customWidth="1"/>
    <col min="269" max="269" width="16.7109375" style="27" customWidth="1"/>
    <col min="270" max="512" width="9.140625" style="27"/>
    <col min="513" max="513" width="16.7109375" style="27" customWidth="1"/>
    <col min="514" max="524" width="8.7109375" style="27" customWidth="1"/>
    <col min="525" max="525" width="16.7109375" style="27" customWidth="1"/>
    <col min="526" max="768" width="9.140625" style="27"/>
    <col min="769" max="769" width="16.7109375" style="27" customWidth="1"/>
    <col min="770" max="780" width="8.7109375" style="27" customWidth="1"/>
    <col min="781" max="781" width="16.7109375" style="27" customWidth="1"/>
    <col min="782" max="1024" width="9.140625" style="27"/>
    <col min="1025" max="1025" width="16.7109375" style="27" customWidth="1"/>
    <col min="1026" max="1036" width="8.7109375" style="27" customWidth="1"/>
    <col min="1037" max="1037" width="16.7109375" style="27" customWidth="1"/>
    <col min="1038" max="1280" width="9.140625" style="27"/>
    <col min="1281" max="1281" width="16.7109375" style="27" customWidth="1"/>
    <col min="1282" max="1292" width="8.7109375" style="27" customWidth="1"/>
    <col min="1293" max="1293" width="16.7109375" style="27" customWidth="1"/>
    <col min="1294" max="1536" width="9.140625" style="27"/>
    <col min="1537" max="1537" width="16.7109375" style="27" customWidth="1"/>
    <col min="1538" max="1548" width="8.7109375" style="27" customWidth="1"/>
    <col min="1549" max="1549" width="16.7109375" style="27" customWidth="1"/>
    <col min="1550" max="1792" width="9.140625" style="27"/>
    <col min="1793" max="1793" width="16.7109375" style="27" customWidth="1"/>
    <col min="1794" max="1804" width="8.7109375" style="27" customWidth="1"/>
    <col min="1805" max="1805" width="16.7109375" style="27" customWidth="1"/>
    <col min="1806" max="2048" width="9.140625" style="27"/>
    <col min="2049" max="2049" width="16.7109375" style="27" customWidth="1"/>
    <col min="2050" max="2060" width="8.7109375" style="27" customWidth="1"/>
    <col min="2061" max="2061" width="16.7109375" style="27" customWidth="1"/>
    <col min="2062" max="2304" width="9.140625" style="27"/>
    <col min="2305" max="2305" width="16.7109375" style="27" customWidth="1"/>
    <col min="2306" max="2316" width="8.7109375" style="27" customWidth="1"/>
    <col min="2317" max="2317" width="16.7109375" style="27" customWidth="1"/>
    <col min="2318" max="2560" width="9.140625" style="27"/>
    <col min="2561" max="2561" width="16.7109375" style="27" customWidth="1"/>
    <col min="2562" max="2572" width="8.7109375" style="27" customWidth="1"/>
    <col min="2573" max="2573" width="16.7109375" style="27" customWidth="1"/>
    <col min="2574" max="2816" width="9.140625" style="27"/>
    <col min="2817" max="2817" width="16.7109375" style="27" customWidth="1"/>
    <col min="2818" max="2828" width="8.7109375" style="27" customWidth="1"/>
    <col min="2829" max="2829" width="16.7109375" style="27" customWidth="1"/>
    <col min="2830" max="3072" width="9.140625" style="27"/>
    <col min="3073" max="3073" width="16.7109375" style="27" customWidth="1"/>
    <col min="3074" max="3084" width="8.7109375" style="27" customWidth="1"/>
    <col min="3085" max="3085" width="16.7109375" style="27" customWidth="1"/>
    <col min="3086" max="3328" width="9.140625" style="27"/>
    <col min="3329" max="3329" width="16.7109375" style="27" customWidth="1"/>
    <col min="3330" max="3340" width="8.7109375" style="27" customWidth="1"/>
    <col min="3341" max="3341" width="16.7109375" style="27" customWidth="1"/>
    <col min="3342" max="3584" width="9.140625" style="27"/>
    <col min="3585" max="3585" width="16.7109375" style="27" customWidth="1"/>
    <col min="3586" max="3596" width="8.7109375" style="27" customWidth="1"/>
    <col min="3597" max="3597" width="16.7109375" style="27" customWidth="1"/>
    <col min="3598" max="3840" width="9.140625" style="27"/>
    <col min="3841" max="3841" width="16.7109375" style="27" customWidth="1"/>
    <col min="3842" max="3852" width="8.7109375" style="27" customWidth="1"/>
    <col min="3853" max="3853" width="16.7109375" style="27" customWidth="1"/>
    <col min="3854" max="4096" width="9.140625" style="27"/>
    <col min="4097" max="4097" width="16.7109375" style="27" customWidth="1"/>
    <col min="4098" max="4108" width="8.7109375" style="27" customWidth="1"/>
    <col min="4109" max="4109" width="16.7109375" style="27" customWidth="1"/>
    <col min="4110" max="4352" width="9.140625" style="27"/>
    <col min="4353" max="4353" width="16.7109375" style="27" customWidth="1"/>
    <col min="4354" max="4364" width="8.7109375" style="27" customWidth="1"/>
    <col min="4365" max="4365" width="16.7109375" style="27" customWidth="1"/>
    <col min="4366" max="4608" width="9.140625" style="27"/>
    <col min="4609" max="4609" width="16.7109375" style="27" customWidth="1"/>
    <col min="4610" max="4620" width="8.7109375" style="27" customWidth="1"/>
    <col min="4621" max="4621" width="16.7109375" style="27" customWidth="1"/>
    <col min="4622" max="4864" width="9.140625" style="27"/>
    <col min="4865" max="4865" width="16.7109375" style="27" customWidth="1"/>
    <col min="4866" max="4876" width="8.7109375" style="27" customWidth="1"/>
    <col min="4877" max="4877" width="16.7109375" style="27" customWidth="1"/>
    <col min="4878" max="5120" width="9.140625" style="27"/>
    <col min="5121" max="5121" width="16.7109375" style="27" customWidth="1"/>
    <col min="5122" max="5132" width="8.7109375" style="27" customWidth="1"/>
    <col min="5133" max="5133" width="16.7109375" style="27" customWidth="1"/>
    <col min="5134" max="5376" width="9.140625" style="27"/>
    <col min="5377" max="5377" width="16.7109375" style="27" customWidth="1"/>
    <col min="5378" max="5388" width="8.7109375" style="27" customWidth="1"/>
    <col min="5389" max="5389" width="16.7109375" style="27" customWidth="1"/>
    <col min="5390" max="5632" width="9.140625" style="27"/>
    <col min="5633" max="5633" width="16.7109375" style="27" customWidth="1"/>
    <col min="5634" max="5644" width="8.7109375" style="27" customWidth="1"/>
    <col min="5645" max="5645" width="16.7109375" style="27" customWidth="1"/>
    <col min="5646" max="5888" width="9.140625" style="27"/>
    <col min="5889" max="5889" width="16.7109375" style="27" customWidth="1"/>
    <col min="5890" max="5900" width="8.7109375" style="27" customWidth="1"/>
    <col min="5901" max="5901" width="16.7109375" style="27" customWidth="1"/>
    <col min="5902" max="6144" width="9.140625" style="27"/>
    <col min="6145" max="6145" width="16.7109375" style="27" customWidth="1"/>
    <col min="6146" max="6156" width="8.7109375" style="27" customWidth="1"/>
    <col min="6157" max="6157" width="16.7109375" style="27" customWidth="1"/>
    <col min="6158" max="6400" width="9.140625" style="27"/>
    <col min="6401" max="6401" width="16.7109375" style="27" customWidth="1"/>
    <col min="6402" max="6412" width="8.7109375" style="27" customWidth="1"/>
    <col min="6413" max="6413" width="16.7109375" style="27" customWidth="1"/>
    <col min="6414" max="6656" width="9.140625" style="27"/>
    <col min="6657" max="6657" width="16.7109375" style="27" customWidth="1"/>
    <col min="6658" max="6668" width="8.7109375" style="27" customWidth="1"/>
    <col min="6669" max="6669" width="16.7109375" style="27" customWidth="1"/>
    <col min="6670" max="6912" width="9.140625" style="27"/>
    <col min="6913" max="6913" width="16.7109375" style="27" customWidth="1"/>
    <col min="6914" max="6924" width="8.7109375" style="27" customWidth="1"/>
    <col min="6925" max="6925" width="16.7109375" style="27" customWidth="1"/>
    <col min="6926" max="7168" width="9.140625" style="27"/>
    <col min="7169" max="7169" width="16.7109375" style="27" customWidth="1"/>
    <col min="7170" max="7180" width="8.7109375" style="27" customWidth="1"/>
    <col min="7181" max="7181" width="16.7109375" style="27" customWidth="1"/>
    <col min="7182" max="7424" width="9.140625" style="27"/>
    <col min="7425" max="7425" width="16.7109375" style="27" customWidth="1"/>
    <col min="7426" max="7436" width="8.7109375" style="27" customWidth="1"/>
    <col min="7437" max="7437" width="16.7109375" style="27" customWidth="1"/>
    <col min="7438" max="7680" width="9.140625" style="27"/>
    <col min="7681" max="7681" width="16.7109375" style="27" customWidth="1"/>
    <col min="7682" max="7692" width="8.7109375" style="27" customWidth="1"/>
    <col min="7693" max="7693" width="16.7109375" style="27" customWidth="1"/>
    <col min="7694" max="7936" width="9.140625" style="27"/>
    <col min="7937" max="7937" width="16.7109375" style="27" customWidth="1"/>
    <col min="7938" max="7948" width="8.7109375" style="27" customWidth="1"/>
    <col min="7949" max="7949" width="16.7109375" style="27" customWidth="1"/>
    <col min="7950" max="8192" width="9.140625" style="27"/>
    <col min="8193" max="8193" width="16.7109375" style="27" customWidth="1"/>
    <col min="8194" max="8204" width="8.7109375" style="27" customWidth="1"/>
    <col min="8205" max="8205" width="16.7109375" style="27" customWidth="1"/>
    <col min="8206" max="8448" width="9.140625" style="27"/>
    <col min="8449" max="8449" width="16.7109375" style="27" customWidth="1"/>
    <col min="8450" max="8460" width="8.7109375" style="27" customWidth="1"/>
    <col min="8461" max="8461" width="16.7109375" style="27" customWidth="1"/>
    <col min="8462" max="8704" width="9.140625" style="27"/>
    <col min="8705" max="8705" width="16.7109375" style="27" customWidth="1"/>
    <col min="8706" max="8716" width="8.7109375" style="27" customWidth="1"/>
    <col min="8717" max="8717" width="16.7109375" style="27" customWidth="1"/>
    <col min="8718" max="8960" width="9.140625" style="27"/>
    <col min="8961" max="8961" width="16.7109375" style="27" customWidth="1"/>
    <col min="8962" max="8972" width="8.7109375" style="27" customWidth="1"/>
    <col min="8973" max="8973" width="16.7109375" style="27" customWidth="1"/>
    <col min="8974" max="9216" width="9.140625" style="27"/>
    <col min="9217" max="9217" width="16.7109375" style="27" customWidth="1"/>
    <col min="9218" max="9228" width="8.7109375" style="27" customWidth="1"/>
    <col min="9229" max="9229" width="16.7109375" style="27" customWidth="1"/>
    <col min="9230" max="9472" width="9.140625" style="27"/>
    <col min="9473" max="9473" width="16.7109375" style="27" customWidth="1"/>
    <col min="9474" max="9484" width="8.7109375" style="27" customWidth="1"/>
    <col min="9485" max="9485" width="16.7109375" style="27" customWidth="1"/>
    <col min="9486" max="9728" width="9.140625" style="27"/>
    <col min="9729" max="9729" width="16.7109375" style="27" customWidth="1"/>
    <col min="9730" max="9740" width="8.7109375" style="27" customWidth="1"/>
    <col min="9741" max="9741" width="16.7109375" style="27" customWidth="1"/>
    <col min="9742" max="9984" width="9.140625" style="27"/>
    <col min="9985" max="9985" width="16.7109375" style="27" customWidth="1"/>
    <col min="9986" max="9996" width="8.7109375" style="27" customWidth="1"/>
    <col min="9997" max="9997" width="16.7109375" style="27" customWidth="1"/>
    <col min="9998" max="10240" width="9.140625" style="27"/>
    <col min="10241" max="10241" width="16.7109375" style="27" customWidth="1"/>
    <col min="10242" max="10252" width="8.7109375" style="27" customWidth="1"/>
    <col min="10253" max="10253" width="16.7109375" style="27" customWidth="1"/>
    <col min="10254" max="10496" width="9.140625" style="27"/>
    <col min="10497" max="10497" width="16.7109375" style="27" customWidth="1"/>
    <col min="10498" max="10508" width="8.7109375" style="27" customWidth="1"/>
    <col min="10509" max="10509" width="16.7109375" style="27" customWidth="1"/>
    <col min="10510" max="10752" width="9.140625" style="27"/>
    <col min="10753" max="10753" width="16.7109375" style="27" customWidth="1"/>
    <col min="10754" max="10764" width="8.7109375" style="27" customWidth="1"/>
    <col min="10765" max="10765" width="16.7109375" style="27" customWidth="1"/>
    <col min="10766" max="11008" width="9.140625" style="27"/>
    <col min="11009" max="11009" width="16.7109375" style="27" customWidth="1"/>
    <col min="11010" max="11020" width="8.7109375" style="27" customWidth="1"/>
    <col min="11021" max="11021" width="16.7109375" style="27" customWidth="1"/>
    <col min="11022" max="11264" width="9.140625" style="27"/>
    <col min="11265" max="11265" width="16.7109375" style="27" customWidth="1"/>
    <col min="11266" max="11276" width="8.7109375" style="27" customWidth="1"/>
    <col min="11277" max="11277" width="16.7109375" style="27" customWidth="1"/>
    <col min="11278" max="11520" width="9.140625" style="27"/>
    <col min="11521" max="11521" width="16.7109375" style="27" customWidth="1"/>
    <col min="11522" max="11532" width="8.7109375" style="27" customWidth="1"/>
    <col min="11533" max="11533" width="16.7109375" style="27" customWidth="1"/>
    <col min="11534" max="11776" width="9.140625" style="27"/>
    <col min="11777" max="11777" width="16.7109375" style="27" customWidth="1"/>
    <col min="11778" max="11788" width="8.7109375" style="27" customWidth="1"/>
    <col min="11789" max="11789" width="16.7109375" style="27" customWidth="1"/>
    <col min="11790" max="12032" width="9.140625" style="27"/>
    <col min="12033" max="12033" width="16.7109375" style="27" customWidth="1"/>
    <col min="12034" max="12044" width="8.7109375" style="27" customWidth="1"/>
    <col min="12045" max="12045" width="16.7109375" style="27" customWidth="1"/>
    <col min="12046" max="12288" width="9.140625" style="27"/>
    <col min="12289" max="12289" width="16.7109375" style="27" customWidth="1"/>
    <col min="12290" max="12300" width="8.7109375" style="27" customWidth="1"/>
    <col min="12301" max="12301" width="16.7109375" style="27" customWidth="1"/>
    <col min="12302" max="12544" width="9.140625" style="27"/>
    <col min="12545" max="12545" width="16.7109375" style="27" customWidth="1"/>
    <col min="12546" max="12556" width="8.7109375" style="27" customWidth="1"/>
    <col min="12557" max="12557" width="16.7109375" style="27" customWidth="1"/>
    <col min="12558" max="12800" width="9.140625" style="27"/>
    <col min="12801" max="12801" width="16.7109375" style="27" customWidth="1"/>
    <col min="12802" max="12812" width="8.7109375" style="27" customWidth="1"/>
    <col min="12813" max="12813" width="16.7109375" style="27" customWidth="1"/>
    <col min="12814" max="13056" width="9.140625" style="27"/>
    <col min="13057" max="13057" width="16.7109375" style="27" customWidth="1"/>
    <col min="13058" max="13068" width="8.7109375" style="27" customWidth="1"/>
    <col min="13069" max="13069" width="16.7109375" style="27" customWidth="1"/>
    <col min="13070" max="13312" width="9.140625" style="27"/>
    <col min="13313" max="13313" width="16.7109375" style="27" customWidth="1"/>
    <col min="13314" max="13324" width="8.7109375" style="27" customWidth="1"/>
    <col min="13325" max="13325" width="16.7109375" style="27" customWidth="1"/>
    <col min="13326" max="13568" width="9.140625" style="27"/>
    <col min="13569" max="13569" width="16.7109375" style="27" customWidth="1"/>
    <col min="13570" max="13580" width="8.7109375" style="27" customWidth="1"/>
    <col min="13581" max="13581" width="16.7109375" style="27" customWidth="1"/>
    <col min="13582" max="13824" width="9.140625" style="27"/>
    <col min="13825" max="13825" width="16.7109375" style="27" customWidth="1"/>
    <col min="13826" max="13836" width="8.7109375" style="27" customWidth="1"/>
    <col min="13837" max="13837" width="16.7109375" style="27" customWidth="1"/>
    <col min="13838" max="14080" width="9.140625" style="27"/>
    <col min="14081" max="14081" width="16.7109375" style="27" customWidth="1"/>
    <col min="14082" max="14092" width="8.7109375" style="27" customWidth="1"/>
    <col min="14093" max="14093" width="16.7109375" style="27" customWidth="1"/>
    <col min="14094" max="14336" width="9.140625" style="27"/>
    <col min="14337" max="14337" width="16.7109375" style="27" customWidth="1"/>
    <col min="14338" max="14348" width="8.7109375" style="27" customWidth="1"/>
    <col min="14349" max="14349" width="16.7109375" style="27" customWidth="1"/>
    <col min="14350" max="14592" width="9.140625" style="27"/>
    <col min="14593" max="14593" width="16.7109375" style="27" customWidth="1"/>
    <col min="14594" max="14604" width="8.7109375" style="27" customWidth="1"/>
    <col min="14605" max="14605" width="16.7109375" style="27" customWidth="1"/>
    <col min="14606" max="14848" width="9.140625" style="27"/>
    <col min="14849" max="14849" width="16.7109375" style="27" customWidth="1"/>
    <col min="14850" max="14860" width="8.7109375" style="27" customWidth="1"/>
    <col min="14861" max="14861" width="16.7109375" style="27" customWidth="1"/>
    <col min="14862" max="15104" width="9.140625" style="27"/>
    <col min="15105" max="15105" width="16.7109375" style="27" customWidth="1"/>
    <col min="15106" max="15116" width="8.7109375" style="27" customWidth="1"/>
    <col min="15117" max="15117" width="16.7109375" style="27" customWidth="1"/>
    <col min="15118" max="15360" width="9.140625" style="27"/>
    <col min="15361" max="15361" width="16.7109375" style="27" customWidth="1"/>
    <col min="15362" max="15372" width="8.7109375" style="27" customWidth="1"/>
    <col min="15373" max="15373" width="16.7109375" style="27" customWidth="1"/>
    <col min="15374" max="15616" width="9.140625" style="27"/>
    <col min="15617" max="15617" width="16.7109375" style="27" customWidth="1"/>
    <col min="15618" max="15628" width="8.7109375" style="27" customWidth="1"/>
    <col min="15629" max="15629" width="16.7109375" style="27" customWidth="1"/>
    <col min="15630" max="15872" width="9.140625" style="27"/>
    <col min="15873" max="15873" width="16.7109375" style="27" customWidth="1"/>
    <col min="15874" max="15884" width="8.7109375" style="27" customWidth="1"/>
    <col min="15885" max="15885" width="16.7109375" style="27" customWidth="1"/>
    <col min="15886" max="16128" width="9.140625" style="27"/>
    <col min="16129" max="16129" width="16.7109375" style="27" customWidth="1"/>
    <col min="16130" max="16140" width="8.7109375" style="27" customWidth="1"/>
    <col min="16141" max="16141" width="16.7109375" style="27" customWidth="1"/>
    <col min="16142" max="16384" width="9.140625" style="27"/>
  </cols>
  <sheetData>
    <row r="1" spans="1:13" ht="23.25" x14ac:dyDescent="0.5">
      <c r="A1" s="1358" t="s">
        <v>489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16.5" customHeight="1" x14ac:dyDescent="0.25">
      <c r="A2" s="1359" t="s">
        <v>777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5.75" x14ac:dyDescent="0.25">
      <c r="A4" s="1344" t="s">
        <v>347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</row>
    <row r="5" spans="1:13" ht="15.75" x14ac:dyDescent="0.3">
      <c r="A5" s="267" t="s">
        <v>737</v>
      </c>
      <c r="B5" s="269"/>
      <c r="C5" s="269"/>
      <c r="D5" s="269"/>
      <c r="E5" s="269"/>
      <c r="F5" s="269"/>
      <c r="G5" s="269"/>
      <c r="H5" s="282"/>
      <c r="I5" s="269"/>
      <c r="J5" s="269"/>
      <c r="K5" s="269"/>
      <c r="L5" s="269"/>
      <c r="M5" s="280" t="s">
        <v>211</v>
      </c>
    </row>
    <row r="6" spans="1:13" ht="28.5" customHeight="1" thickBot="1" x14ac:dyDescent="0.25">
      <c r="A6" s="1418" t="s">
        <v>205</v>
      </c>
      <c r="B6" s="1424" t="s">
        <v>711</v>
      </c>
      <c r="C6" s="1425"/>
      <c r="D6" s="1425"/>
      <c r="E6" s="1425"/>
      <c r="F6" s="1425"/>
      <c r="G6" s="1425"/>
      <c r="H6" s="1425"/>
      <c r="I6" s="1425"/>
      <c r="J6" s="1425"/>
      <c r="K6" s="1425"/>
      <c r="L6" s="1426"/>
      <c r="M6" s="1421" t="s">
        <v>92</v>
      </c>
    </row>
    <row r="7" spans="1:13" ht="35.25" customHeight="1" thickTop="1" x14ac:dyDescent="0.2">
      <c r="A7" s="1419"/>
      <c r="B7" s="87" t="s">
        <v>394</v>
      </c>
      <c r="C7" s="87" t="s">
        <v>621</v>
      </c>
      <c r="D7" s="226" t="s">
        <v>447</v>
      </c>
      <c r="E7" s="226" t="s">
        <v>62</v>
      </c>
      <c r="F7" s="226" t="s">
        <v>60</v>
      </c>
      <c r="G7" s="226" t="s">
        <v>446</v>
      </c>
      <c r="H7" s="226" t="s">
        <v>445</v>
      </c>
      <c r="I7" s="226">
        <v>4</v>
      </c>
      <c r="J7" s="226">
        <v>3</v>
      </c>
      <c r="K7" s="226">
        <v>2</v>
      </c>
      <c r="L7" s="226">
        <v>1</v>
      </c>
      <c r="M7" s="1422"/>
    </row>
    <row r="8" spans="1:13" ht="24.95" customHeight="1" thickBot="1" x14ac:dyDescent="0.25">
      <c r="A8" s="548" t="s">
        <v>93</v>
      </c>
      <c r="B8" s="155">
        <f t="shared" ref="B8:B18" si="0">SUM(C8:L8)</f>
        <v>6613</v>
      </c>
      <c r="C8" s="155">
        <v>62</v>
      </c>
      <c r="D8" s="156">
        <v>2</v>
      </c>
      <c r="E8" s="156">
        <v>11</v>
      </c>
      <c r="F8" s="156">
        <v>72</v>
      </c>
      <c r="G8" s="156">
        <v>336</v>
      </c>
      <c r="H8" s="156">
        <v>1325</v>
      </c>
      <c r="I8" s="156">
        <v>547</v>
      </c>
      <c r="J8" s="156">
        <v>956</v>
      </c>
      <c r="K8" s="156">
        <v>1682</v>
      </c>
      <c r="L8" s="156">
        <v>1620</v>
      </c>
      <c r="M8" s="546" t="s">
        <v>535</v>
      </c>
    </row>
    <row r="9" spans="1:13" ht="24.95" customHeight="1" thickTop="1" thickBot="1" x14ac:dyDescent="0.25">
      <c r="A9" s="549" t="s">
        <v>94</v>
      </c>
      <c r="B9" s="159">
        <f t="shared" si="0"/>
        <v>5246</v>
      </c>
      <c r="C9" s="159">
        <v>53</v>
      </c>
      <c r="D9" s="160">
        <v>0</v>
      </c>
      <c r="E9" s="160">
        <v>11</v>
      </c>
      <c r="F9" s="160">
        <v>49</v>
      </c>
      <c r="G9" s="160">
        <v>513</v>
      </c>
      <c r="H9" s="160">
        <v>2906</v>
      </c>
      <c r="I9" s="160">
        <v>778</v>
      </c>
      <c r="J9" s="160">
        <v>595</v>
      </c>
      <c r="K9" s="160">
        <v>325</v>
      </c>
      <c r="L9" s="160">
        <v>16</v>
      </c>
      <c r="M9" s="515" t="s">
        <v>929</v>
      </c>
    </row>
    <row r="10" spans="1:13" ht="24.95" customHeight="1" thickTop="1" thickBot="1" x14ac:dyDescent="0.25">
      <c r="A10" s="550" t="s">
        <v>95</v>
      </c>
      <c r="B10" s="157">
        <f t="shared" si="0"/>
        <v>3674</v>
      </c>
      <c r="C10" s="157">
        <v>54</v>
      </c>
      <c r="D10" s="158">
        <v>1</v>
      </c>
      <c r="E10" s="158">
        <v>19</v>
      </c>
      <c r="F10" s="158">
        <v>135</v>
      </c>
      <c r="G10" s="158">
        <v>1182</v>
      </c>
      <c r="H10" s="158">
        <v>2076</v>
      </c>
      <c r="I10" s="158">
        <v>121</v>
      </c>
      <c r="J10" s="158">
        <v>84</v>
      </c>
      <c r="K10" s="158">
        <v>0</v>
      </c>
      <c r="L10" s="158">
        <v>2</v>
      </c>
      <c r="M10" s="517" t="s">
        <v>96</v>
      </c>
    </row>
    <row r="11" spans="1:13" ht="24.95" customHeight="1" thickTop="1" thickBot="1" x14ac:dyDescent="0.25">
      <c r="A11" s="549" t="s">
        <v>97</v>
      </c>
      <c r="B11" s="159">
        <f t="shared" si="0"/>
        <v>1948</v>
      </c>
      <c r="C11" s="159">
        <v>41</v>
      </c>
      <c r="D11" s="160">
        <v>4</v>
      </c>
      <c r="E11" s="160">
        <v>20</v>
      </c>
      <c r="F11" s="160">
        <v>265</v>
      </c>
      <c r="G11" s="160">
        <v>992</v>
      </c>
      <c r="H11" s="160">
        <v>579</v>
      </c>
      <c r="I11" s="160">
        <v>39</v>
      </c>
      <c r="J11" s="160">
        <v>8</v>
      </c>
      <c r="K11" s="160">
        <v>0</v>
      </c>
      <c r="L11" s="160">
        <v>0</v>
      </c>
      <c r="M11" s="518" t="s">
        <v>98</v>
      </c>
    </row>
    <row r="12" spans="1:13" ht="24.95" customHeight="1" thickTop="1" thickBot="1" x14ac:dyDescent="0.25">
      <c r="A12" s="550" t="s">
        <v>99</v>
      </c>
      <c r="B12" s="157">
        <f t="shared" si="0"/>
        <v>944</v>
      </c>
      <c r="C12" s="157">
        <v>20</v>
      </c>
      <c r="D12" s="158">
        <v>8</v>
      </c>
      <c r="E12" s="158">
        <v>57</v>
      </c>
      <c r="F12" s="158">
        <v>259</v>
      </c>
      <c r="G12" s="158">
        <v>452</v>
      </c>
      <c r="H12" s="158">
        <v>138</v>
      </c>
      <c r="I12" s="158">
        <v>8</v>
      </c>
      <c r="J12" s="158">
        <v>2</v>
      </c>
      <c r="K12" s="158">
        <v>0</v>
      </c>
      <c r="L12" s="158">
        <v>0</v>
      </c>
      <c r="M12" s="517" t="s">
        <v>100</v>
      </c>
    </row>
    <row r="13" spans="1:13" ht="24.95" customHeight="1" thickTop="1" thickBot="1" x14ac:dyDescent="0.25">
      <c r="A13" s="549" t="s">
        <v>101</v>
      </c>
      <c r="B13" s="159">
        <f t="shared" si="0"/>
        <v>394</v>
      </c>
      <c r="C13" s="159">
        <v>19</v>
      </c>
      <c r="D13" s="160">
        <v>11</v>
      </c>
      <c r="E13" s="160">
        <v>49</v>
      </c>
      <c r="F13" s="160">
        <v>119</v>
      </c>
      <c r="G13" s="160">
        <v>166</v>
      </c>
      <c r="H13" s="160">
        <v>30</v>
      </c>
      <c r="I13" s="160">
        <v>0</v>
      </c>
      <c r="J13" s="160">
        <v>0</v>
      </c>
      <c r="K13" s="160">
        <v>0</v>
      </c>
      <c r="L13" s="160">
        <v>0</v>
      </c>
      <c r="M13" s="518" t="s">
        <v>102</v>
      </c>
    </row>
    <row r="14" spans="1:13" ht="24.95" customHeight="1" thickTop="1" thickBot="1" x14ac:dyDescent="0.25">
      <c r="A14" s="550" t="s">
        <v>103</v>
      </c>
      <c r="B14" s="157">
        <f t="shared" si="0"/>
        <v>161</v>
      </c>
      <c r="C14" s="157">
        <v>10</v>
      </c>
      <c r="D14" s="158">
        <v>5</v>
      </c>
      <c r="E14" s="158">
        <v>36</v>
      </c>
      <c r="F14" s="158">
        <v>64</v>
      </c>
      <c r="G14" s="158">
        <v>35</v>
      </c>
      <c r="H14" s="158">
        <v>11</v>
      </c>
      <c r="I14" s="158">
        <v>0</v>
      </c>
      <c r="J14" s="158">
        <v>0</v>
      </c>
      <c r="K14" s="158">
        <v>0</v>
      </c>
      <c r="L14" s="158">
        <v>0</v>
      </c>
      <c r="M14" s="517" t="s">
        <v>104</v>
      </c>
    </row>
    <row r="15" spans="1:13" ht="24.95" customHeight="1" thickTop="1" thickBot="1" x14ac:dyDescent="0.25">
      <c r="A15" s="549" t="s">
        <v>105</v>
      </c>
      <c r="B15" s="159">
        <f t="shared" si="0"/>
        <v>90</v>
      </c>
      <c r="C15" s="159">
        <v>6</v>
      </c>
      <c r="D15" s="160">
        <v>7</v>
      </c>
      <c r="E15" s="160">
        <v>17</v>
      </c>
      <c r="F15" s="160">
        <v>42</v>
      </c>
      <c r="G15" s="160">
        <v>15</v>
      </c>
      <c r="H15" s="160">
        <v>3</v>
      </c>
      <c r="I15" s="160">
        <v>0</v>
      </c>
      <c r="J15" s="160">
        <v>0</v>
      </c>
      <c r="K15" s="160">
        <v>0</v>
      </c>
      <c r="L15" s="160">
        <v>0</v>
      </c>
      <c r="M15" s="518" t="s">
        <v>106</v>
      </c>
    </row>
    <row r="16" spans="1:13" ht="24.95" customHeight="1" thickTop="1" thickBot="1" x14ac:dyDescent="0.25">
      <c r="A16" s="550" t="s">
        <v>107</v>
      </c>
      <c r="B16" s="157">
        <f t="shared" si="0"/>
        <v>51</v>
      </c>
      <c r="C16" s="157">
        <v>2</v>
      </c>
      <c r="D16" s="158">
        <v>6</v>
      </c>
      <c r="E16" s="158">
        <v>15</v>
      </c>
      <c r="F16" s="158">
        <v>16</v>
      </c>
      <c r="G16" s="158">
        <v>11</v>
      </c>
      <c r="H16" s="158">
        <v>1</v>
      </c>
      <c r="I16" s="158">
        <v>0</v>
      </c>
      <c r="J16" s="158">
        <v>0</v>
      </c>
      <c r="K16" s="158">
        <v>0</v>
      </c>
      <c r="L16" s="158">
        <v>0</v>
      </c>
      <c r="M16" s="517" t="s">
        <v>108</v>
      </c>
    </row>
    <row r="17" spans="1:13" ht="24.95" customHeight="1" thickTop="1" x14ac:dyDescent="0.2">
      <c r="A17" s="551" t="s">
        <v>109</v>
      </c>
      <c r="B17" s="162">
        <f t="shared" si="0"/>
        <v>46</v>
      </c>
      <c r="C17" s="162">
        <v>5</v>
      </c>
      <c r="D17" s="182">
        <v>9</v>
      </c>
      <c r="E17" s="182">
        <v>14</v>
      </c>
      <c r="F17" s="182">
        <v>12</v>
      </c>
      <c r="G17" s="182">
        <v>6</v>
      </c>
      <c r="H17" s="182">
        <v>0</v>
      </c>
      <c r="I17" s="182">
        <v>0</v>
      </c>
      <c r="J17" s="182">
        <v>0</v>
      </c>
      <c r="K17" s="182">
        <v>0</v>
      </c>
      <c r="L17" s="182">
        <v>0</v>
      </c>
      <c r="M17" s="547" t="s">
        <v>110</v>
      </c>
    </row>
    <row r="18" spans="1:13" ht="24.95" customHeight="1" x14ac:dyDescent="0.2">
      <c r="A18" s="923" t="s">
        <v>71</v>
      </c>
      <c r="B18" s="917">
        <f t="shared" si="0"/>
        <v>0</v>
      </c>
      <c r="C18" s="917">
        <v>0</v>
      </c>
      <c r="D18" s="918">
        <v>0</v>
      </c>
      <c r="E18" s="918">
        <v>0</v>
      </c>
      <c r="F18" s="918">
        <v>0</v>
      </c>
      <c r="G18" s="918">
        <v>0</v>
      </c>
      <c r="H18" s="918">
        <v>0</v>
      </c>
      <c r="I18" s="918">
        <v>0</v>
      </c>
      <c r="J18" s="918">
        <v>0</v>
      </c>
      <c r="K18" s="918">
        <v>0</v>
      </c>
      <c r="L18" s="918">
        <v>0</v>
      </c>
      <c r="M18" s="924" t="s">
        <v>72</v>
      </c>
    </row>
    <row r="19" spans="1:13" ht="30" customHeight="1" x14ac:dyDescent="0.2">
      <c r="A19" s="540" t="s">
        <v>44</v>
      </c>
      <c r="B19" s="921">
        <f t="shared" ref="B19:H19" si="1">SUM(B8:B18)</f>
        <v>19167</v>
      </c>
      <c r="C19" s="921">
        <f t="shared" si="1"/>
        <v>272</v>
      </c>
      <c r="D19" s="921">
        <f t="shared" si="1"/>
        <v>53</v>
      </c>
      <c r="E19" s="921">
        <f t="shared" si="1"/>
        <v>249</v>
      </c>
      <c r="F19" s="921">
        <f t="shared" si="1"/>
        <v>1033</v>
      </c>
      <c r="G19" s="921">
        <f t="shared" si="1"/>
        <v>3708</v>
      </c>
      <c r="H19" s="921">
        <f t="shared" si="1"/>
        <v>7069</v>
      </c>
      <c r="I19" s="921">
        <f t="shared" ref="I19:L19" si="2">SUM(I8:I17)</f>
        <v>1493</v>
      </c>
      <c r="J19" s="921">
        <f t="shared" si="2"/>
        <v>1645</v>
      </c>
      <c r="K19" s="921">
        <f t="shared" si="2"/>
        <v>2007</v>
      </c>
      <c r="L19" s="921">
        <f t="shared" si="2"/>
        <v>1638</v>
      </c>
      <c r="M19" s="535" t="s">
        <v>45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M19"/>
  <sheetViews>
    <sheetView view="pageBreakPreview" zoomScaleNormal="100" workbookViewId="0">
      <selection activeCell="A4" sqref="A4:M4"/>
    </sheetView>
  </sheetViews>
  <sheetFormatPr defaultColWidth="9.140625" defaultRowHeight="15" x14ac:dyDescent="0.25"/>
  <cols>
    <col min="1" max="1" width="16.7109375" style="43" customWidth="1"/>
    <col min="2" max="12" width="10" style="43" customWidth="1"/>
    <col min="13" max="13" width="16.7109375" style="43" customWidth="1"/>
    <col min="14" max="256" width="9.140625" style="27"/>
    <col min="257" max="257" width="16.7109375" style="27" customWidth="1"/>
    <col min="258" max="268" width="8.7109375" style="27" customWidth="1"/>
    <col min="269" max="269" width="16.7109375" style="27" customWidth="1"/>
    <col min="270" max="512" width="9.140625" style="27"/>
    <col min="513" max="513" width="16.7109375" style="27" customWidth="1"/>
    <col min="514" max="524" width="8.7109375" style="27" customWidth="1"/>
    <col min="525" max="525" width="16.7109375" style="27" customWidth="1"/>
    <col min="526" max="768" width="9.140625" style="27"/>
    <col min="769" max="769" width="16.7109375" style="27" customWidth="1"/>
    <col min="770" max="780" width="8.7109375" style="27" customWidth="1"/>
    <col min="781" max="781" width="16.7109375" style="27" customWidth="1"/>
    <col min="782" max="1024" width="9.140625" style="27"/>
    <col min="1025" max="1025" width="16.7109375" style="27" customWidth="1"/>
    <col min="1026" max="1036" width="8.7109375" style="27" customWidth="1"/>
    <col min="1037" max="1037" width="16.7109375" style="27" customWidth="1"/>
    <col min="1038" max="1280" width="9.140625" style="27"/>
    <col min="1281" max="1281" width="16.7109375" style="27" customWidth="1"/>
    <col min="1282" max="1292" width="8.7109375" style="27" customWidth="1"/>
    <col min="1293" max="1293" width="16.7109375" style="27" customWidth="1"/>
    <col min="1294" max="1536" width="9.140625" style="27"/>
    <col min="1537" max="1537" width="16.7109375" style="27" customWidth="1"/>
    <col min="1538" max="1548" width="8.7109375" style="27" customWidth="1"/>
    <col min="1549" max="1549" width="16.7109375" style="27" customWidth="1"/>
    <col min="1550" max="1792" width="9.140625" style="27"/>
    <col min="1793" max="1793" width="16.7109375" style="27" customWidth="1"/>
    <col min="1794" max="1804" width="8.7109375" style="27" customWidth="1"/>
    <col min="1805" max="1805" width="16.7109375" style="27" customWidth="1"/>
    <col min="1806" max="2048" width="9.140625" style="27"/>
    <col min="2049" max="2049" width="16.7109375" style="27" customWidth="1"/>
    <col min="2050" max="2060" width="8.7109375" style="27" customWidth="1"/>
    <col min="2061" max="2061" width="16.7109375" style="27" customWidth="1"/>
    <col min="2062" max="2304" width="9.140625" style="27"/>
    <col min="2305" max="2305" width="16.7109375" style="27" customWidth="1"/>
    <col min="2306" max="2316" width="8.7109375" style="27" customWidth="1"/>
    <col min="2317" max="2317" width="16.7109375" style="27" customWidth="1"/>
    <col min="2318" max="2560" width="9.140625" style="27"/>
    <col min="2561" max="2561" width="16.7109375" style="27" customWidth="1"/>
    <col min="2562" max="2572" width="8.7109375" style="27" customWidth="1"/>
    <col min="2573" max="2573" width="16.7109375" style="27" customWidth="1"/>
    <col min="2574" max="2816" width="9.140625" style="27"/>
    <col min="2817" max="2817" width="16.7109375" style="27" customWidth="1"/>
    <col min="2818" max="2828" width="8.7109375" style="27" customWidth="1"/>
    <col min="2829" max="2829" width="16.7109375" style="27" customWidth="1"/>
    <col min="2830" max="3072" width="9.140625" style="27"/>
    <col min="3073" max="3073" width="16.7109375" style="27" customWidth="1"/>
    <col min="3074" max="3084" width="8.7109375" style="27" customWidth="1"/>
    <col min="3085" max="3085" width="16.7109375" style="27" customWidth="1"/>
    <col min="3086" max="3328" width="9.140625" style="27"/>
    <col min="3329" max="3329" width="16.7109375" style="27" customWidth="1"/>
    <col min="3330" max="3340" width="8.7109375" style="27" customWidth="1"/>
    <col min="3341" max="3341" width="16.7109375" style="27" customWidth="1"/>
    <col min="3342" max="3584" width="9.140625" style="27"/>
    <col min="3585" max="3585" width="16.7109375" style="27" customWidth="1"/>
    <col min="3586" max="3596" width="8.7109375" style="27" customWidth="1"/>
    <col min="3597" max="3597" width="16.7109375" style="27" customWidth="1"/>
    <col min="3598" max="3840" width="9.140625" style="27"/>
    <col min="3841" max="3841" width="16.7109375" style="27" customWidth="1"/>
    <col min="3842" max="3852" width="8.7109375" style="27" customWidth="1"/>
    <col min="3853" max="3853" width="16.7109375" style="27" customWidth="1"/>
    <col min="3854" max="4096" width="9.140625" style="27"/>
    <col min="4097" max="4097" width="16.7109375" style="27" customWidth="1"/>
    <col min="4098" max="4108" width="8.7109375" style="27" customWidth="1"/>
    <col min="4109" max="4109" width="16.7109375" style="27" customWidth="1"/>
    <col min="4110" max="4352" width="9.140625" style="27"/>
    <col min="4353" max="4353" width="16.7109375" style="27" customWidth="1"/>
    <col min="4354" max="4364" width="8.7109375" style="27" customWidth="1"/>
    <col min="4365" max="4365" width="16.7109375" style="27" customWidth="1"/>
    <col min="4366" max="4608" width="9.140625" style="27"/>
    <col min="4609" max="4609" width="16.7109375" style="27" customWidth="1"/>
    <col min="4610" max="4620" width="8.7109375" style="27" customWidth="1"/>
    <col min="4621" max="4621" width="16.7109375" style="27" customWidth="1"/>
    <col min="4622" max="4864" width="9.140625" style="27"/>
    <col min="4865" max="4865" width="16.7109375" style="27" customWidth="1"/>
    <col min="4866" max="4876" width="8.7109375" style="27" customWidth="1"/>
    <col min="4877" max="4877" width="16.7109375" style="27" customWidth="1"/>
    <col min="4878" max="5120" width="9.140625" style="27"/>
    <col min="5121" max="5121" width="16.7109375" style="27" customWidth="1"/>
    <col min="5122" max="5132" width="8.7109375" style="27" customWidth="1"/>
    <col min="5133" max="5133" width="16.7109375" style="27" customWidth="1"/>
    <col min="5134" max="5376" width="9.140625" style="27"/>
    <col min="5377" max="5377" width="16.7109375" style="27" customWidth="1"/>
    <col min="5378" max="5388" width="8.7109375" style="27" customWidth="1"/>
    <col min="5389" max="5389" width="16.7109375" style="27" customWidth="1"/>
    <col min="5390" max="5632" width="9.140625" style="27"/>
    <col min="5633" max="5633" width="16.7109375" style="27" customWidth="1"/>
    <col min="5634" max="5644" width="8.7109375" style="27" customWidth="1"/>
    <col min="5645" max="5645" width="16.7109375" style="27" customWidth="1"/>
    <col min="5646" max="5888" width="9.140625" style="27"/>
    <col min="5889" max="5889" width="16.7109375" style="27" customWidth="1"/>
    <col min="5890" max="5900" width="8.7109375" style="27" customWidth="1"/>
    <col min="5901" max="5901" width="16.7109375" style="27" customWidth="1"/>
    <col min="5902" max="6144" width="9.140625" style="27"/>
    <col min="6145" max="6145" width="16.7109375" style="27" customWidth="1"/>
    <col min="6146" max="6156" width="8.7109375" style="27" customWidth="1"/>
    <col min="6157" max="6157" width="16.7109375" style="27" customWidth="1"/>
    <col min="6158" max="6400" width="9.140625" style="27"/>
    <col min="6401" max="6401" width="16.7109375" style="27" customWidth="1"/>
    <col min="6402" max="6412" width="8.7109375" style="27" customWidth="1"/>
    <col min="6413" max="6413" width="16.7109375" style="27" customWidth="1"/>
    <col min="6414" max="6656" width="9.140625" style="27"/>
    <col min="6657" max="6657" width="16.7109375" style="27" customWidth="1"/>
    <col min="6658" max="6668" width="8.7109375" style="27" customWidth="1"/>
    <col min="6669" max="6669" width="16.7109375" style="27" customWidth="1"/>
    <col min="6670" max="6912" width="9.140625" style="27"/>
    <col min="6913" max="6913" width="16.7109375" style="27" customWidth="1"/>
    <col min="6914" max="6924" width="8.7109375" style="27" customWidth="1"/>
    <col min="6925" max="6925" width="16.7109375" style="27" customWidth="1"/>
    <col min="6926" max="7168" width="9.140625" style="27"/>
    <col min="7169" max="7169" width="16.7109375" style="27" customWidth="1"/>
    <col min="7170" max="7180" width="8.7109375" style="27" customWidth="1"/>
    <col min="7181" max="7181" width="16.7109375" style="27" customWidth="1"/>
    <col min="7182" max="7424" width="9.140625" style="27"/>
    <col min="7425" max="7425" width="16.7109375" style="27" customWidth="1"/>
    <col min="7426" max="7436" width="8.7109375" style="27" customWidth="1"/>
    <col min="7437" max="7437" width="16.7109375" style="27" customWidth="1"/>
    <col min="7438" max="7680" width="9.140625" style="27"/>
    <col min="7681" max="7681" width="16.7109375" style="27" customWidth="1"/>
    <col min="7682" max="7692" width="8.7109375" style="27" customWidth="1"/>
    <col min="7693" max="7693" width="16.7109375" style="27" customWidth="1"/>
    <col min="7694" max="7936" width="9.140625" style="27"/>
    <col min="7937" max="7937" width="16.7109375" style="27" customWidth="1"/>
    <col min="7938" max="7948" width="8.7109375" style="27" customWidth="1"/>
    <col min="7949" max="7949" width="16.7109375" style="27" customWidth="1"/>
    <col min="7950" max="8192" width="9.140625" style="27"/>
    <col min="8193" max="8193" width="16.7109375" style="27" customWidth="1"/>
    <col min="8194" max="8204" width="8.7109375" style="27" customWidth="1"/>
    <col min="8205" max="8205" width="16.7109375" style="27" customWidth="1"/>
    <col min="8206" max="8448" width="9.140625" style="27"/>
    <col min="8449" max="8449" width="16.7109375" style="27" customWidth="1"/>
    <col min="8450" max="8460" width="8.7109375" style="27" customWidth="1"/>
    <col min="8461" max="8461" width="16.7109375" style="27" customWidth="1"/>
    <col min="8462" max="8704" width="9.140625" style="27"/>
    <col min="8705" max="8705" width="16.7109375" style="27" customWidth="1"/>
    <col min="8706" max="8716" width="8.7109375" style="27" customWidth="1"/>
    <col min="8717" max="8717" width="16.7109375" style="27" customWidth="1"/>
    <col min="8718" max="8960" width="9.140625" style="27"/>
    <col min="8961" max="8961" width="16.7109375" style="27" customWidth="1"/>
    <col min="8962" max="8972" width="8.7109375" style="27" customWidth="1"/>
    <col min="8973" max="8973" width="16.7109375" style="27" customWidth="1"/>
    <col min="8974" max="9216" width="9.140625" style="27"/>
    <col min="9217" max="9217" width="16.7109375" style="27" customWidth="1"/>
    <col min="9218" max="9228" width="8.7109375" style="27" customWidth="1"/>
    <col min="9229" max="9229" width="16.7109375" style="27" customWidth="1"/>
    <col min="9230" max="9472" width="9.140625" style="27"/>
    <col min="9473" max="9473" width="16.7109375" style="27" customWidth="1"/>
    <col min="9474" max="9484" width="8.7109375" style="27" customWidth="1"/>
    <col min="9485" max="9485" width="16.7109375" style="27" customWidth="1"/>
    <col min="9486" max="9728" width="9.140625" style="27"/>
    <col min="9729" max="9729" width="16.7109375" style="27" customWidth="1"/>
    <col min="9730" max="9740" width="8.7109375" style="27" customWidth="1"/>
    <col min="9741" max="9741" width="16.7109375" style="27" customWidth="1"/>
    <col min="9742" max="9984" width="9.140625" style="27"/>
    <col min="9985" max="9985" width="16.7109375" style="27" customWidth="1"/>
    <col min="9986" max="9996" width="8.7109375" style="27" customWidth="1"/>
    <col min="9997" max="9997" width="16.7109375" style="27" customWidth="1"/>
    <col min="9998" max="10240" width="9.140625" style="27"/>
    <col min="10241" max="10241" width="16.7109375" style="27" customWidth="1"/>
    <col min="10242" max="10252" width="8.7109375" style="27" customWidth="1"/>
    <col min="10253" max="10253" width="16.7109375" style="27" customWidth="1"/>
    <col min="10254" max="10496" width="9.140625" style="27"/>
    <col min="10497" max="10497" width="16.7109375" style="27" customWidth="1"/>
    <col min="10498" max="10508" width="8.7109375" style="27" customWidth="1"/>
    <col min="10509" max="10509" width="16.7109375" style="27" customWidth="1"/>
    <col min="10510" max="10752" width="9.140625" style="27"/>
    <col min="10753" max="10753" width="16.7109375" style="27" customWidth="1"/>
    <col min="10754" max="10764" width="8.7109375" style="27" customWidth="1"/>
    <col min="10765" max="10765" width="16.7109375" style="27" customWidth="1"/>
    <col min="10766" max="11008" width="9.140625" style="27"/>
    <col min="11009" max="11009" width="16.7109375" style="27" customWidth="1"/>
    <col min="11010" max="11020" width="8.7109375" style="27" customWidth="1"/>
    <col min="11021" max="11021" width="16.7109375" style="27" customWidth="1"/>
    <col min="11022" max="11264" width="9.140625" style="27"/>
    <col min="11265" max="11265" width="16.7109375" style="27" customWidth="1"/>
    <col min="11266" max="11276" width="8.7109375" style="27" customWidth="1"/>
    <col min="11277" max="11277" width="16.7109375" style="27" customWidth="1"/>
    <col min="11278" max="11520" width="9.140625" style="27"/>
    <col min="11521" max="11521" width="16.7109375" style="27" customWidth="1"/>
    <col min="11522" max="11532" width="8.7109375" style="27" customWidth="1"/>
    <col min="11533" max="11533" width="16.7109375" style="27" customWidth="1"/>
    <col min="11534" max="11776" width="9.140625" style="27"/>
    <col min="11777" max="11777" width="16.7109375" style="27" customWidth="1"/>
    <col min="11778" max="11788" width="8.7109375" style="27" customWidth="1"/>
    <col min="11789" max="11789" width="16.7109375" style="27" customWidth="1"/>
    <col min="11790" max="12032" width="9.140625" style="27"/>
    <col min="12033" max="12033" width="16.7109375" style="27" customWidth="1"/>
    <col min="12034" max="12044" width="8.7109375" style="27" customWidth="1"/>
    <col min="12045" max="12045" width="16.7109375" style="27" customWidth="1"/>
    <col min="12046" max="12288" width="9.140625" style="27"/>
    <col min="12289" max="12289" width="16.7109375" style="27" customWidth="1"/>
    <col min="12290" max="12300" width="8.7109375" style="27" customWidth="1"/>
    <col min="12301" max="12301" width="16.7109375" style="27" customWidth="1"/>
    <col min="12302" max="12544" width="9.140625" style="27"/>
    <col min="12545" max="12545" width="16.7109375" style="27" customWidth="1"/>
    <col min="12546" max="12556" width="8.7109375" style="27" customWidth="1"/>
    <col min="12557" max="12557" width="16.7109375" style="27" customWidth="1"/>
    <col min="12558" max="12800" width="9.140625" style="27"/>
    <col min="12801" max="12801" width="16.7109375" style="27" customWidth="1"/>
    <col min="12802" max="12812" width="8.7109375" style="27" customWidth="1"/>
    <col min="12813" max="12813" width="16.7109375" style="27" customWidth="1"/>
    <col min="12814" max="13056" width="9.140625" style="27"/>
    <col min="13057" max="13057" width="16.7109375" style="27" customWidth="1"/>
    <col min="13058" max="13068" width="8.7109375" style="27" customWidth="1"/>
    <col min="13069" max="13069" width="16.7109375" style="27" customWidth="1"/>
    <col min="13070" max="13312" width="9.140625" style="27"/>
    <col min="13313" max="13313" width="16.7109375" style="27" customWidth="1"/>
    <col min="13314" max="13324" width="8.7109375" style="27" customWidth="1"/>
    <col min="13325" max="13325" width="16.7109375" style="27" customWidth="1"/>
    <col min="13326" max="13568" width="9.140625" style="27"/>
    <col min="13569" max="13569" width="16.7109375" style="27" customWidth="1"/>
    <col min="13570" max="13580" width="8.7109375" style="27" customWidth="1"/>
    <col min="13581" max="13581" width="16.7109375" style="27" customWidth="1"/>
    <col min="13582" max="13824" width="9.140625" style="27"/>
    <col min="13825" max="13825" width="16.7109375" style="27" customWidth="1"/>
    <col min="13826" max="13836" width="8.7109375" style="27" customWidth="1"/>
    <col min="13837" max="13837" width="16.7109375" style="27" customWidth="1"/>
    <col min="13838" max="14080" width="9.140625" style="27"/>
    <col min="14081" max="14081" width="16.7109375" style="27" customWidth="1"/>
    <col min="14082" max="14092" width="8.7109375" style="27" customWidth="1"/>
    <col min="14093" max="14093" width="16.7109375" style="27" customWidth="1"/>
    <col min="14094" max="14336" width="9.140625" style="27"/>
    <col min="14337" max="14337" width="16.7109375" style="27" customWidth="1"/>
    <col min="14338" max="14348" width="8.7109375" style="27" customWidth="1"/>
    <col min="14349" max="14349" width="16.7109375" style="27" customWidth="1"/>
    <col min="14350" max="14592" width="9.140625" style="27"/>
    <col min="14593" max="14593" width="16.7109375" style="27" customWidth="1"/>
    <col min="14594" max="14604" width="8.7109375" style="27" customWidth="1"/>
    <col min="14605" max="14605" width="16.7109375" style="27" customWidth="1"/>
    <col min="14606" max="14848" width="9.140625" style="27"/>
    <col min="14849" max="14849" width="16.7109375" style="27" customWidth="1"/>
    <col min="14850" max="14860" width="8.7109375" style="27" customWidth="1"/>
    <col min="14861" max="14861" width="16.7109375" style="27" customWidth="1"/>
    <col min="14862" max="15104" width="9.140625" style="27"/>
    <col min="15105" max="15105" width="16.7109375" style="27" customWidth="1"/>
    <col min="15106" max="15116" width="8.7109375" style="27" customWidth="1"/>
    <col min="15117" max="15117" width="16.7109375" style="27" customWidth="1"/>
    <col min="15118" max="15360" width="9.140625" style="27"/>
    <col min="15361" max="15361" width="16.7109375" style="27" customWidth="1"/>
    <col min="15362" max="15372" width="8.7109375" style="27" customWidth="1"/>
    <col min="15373" max="15373" width="16.7109375" style="27" customWidth="1"/>
    <col min="15374" max="15616" width="9.140625" style="27"/>
    <col min="15617" max="15617" width="16.7109375" style="27" customWidth="1"/>
    <col min="15618" max="15628" width="8.7109375" style="27" customWidth="1"/>
    <col min="15629" max="15629" width="16.7109375" style="27" customWidth="1"/>
    <col min="15630" max="15872" width="9.140625" style="27"/>
    <col min="15873" max="15873" width="16.7109375" style="27" customWidth="1"/>
    <col min="15874" max="15884" width="8.7109375" style="27" customWidth="1"/>
    <col min="15885" max="15885" width="16.7109375" style="27" customWidth="1"/>
    <col min="15886" max="16128" width="9.140625" style="27"/>
    <col min="16129" max="16129" width="16.7109375" style="27" customWidth="1"/>
    <col min="16130" max="16140" width="8.7109375" style="27" customWidth="1"/>
    <col min="16141" max="16141" width="16.7109375" style="27" customWidth="1"/>
    <col min="16142" max="16384" width="9.140625" style="27"/>
  </cols>
  <sheetData>
    <row r="1" spans="1:13" ht="23.25" x14ac:dyDescent="0.5">
      <c r="A1" s="1358" t="s">
        <v>489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</row>
    <row r="2" spans="1:13" ht="16.5" customHeight="1" x14ac:dyDescent="0.25">
      <c r="A2" s="1359" t="s">
        <v>777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  <c r="M2" s="1359"/>
    </row>
    <row r="3" spans="1:13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  <c r="M3" s="1344"/>
    </row>
    <row r="4" spans="1:13" ht="15.75" x14ac:dyDescent="0.25">
      <c r="A4" s="1344" t="s">
        <v>350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  <c r="M4" s="1344"/>
    </row>
    <row r="5" spans="1:13" ht="15.75" x14ac:dyDescent="0.3">
      <c r="A5" s="267" t="s">
        <v>738</v>
      </c>
      <c r="B5" s="269"/>
      <c r="C5" s="269"/>
      <c r="D5" s="269"/>
      <c r="E5" s="269"/>
      <c r="F5" s="269"/>
      <c r="G5" s="269"/>
      <c r="H5" s="282"/>
      <c r="I5" s="269"/>
      <c r="J5" s="269"/>
      <c r="K5" s="269"/>
      <c r="L5" s="269"/>
      <c r="M5" s="280" t="s">
        <v>212</v>
      </c>
    </row>
    <row r="6" spans="1:13" ht="28.5" customHeight="1" thickBot="1" x14ac:dyDescent="0.25">
      <c r="A6" s="1418" t="s">
        <v>205</v>
      </c>
      <c r="B6" s="1424" t="s">
        <v>711</v>
      </c>
      <c r="C6" s="1425"/>
      <c r="D6" s="1425"/>
      <c r="E6" s="1425"/>
      <c r="F6" s="1425"/>
      <c r="G6" s="1425"/>
      <c r="H6" s="1425"/>
      <c r="I6" s="1425"/>
      <c r="J6" s="1425"/>
      <c r="K6" s="1425"/>
      <c r="L6" s="1426"/>
      <c r="M6" s="1421" t="s">
        <v>92</v>
      </c>
    </row>
    <row r="7" spans="1:13" ht="37.5" customHeight="1" thickTop="1" x14ac:dyDescent="0.2">
      <c r="A7" s="1419"/>
      <c r="B7" s="87" t="s">
        <v>394</v>
      </c>
      <c r="C7" s="87" t="s">
        <v>621</v>
      </c>
      <c r="D7" s="226" t="s">
        <v>447</v>
      </c>
      <c r="E7" s="226" t="s">
        <v>62</v>
      </c>
      <c r="F7" s="226" t="s">
        <v>60</v>
      </c>
      <c r="G7" s="226" t="s">
        <v>446</v>
      </c>
      <c r="H7" s="226" t="s">
        <v>445</v>
      </c>
      <c r="I7" s="226">
        <v>4</v>
      </c>
      <c r="J7" s="226">
        <v>3</v>
      </c>
      <c r="K7" s="226">
        <v>2</v>
      </c>
      <c r="L7" s="226">
        <v>1</v>
      </c>
      <c r="M7" s="1422"/>
    </row>
    <row r="8" spans="1:13" ht="24.95" customHeight="1" thickBot="1" x14ac:dyDescent="0.25">
      <c r="A8" s="548" t="s">
        <v>93</v>
      </c>
      <c r="B8" s="155">
        <f t="shared" ref="B8:B17" si="0">SUM(C8:L8)</f>
        <v>8483</v>
      </c>
      <c r="C8" s="155">
        <f>'B14-1'!C8+'B14-2'!C8</f>
        <v>109</v>
      </c>
      <c r="D8" s="156">
        <f>'B14-1'!D8+'B14-2'!D8</f>
        <v>2</v>
      </c>
      <c r="E8" s="156">
        <f>'B14-1'!E8+'B14-2'!E8</f>
        <v>13</v>
      </c>
      <c r="F8" s="156">
        <f>'B14-1'!F8+'B14-2'!F8</f>
        <v>78</v>
      </c>
      <c r="G8" s="156">
        <f>'B14-1'!G8+'B14-2'!G8</f>
        <v>368</v>
      </c>
      <c r="H8" s="156">
        <f>'B14-1'!H8+'B14-2'!H8</f>
        <v>1461</v>
      </c>
      <c r="I8" s="156">
        <f>'B14-1'!I8+'B14-2'!I8</f>
        <v>640</v>
      </c>
      <c r="J8" s="156">
        <f>'B14-1'!J8+'B14-2'!J8</f>
        <v>1150</v>
      </c>
      <c r="K8" s="156">
        <f>'B14-1'!K8+'B14-2'!K8</f>
        <v>2463</v>
      </c>
      <c r="L8" s="156">
        <f>'B14-1'!L8+'B14-2'!L8</f>
        <v>2199</v>
      </c>
      <c r="M8" s="546" t="s">
        <v>535</v>
      </c>
    </row>
    <row r="9" spans="1:13" ht="24.95" customHeight="1" thickTop="1" thickBot="1" x14ac:dyDescent="0.25">
      <c r="A9" s="549" t="s">
        <v>94</v>
      </c>
      <c r="B9" s="159">
        <f t="shared" si="0"/>
        <v>6709</v>
      </c>
      <c r="C9" s="216">
        <f>'B14-1'!C9+'B14-2'!C9</f>
        <v>101</v>
      </c>
      <c r="D9" s="502">
        <f>'B14-1'!D9+'B14-2'!D9</f>
        <v>0</v>
      </c>
      <c r="E9" s="502">
        <f>'B14-1'!E9+'B14-2'!E9</f>
        <v>12</v>
      </c>
      <c r="F9" s="502">
        <f>'B14-1'!F9+'B14-2'!F9</f>
        <v>55</v>
      </c>
      <c r="G9" s="502">
        <f>'B14-1'!G9+'B14-2'!G9</f>
        <v>560</v>
      </c>
      <c r="H9" s="502">
        <f>'B14-1'!H9+'B14-2'!H9</f>
        <v>3413</v>
      </c>
      <c r="I9" s="502">
        <f>'B14-1'!I9+'B14-2'!I9</f>
        <v>1035</v>
      </c>
      <c r="J9" s="502">
        <f>'B14-1'!J9+'B14-2'!J9</f>
        <v>943</v>
      </c>
      <c r="K9" s="502">
        <f>'B14-1'!K9+'B14-2'!K9</f>
        <v>568</v>
      </c>
      <c r="L9" s="502">
        <f>'B14-1'!L9+'B14-2'!L9</f>
        <v>22</v>
      </c>
      <c r="M9" s="515" t="s">
        <v>929</v>
      </c>
    </row>
    <row r="10" spans="1:13" ht="24.95" customHeight="1" thickTop="1" thickBot="1" x14ac:dyDescent="0.25">
      <c r="A10" s="550" t="s">
        <v>95</v>
      </c>
      <c r="B10" s="157">
        <f t="shared" si="0"/>
        <v>4868</v>
      </c>
      <c r="C10" s="155">
        <f>'B14-1'!C10+'B14-2'!C10</f>
        <v>102</v>
      </c>
      <c r="D10" s="156">
        <f>'B14-1'!D10+'B14-2'!D10</f>
        <v>2</v>
      </c>
      <c r="E10" s="156">
        <f>'B14-1'!E10+'B14-2'!E10</f>
        <v>24</v>
      </c>
      <c r="F10" s="156">
        <f>'B14-1'!F10+'B14-2'!F10</f>
        <v>160</v>
      </c>
      <c r="G10" s="156">
        <f>'B14-1'!G10+'B14-2'!G10</f>
        <v>1361</v>
      </c>
      <c r="H10" s="156">
        <f>'B14-1'!H10+'B14-2'!H10</f>
        <v>2832</v>
      </c>
      <c r="I10" s="156">
        <f>'B14-1'!I10+'B14-2'!I10</f>
        <v>213</v>
      </c>
      <c r="J10" s="156">
        <f>'B14-1'!J10+'B14-2'!J10</f>
        <v>169</v>
      </c>
      <c r="K10" s="156">
        <f>'B14-1'!K10+'B14-2'!K10</f>
        <v>3</v>
      </c>
      <c r="L10" s="156">
        <f>'B14-1'!L10+'B14-2'!L10</f>
        <v>2</v>
      </c>
      <c r="M10" s="517" t="s">
        <v>96</v>
      </c>
    </row>
    <row r="11" spans="1:13" ht="24.95" customHeight="1" thickTop="1" thickBot="1" x14ac:dyDescent="0.25">
      <c r="A11" s="549" t="s">
        <v>97</v>
      </c>
      <c r="B11" s="159">
        <f t="shared" si="0"/>
        <v>2993</v>
      </c>
      <c r="C11" s="216">
        <f>'B14-1'!C11+'B14-2'!C11</f>
        <v>99</v>
      </c>
      <c r="D11" s="502">
        <f>'B14-1'!D11+'B14-2'!D11</f>
        <v>6</v>
      </c>
      <c r="E11" s="502">
        <f>'B14-1'!E11+'B14-2'!E11</f>
        <v>26</v>
      </c>
      <c r="F11" s="502">
        <f>'B14-1'!F11+'B14-2'!F11</f>
        <v>336</v>
      </c>
      <c r="G11" s="502">
        <f>'B14-1'!G11+'B14-2'!G11</f>
        <v>1416</v>
      </c>
      <c r="H11" s="502">
        <f>'B14-1'!H11+'B14-2'!H11</f>
        <v>1015</v>
      </c>
      <c r="I11" s="502">
        <f>'B14-1'!I11+'B14-2'!I11</f>
        <v>80</v>
      </c>
      <c r="J11" s="502">
        <f>'B14-1'!J11+'B14-2'!J11</f>
        <v>15</v>
      </c>
      <c r="K11" s="502">
        <f>'B14-1'!K11+'B14-2'!K11</f>
        <v>0</v>
      </c>
      <c r="L11" s="502">
        <f>'B14-1'!L11+'B14-2'!L11</f>
        <v>0</v>
      </c>
      <c r="M11" s="518" t="s">
        <v>98</v>
      </c>
    </row>
    <row r="12" spans="1:13" ht="24.95" customHeight="1" thickTop="1" thickBot="1" x14ac:dyDescent="0.25">
      <c r="A12" s="550" t="s">
        <v>99</v>
      </c>
      <c r="B12" s="157">
        <f t="shared" si="0"/>
        <v>1677</v>
      </c>
      <c r="C12" s="155">
        <f>'B14-1'!C12+'B14-2'!C12</f>
        <v>76</v>
      </c>
      <c r="D12" s="156">
        <f>'B14-1'!D12+'B14-2'!D12</f>
        <v>8</v>
      </c>
      <c r="E12" s="156">
        <f>'B14-1'!E12+'B14-2'!E12</f>
        <v>81</v>
      </c>
      <c r="F12" s="156">
        <f>'B14-1'!F12+'B14-2'!F12</f>
        <v>396</v>
      </c>
      <c r="G12" s="156">
        <f>'B14-1'!G12+'B14-2'!G12</f>
        <v>806</v>
      </c>
      <c r="H12" s="156">
        <f>'B14-1'!H12+'B14-2'!H12</f>
        <v>288</v>
      </c>
      <c r="I12" s="156">
        <f>'B14-1'!I12+'B14-2'!I12</f>
        <v>18</v>
      </c>
      <c r="J12" s="156">
        <f>'B14-1'!J12+'B14-2'!J12</f>
        <v>4</v>
      </c>
      <c r="K12" s="156">
        <f>'B14-1'!K12+'B14-2'!K12</f>
        <v>0</v>
      </c>
      <c r="L12" s="156">
        <f>'B14-1'!L12+'B14-2'!L12</f>
        <v>0</v>
      </c>
      <c r="M12" s="517" t="s">
        <v>100</v>
      </c>
    </row>
    <row r="13" spans="1:13" ht="24.95" customHeight="1" thickTop="1" thickBot="1" x14ac:dyDescent="0.25">
      <c r="A13" s="549" t="s">
        <v>101</v>
      </c>
      <c r="B13" s="159">
        <f t="shared" si="0"/>
        <v>842</v>
      </c>
      <c r="C13" s="216">
        <f>'B14-1'!C13+'B14-2'!C13</f>
        <v>58</v>
      </c>
      <c r="D13" s="502">
        <f>'B14-1'!D13+'B14-2'!D13</f>
        <v>13</v>
      </c>
      <c r="E13" s="502">
        <f>'B14-1'!E13+'B14-2'!E13</f>
        <v>81</v>
      </c>
      <c r="F13" s="502">
        <f>'B14-1'!F13+'B14-2'!F13</f>
        <v>279</v>
      </c>
      <c r="G13" s="502">
        <f>'B14-1'!G13+'B14-2'!G13</f>
        <v>333</v>
      </c>
      <c r="H13" s="502">
        <f>'B14-1'!H13+'B14-2'!H13</f>
        <v>78</v>
      </c>
      <c r="I13" s="502">
        <f>'B14-1'!I13+'B14-2'!I13</f>
        <v>0</v>
      </c>
      <c r="J13" s="502">
        <f>'B14-1'!J13+'B14-2'!J13</f>
        <v>0</v>
      </c>
      <c r="K13" s="502">
        <f>'B14-1'!K13+'B14-2'!K13</f>
        <v>0</v>
      </c>
      <c r="L13" s="502">
        <f>'B14-1'!L13+'B14-2'!L13</f>
        <v>0</v>
      </c>
      <c r="M13" s="518" t="s">
        <v>102</v>
      </c>
    </row>
    <row r="14" spans="1:13" ht="24.95" customHeight="1" thickTop="1" thickBot="1" x14ac:dyDescent="0.25">
      <c r="A14" s="550" t="s">
        <v>103</v>
      </c>
      <c r="B14" s="157">
        <f t="shared" si="0"/>
        <v>376</v>
      </c>
      <c r="C14" s="155">
        <f>'B14-1'!C14+'B14-2'!C14</f>
        <v>37</v>
      </c>
      <c r="D14" s="156">
        <f>'B14-1'!D14+'B14-2'!D14</f>
        <v>6</v>
      </c>
      <c r="E14" s="156">
        <f>'B14-1'!E14+'B14-2'!E14</f>
        <v>69</v>
      </c>
      <c r="F14" s="156">
        <f>'B14-1'!F14+'B14-2'!F14</f>
        <v>154</v>
      </c>
      <c r="G14" s="156">
        <f>'B14-1'!G14+'B14-2'!G14</f>
        <v>81</v>
      </c>
      <c r="H14" s="156">
        <f>'B14-1'!H14+'B14-2'!H14</f>
        <v>29</v>
      </c>
      <c r="I14" s="156">
        <f>'B14-1'!I14+'B14-2'!I14</f>
        <v>0</v>
      </c>
      <c r="J14" s="156">
        <f>'B14-1'!J14+'B14-2'!J14</f>
        <v>0</v>
      </c>
      <c r="K14" s="156">
        <f>'B14-1'!K14+'B14-2'!K14</f>
        <v>0</v>
      </c>
      <c r="L14" s="156">
        <f>'B14-1'!L14+'B14-2'!L14</f>
        <v>0</v>
      </c>
      <c r="M14" s="517" t="s">
        <v>104</v>
      </c>
    </row>
    <row r="15" spans="1:13" ht="24.95" customHeight="1" thickTop="1" thickBot="1" x14ac:dyDescent="0.25">
      <c r="A15" s="549" t="s">
        <v>105</v>
      </c>
      <c r="B15" s="159">
        <f t="shared" si="0"/>
        <v>195</v>
      </c>
      <c r="C15" s="216">
        <f>'B14-1'!C15+'B14-2'!C15</f>
        <v>19</v>
      </c>
      <c r="D15" s="502">
        <f>'B14-1'!D15+'B14-2'!D15</f>
        <v>11</v>
      </c>
      <c r="E15" s="502">
        <f>'B14-1'!E15+'B14-2'!E15</f>
        <v>31</v>
      </c>
      <c r="F15" s="502">
        <f>'B14-1'!F15+'B14-2'!F15</f>
        <v>87</v>
      </c>
      <c r="G15" s="502">
        <f>'B14-1'!G15+'B14-2'!G15</f>
        <v>40</v>
      </c>
      <c r="H15" s="502">
        <f>'B14-1'!H15+'B14-2'!H15</f>
        <v>7</v>
      </c>
      <c r="I15" s="502">
        <f>'B14-1'!I15+'B14-2'!I15</f>
        <v>0</v>
      </c>
      <c r="J15" s="502">
        <f>'B14-1'!J15+'B14-2'!J15</f>
        <v>0</v>
      </c>
      <c r="K15" s="502">
        <f>'B14-1'!K15+'B14-2'!K15</f>
        <v>0</v>
      </c>
      <c r="L15" s="502">
        <f>'B14-1'!L15+'B14-2'!L15</f>
        <v>0</v>
      </c>
      <c r="M15" s="518" t="s">
        <v>106</v>
      </c>
    </row>
    <row r="16" spans="1:13" ht="24.95" customHeight="1" thickTop="1" thickBot="1" x14ac:dyDescent="0.25">
      <c r="A16" s="550" t="s">
        <v>107</v>
      </c>
      <c r="B16" s="157">
        <f t="shared" si="0"/>
        <v>92</v>
      </c>
      <c r="C16" s="155">
        <f>'B14-1'!C16+'B14-2'!C16</f>
        <v>10</v>
      </c>
      <c r="D16" s="156">
        <f>'B14-1'!D16+'B14-2'!D16</f>
        <v>11</v>
      </c>
      <c r="E16" s="156">
        <f>'B14-1'!E16+'B14-2'!E16</f>
        <v>24</v>
      </c>
      <c r="F16" s="156">
        <f>'B14-1'!F16+'B14-2'!F16</f>
        <v>28</v>
      </c>
      <c r="G16" s="156">
        <f>'B14-1'!G16+'B14-2'!G16</f>
        <v>17</v>
      </c>
      <c r="H16" s="156">
        <f>'B14-1'!H16+'B14-2'!H16</f>
        <v>2</v>
      </c>
      <c r="I16" s="156">
        <f>'B14-1'!I16+'B14-2'!I16</f>
        <v>0</v>
      </c>
      <c r="J16" s="156">
        <f>'B14-1'!J16+'B14-2'!J16</f>
        <v>0</v>
      </c>
      <c r="K16" s="156">
        <f>'B14-1'!K16+'B14-2'!K16</f>
        <v>0</v>
      </c>
      <c r="L16" s="156">
        <f>'B14-1'!L16+'B14-2'!L16</f>
        <v>0</v>
      </c>
      <c r="M16" s="517" t="s">
        <v>108</v>
      </c>
    </row>
    <row r="17" spans="1:13" ht="24.95" customHeight="1" thickTop="1" x14ac:dyDescent="0.2">
      <c r="A17" s="551" t="s">
        <v>109</v>
      </c>
      <c r="B17" s="162">
        <f t="shared" si="0"/>
        <v>81</v>
      </c>
      <c r="C17" s="162">
        <f>'B14-1'!C17+'B14-2'!C17</f>
        <v>10</v>
      </c>
      <c r="D17" s="182">
        <f>'B14-1'!D17+'B14-2'!D17</f>
        <v>10</v>
      </c>
      <c r="E17" s="182">
        <f>'B14-1'!E17+'B14-2'!E17</f>
        <v>23</v>
      </c>
      <c r="F17" s="182">
        <f>'B14-1'!F17+'B14-2'!F17</f>
        <v>22</v>
      </c>
      <c r="G17" s="182">
        <f>'B14-1'!G17+'B14-2'!G17</f>
        <v>16</v>
      </c>
      <c r="H17" s="182">
        <f>'B14-1'!H17+'B14-2'!H17</f>
        <v>0</v>
      </c>
      <c r="I17" s="182">
        <f>'B14-1'!I17+'B14-2'!I17</f>
        <v>0</v>
      </c>
      <c r="J17" s="182">
        <f>'B14-1'!J17+'B14-2'!J17</f>
        <v>0</v>
      </c>
      <c r="K17" s="182">
        <f>'B14-1'!K17+'B14-2'!K17</f>
        <v>0</v>
      </c>
      <c r="L17" s="182">
        <f>'B14-1'!L17+'B14-2'!L17</f>
        <v>0</v>
      </c>
      <c r="M17" s="547" t="s">
        <v>110</v>
      </c>
    </row>
    <row r="18" spans="1:13" ht="24.95" customHeight="1" x14ac:dyDescent="0.2">
      <c r="A18" s="927" t="s">
        <v>71</v>
      </c>
      <c r="B18" s="926">
        <f>'B14-1'!B18+'B14-2'!B18</f>
        <v>0</v>
      </c>
      <c r="C18" s="926">
        <f>'B14-1'!C18+'B14-2'!C18</f>
        <v>0</v>
      </c>
      <c r="D18" s="926">
        <f>'B14-1'!D18+'B14-2'!D18</f>
        <v>0</v>
      </c>
      <c r="E18" s="926">
        <f>'B14-1'!E18+'B14-2'!E18</f>
        <v>0</v>
      </c>
      <c r="F18" s="926">
        <f>'B14-1'!F18+'B14-2'!F18</f>
        <v>0</v>
      </c>
      <c r="G18" s="926">
        <f>'B14-1'!G18+'B14-2'!G18</f>
        <v>0</v>
      </c>
      <c r="H18" s="926">
        <f>'B14-1'!H18+'B14-2'!H18</f>
        <v>0</v>
      </c>
      <c r="I18" s="926">
        <f>'B14-1'!I18+'B14-2'!I18</f>
        <v>0</v>
      </c>
      <c r="J18" s="926">
        <f>'B14-1'!J18+'B14-2'!J18</f>
        <v>0</v>
      </c>
      <c r="K18" s="926">
        <f>'B14-1'!K18+'B14-2'!K18</f>
        <v>0</v>
      </c>
      <c r="L18" s="926">
        <f>'B14-1'!L18+'B14-2'!L18</f>
        <v>0</v>
      </c>
      <c r="M18" s="928" t="s">
        <v>72</v>
      </c>
    </row>
    <row r="19" spans="1:13" ht="30" customHeight="1" x14ac:dyDescent="0.2">
      <c r="A19" s="540" t="s">
        <v>44</v>
      </c>
      <c r="B19" s="921">
        <f>SUM(B8:B18)</f>
        <v>26316</v>
      </c>
      <c r="C19" s="925">
        <f>SUM(C8:C18)</f>
        <v>621</v>
      </c>
      <c r="D19" s="925">
        <f t="shared" ref="D19:L19" si="1">SUM(D8:D18)</f>
        <v>69</v>
      </c>
      <c r="E19" s="925">
        <f t="shared" si="1"/>
        <v>384</v>
      </c>
      <c r="F19" s="925">
        <f t="shared" si="1"/>
        <v>1595</v>
      </c>
      <c r="G19" s="925">
        <f t="shared" si="1"/>
        <v>4998</v>
      </c>
      <c r="H19" s="925">
        <f t="shared" si="1"/>
        <v>9125</v>
      </c>
      <c r="I19" s="925">
        <f t="shared" si="1"/>
        <v>1986</v>
      </c>
      <c r="J19" s="925">
        <f t="shared" si="1"/>
        <v>2281</v>
      </c>
      <c r="K19" s="925">
        <f t="shared" si="1"/>
        <v>3034</v>
      </c>
      <c r="L19" s="925">
        <f t="shared" si="1"/>
        <v>2223</v>
      </c>
      <c r="M19" s="535" t="s">
        <v>45</v>
      </c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L17"/>
  <sheetViews>
    <sheetView view="pageBreakPreview" zoomScaleNormal="100" zoomScaleSheetLayoutView="100" workbookViewId="0">
      <selection activeCell="F23" sqref="F23"/>
    </sheetView>
  </sheetViews>
  <sheetFormatPr defaultRowHeight="15" x14ac:dyDescent="0.25"/>
  <cols>
    <col min="1" max="1" width="21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" style="16" customWidth="1"/>
    <col min="9" max="11" width="9.42578125" style="16" customWidth="1"/>
    <col min="12" max="12" width="21.5703125" style="16" customWidth="1"/>
    <col min="13" max="256" width="9.140625" style="94"/>
    <col min="257" max="257" width="25.7109375" style="94" customWidth="1"/>
    <col min="258" max="258" width="13.140625" style="94" customWidth="1"/>
    <col min="259" max="259" width="8.7109375" style="94" customWidth="1"/>
    <col min="260" max="263" width="9.7109375" style="94" customWidth="1"/>
    <col min="264" max="264" width="10.7109375" style="94" customWidth="1"/>
    <col min="265" max="267" width="9.7109375" style="94" customWidth="1"/>
    <col min="268" max="268" width="25.7109375" style="94" customWidth="1"/>
    <col min="269" max="512" width="9.140625" style="94"/>
    <col min="513" max="513" width="25.7109375" style="94" customWidth="1"/>
    <col min="514" max="514" width="13.140625" style="94" customWidth="1"/>
    <col min="515" max="515" width="8.7109375" style="94" customWidth="1"/>
    <col min="516" max="519" width="9.7109375" style="94" customWidth="1"/>
    <col min="520" max="520" width="10.7109375" style="94" customWidth="1"/>
    <col min="521" max="523" width="9.7109375" style="94" customWidth="1"/>
    <col min="524" max="524" width="25.7109375" style="94" customWidth="1"/>
    <col min="525" max="768" width="9.140625" style="94"/>
    <col min="769" max="769" width="25.7109375" style="94" customWidth="1"/>
    <col min="770" max="770" width="13.140625" style="94" customWidth="1"/>
    <col min="771" max="771" width="8.7109375" style="94" customWidth="1"/>
    <col min="772" max="775" width="9.7109375" style="94" customWidth="1"/>
    <col min="776" max="776" width="10.7109375" style="94" customWidth="1"/>
    <col min="777" max="779" width="9.7109375" style="94" customWidth="1"/>
    <col min="780" max="780" width="25.7109375" style="94" customWidth="1"/>
    <col min="781" max="1024" width="9.140625" style="94"/>
    <col min="1025" max="1025" width="25.7109375" style="94" customWidth="1"/>
    <col min="1026" max="1026" width="13.140625" style="94" customWidth="1"/>
    <col min="1027" max="1027" width="8.7109375" style="94" customWidth="1"/>
    <col min="1028" max="1031" width="9.7109375" style="94" customWidth="1"/>
    <col min="1032" max="1032" width="10.7109375" style="94" customWidth="1"/>
    <col min="1033" max="1035" width="9.7109375" style="94" customWidth="1"/>
    <col min="1036" max="1036" width="25.7109375" style="94" customWidth="1"/>
    <col min="1037" max="1280" width="9.140625" style="94"/>
    <col min="1281" max="1281" width="25.7109375" style="94" customWidth="1"/>
    <col min="1282" max="1282" width="13.140625" style="94" customWidth="1"/>
    <col min="1283" max="1283" width="8.7109375" style="94" customWidth="1"/>
    <col min="1284" max="1287" width="9.7109375" style="94" customWidth="1"/>
    <col min="1288" max="1288" width="10.7109375" style="94" customWidth="1"/>
    <col min="1289" max="1291" width="9.7109375" style="94" customWidth="1"/>
    <col min="1292" max="1292" width="25.7109375" style="94" customWidth="1"/>
    <col min="1293" max="1536" width="9.140625" style="94"/>
    <col min="1537" max="1537" width="25.7109375" style="94" customWidth="1"/>
    <col min="1538" max="1538" width="13.140625" style="94" customWidth="1"/>
    <col min="1539" max="1539" width="8.7109375" style="94" customWidth="1"/>
    <col min="1540" max="1543" width="9.7109375" style="94" customWidth="1"/>
    <col min="1544" max="1544" width="10.7109375" style="94" customWidth="1"/>
    <col min="1545" max="1547" width="9.7109375" style="94" customWidth="1"/>
    <col min="1548" max="1548" width="25.7109375" style="94" customWidth="1"/>
    <col min="1549" max="1792" width="9.140625" style="94"/>
    <col min="1793" max="1793" width="25.7109375" style="94" customWidth="1"/>
    <col min="1794" max="1794" width="13.140625" style="94" customWidth="1"/>
    <col min="1795" max="1795" width="8.7109375" style="94" customWidth="1"/>
    <col min="1796" max="1799" width="9.7109375" style="94" customWidth="1"/>
    <col min="1800" max="1800" width="10.7109375" style="94" customWidth="1"/>
    <col min="1801" max="1803" width="9.7109375" style="94" customWidth="1"/>
    <col min="1804" max="1804" width="25.7109375" style="94" customWidth="1"/>
    <col min="1805" max="2048" width="9.140625" style="94"/>
    <col min="2049" max="2049" width="25.7109375" style="94" customWidth="1"/>
    <col min="2050" max="2050" width="13.140625" style="94" customWidth="1"/>
    <col min="2051" max="2051" width="8.7109375" style="94" customWidth="1"/>
    <col min="2052" max="2055" width="9.7109375" style="94" customWidth="1"/>
    <col min="2056" max="2056" width="10.7109375" style="94" customWidth="1"/>
    <col min="2057" max="2059" width="9.7109375" style="94" customWidth="1"/>
    <col min="2060" max="2060" width="25.7109375" style="94" customWidth="1"/>
    <col min="2061" max="2304" width="9.140625" style="94"/>
    <col min="2305" max="2305" width="25.7109375" style="94" customWidth="1"/>
    <col min="2306" max="2306" width="13.140625" style="94" customWidth="1"/>
    <col min="2307" max="2307" width="8.7109375" style="94" customWidth="1"/>
    <col min="2308" max="2311" width="9.7109375" style="94" customWidth="1"/>
    <col min="2312" max="2312" width="10.7109375" style="94" customWidth="1"/>
    <col min="2313" max="2315" width="9.7109375" style="94" customWidth="1"/>
    <col min="2316" max="2316" width="25.7109375" style="94" customWidth="1"/>
    <col min="2317" max="2560" width="9.140625" style="94"/>
    <col min="2561" max="2561" width="25.7109375" style="94" customWidth="1"/>
    <col min="2562" max="2562" width="13.140625" style="94" customWidth="1"/>
    <col min="2563" max="2563" width="8.7109375" style="94" customWidth="1"/>
    <col min="2564" max="2567" width="9.7109375" style="94" customWidth="1"/>
    <col min="2568" max="2568" width="10.7109375" style="94" customWidth="1"/>
    <col min="2569" max="2571" width="9.7109375" style="94" customWidth="1"/>
    <col min="2572" max="2572" width="25.7109375" style="94" customWidth="1"/>
    <col min="2573" max="2816" width="9.140625" style="94"/>
    <col min="2817" max="2817" width="25.7109375" style="94" customWidth="1"/>
    <col min="2818" max="2818" width="13.140625" style="94" customWidth="1"/>
    <col min="2819" max="2819" width="8.7109375" style="94" customWidth="1"/>
    <col min="2820" max="2823" width="9.7109375" style="94" customWidth="1"/>
    <col min="2824" max="2824" width="10.7109375" style="94" customWidth="1"/>
    <col min="2825" max="2827" width="9.7109375" style="94" customWidth="1"/>
    <col min="2828" max="2828" width="25.7109375" style="94" customWidth="1"/>
    <col min="2829" max="3072" width="9.140625" style="94"/>
    <col min="3073" max="3073" width="25.7109375" style="94" customWidth="1"/>
    <col min="3074" max="3074" width="13.140625" style="94" customWidth="1"/>
    <col min="3075" max="3075" width="8.7109375" style="94" customWidth="1"/>
    <col min="3076" max="3079" width="9.7109375" style="94" customWidth="1"/>
    <col min="3080" max="3080" width="10.7109375" style="94" customWidth="1"/>
    <col min="3081" max="3083" width="9.7109375" style="94" customWidth="1"/>
    <col min="3084" max="3084" width="25.7109375" style="94" customWidth="1"/>
    <col min="3085" max="3328" width="9.140625" style="94"/>
    <col min="3329" max="3329" width="25.7109375" style="94" customWidth="1"/>
    <col min="3330" max="3330" width="13.140625" style="94" customWidth="1"/>
    <col min="3331" max="3331" width="8.7109375" style="94" customWidth="1"/>
    <col min="3332" max="3335" width="9.7109375" style="94" customWidth="1"/>
    <col min="3336" max="3336" width="10.7109375" style="94" customWidth="1"/>
    <col min="3337" max="3339" width="9.7109375" style="94" customWidth="1"/>
    <col min="3340" max="3340" width="25.7109375" style="94" customWidth="1"/>
    <col min="3341" max="3584" width="9.140625" style="94"/>
    <col min="3585" max="3585" width="25.7109375" style="94" customWidth="1"/>
    <col min="3586" max="3586" width="13.140625" style="94" customWidth="1"/>
    <col min="3587" max="3587" width="8.7109375" style="94" customWidth="1"/>
    <col min="3588" max="3591" width="9.7109375" style="94" customWidth="1"/>
    <col min="3592" max="3592" width="10.7109375" style="94" customWidth="1"/>
    <col min="3593" max="3595" width="9.7109375" style="94" customWidth="1"/>
    <col min="3596" max="3596" width="25.7109375" style="94" customWidth="1"/>
    <col min="3597" max="3840" width="9.140625" style="94"/>
    <col min="3841" max="3841" width="25.7109375" style="94" customWidth="1"/>
    <col min="3842" max="3842" width="13.140625" style="94" customWidth="1"/>
    <col min="3843" max="3843" width="8.7109375" style="94" customWidth="1"/>
    <col min="3844" max="3847" width="9.7109375" style="94" customWidth="1"/>
    <col min="3848" max="3848" width="10.7109375" style="94" customWidth="1"/>
    <col min="3849" max="3851" width="9.7109375" style="94" customWidth="1"/>
    <col min="3852" max="3852" width="25.7109375" style="94" customWidth="1"/>
    <col min="3853" max="4096" width="9.140625" style="94"/>
    <col min="4097" max="4097" width="25.7109375" style="94" customWidth="1"/>
    <col min="4098" max="4098" width="13.140625" style="94" customWidth="1"/>
    <col min="4099" max="4099" width="8.7109375" style="94" customWidth="1"/>
    <col min="4100" max="4103" width="9.7109375" style="94" customWidth="1"/>
    <col min="4104" max="4104" width="10.7109375" style="94" customWidth="1"/>
    <col min="4105" max="4107" width="9.7109375" style="94" customWidth="1"/>
    <col min="4108" max="4108" width="25.7109375" style="94" customWidth="1"/>
    <col min="4109" max="4352" width="9.140625" style="94"/>
    <col min="4353" max="4353" width="25.7109375" style="94" customWidth="1"/>
    <col min="4354" max="4354" width="13.140625" style="94" customWidth="1"/>
    <col min="4355" max="4355" width="8.7109375" style="94" customWidth="1"/>
    <col min="4356" max="4359" width="9.7109375" style="94" customWidth="1"/>
    <col min="4360" max="4360" width="10.7109375" style="94" customWidth="1"/>
    <col min="4361" max="4363" width="9.7109375" style="94" customWidth="1"/>
    <col min="4364" max="4364" width="25.7109375" style="94" customWidth="1"/>
    <col min="4365" max="4608" width="9.140625" style="94"/>
    <col min="4609" max="4609" width="25.7109375" style="94" customWidth="1"/>
    <col min="4610" max="4610" width="13.140625" style="94" customWidth="1"/>
    <col min="4611" max="4611" width="8.7109375" style="94" customWidth="1"/>
    <col min="4612" max="4615" width="9.7109375" style="94" customWidth="1"/>
    <col min="4616" max="4616" width="10.7109375" style="94" customWidth="1"/>
    <col min="4617" max="4619" width="9.7109375" style="94" customWidth="1"/>
    <col min="4620" max="4620" width="25.7109375" style="94" customWidth="1"/>
    <col min="4621" max="4864" width="9.140625" style="94"/>
    <col min="4865" max="4865" width="25.7109375" style="94" customWidth="1"/>
    <col min="4866" max="4866" width="13.140625" style="94" customWidth="1"/>
    <col min="4867" max="4867" width="8.7109375" style="94" customWidth="1"/>
    <col min="4868" max="4871" width="9.7109375" style="94" customWidth="1"/>
    <col min="4872" max="4872" width="10.7109375" style="94" customWidth="1"/>
    <col min="4873" max="4875" width="9.7109375" style="94" customWidth="1"/>
    <col min="4876" max="4876" width="25.7109375" style="94" customWidth="1"/>
    <col min="4877" max="5120" width="9.140625" style="94"/>
    <col min="5121" max="5121" width="25.7109375" style="94" customWidth="1"/>
    <col min="5122" max="5122" width="13.140625" style="94" customWidth="1"/>
    <col min="5123" max="5123" width="8.7109375" style="94" customWidth="1"/>
    <col min="5124" max="5127" width="9.7109375" style="94" customWidth="1"/>
    <col min="5128" max="5128" width="10.7109375" style="94" customWidth="1"/>
    <col min="5129" max="5131" width="9.7109375" style="94" customWidth="1"/>
    <col min="5132" max="5132" width="25.7109375" style="94" customWidth="1"/>
    <col min="5133" max="5376" width="9.140625" style="94"/>
    <col min="5377" max="5377" width="25.7109375" style="94" customWidth="1"/>
    <col min="5378" max="5378" width="13.140625" style="94" customWidth="1"/>
    <col min="5379" max="5379" width="8.7109375" style="94" customWidth="1"/>
    <col min="5380" max="5383" width="9.7109375" style="94" customWidth="1"/>
    <col min="5384" max="5384" width="10.7109375" style="94" customWidth="1"/>
    <col min="5385" max="5387" width="9.7109375" style="94" customWidth="1"/>
    <col min="5388" max="5388" width="25.7109375" style="94" customWidth="1"/>
    <col min="5389" max="5632" width="9.140625" style="94"/>
    <col min="5633" max="5633" width="25.7109375" style="94" customWidth="1"/>
    <col min="5634" max="5634" width="13.140625" style="94" customWidth="1"/>
    <col min="5635" max="5635" width="8.7109375" style="94" customWidth="1"/>
    <col min="5636" max="5639" width="9.7109375" style="94" customWidth="1"/>
    <col min="5640" max="5640" width="10.7109375" style="94" customWidth="1"/>
    <col min="5641" max="5643" width="9.7109375" style="94" customWidth="1"/>
    <col min="5644" max="5644" width="25.7109375" style="94" customWidth="1"/>
    <col min="5645" max="5888" width="9.140625" style="94"/>
    <col min="5889" max="5889" width="25.7109375" style="94" customWidth="1"/>
    <col min="5890" max="5890" width="13.140625" style="94" customWidth="1"/>
    <col min="5891" max="5891" width="8.7109375" style="94" customWidth="1"/>
    <col min="5892" max="5895" width="9.7109375" style="94" customWidth="1"/>
    <col min="5896" max="5896" width="10.7109375" style="94" customWidth="1"/>
    <col min="5897" max="5899" width="9.7109375" style="94" customWidth="1"/>
    <col min="5900" max="5900" width="25.7109375" style="94" customWidth="1"/>
    <col min="5901" max="6144" width="9.140625" style="94"/>
    <col min="6145" max="6145" width="25.7109375" style="94" customWidth="1"/>
    <col min="6146" max="6146" width="13.140625" style="94" customWidth="1"/>
    <col min="6147" max="6147" width="8.7109375" style="94" customWidth="1"/>
    <col min="6148" max="6151" width="9.7109375" style="94" customWidth="1"/>
    <col min="6152" max="6152" width="10.7109375" style="94" customWidth="1"/>
    <col min="6153" max="6155" width="9.7109375" style="94" customWidth="1"/>
    <col min="6156" max="6156" width="25.7109375" style="94" customWidth="1"/>
    <col min="6157" max="6400" width="9.140625" style="94"/>
    <col min="6401" max="6401" width="25.7109375" style="94" customWidth="1"/>
    <col min="6402" max="6402" width="13.140625" style="94" customWidth="1"/>
    <col min="6403" max="6403" width="8.7109375" style="94" customWidth="1"/>
    <col min="6404" max="6407" width="9.7109375" style="94" customWidth="1"/>
    <col min="6408" max="6408" width="10.7109375" style="94" customWidth="1"/>
    <col min="6409" max="6411" width="9.7109375" style="94" customWidth="1"/>
    <col min="6412" max="6412" width="25.7109375" style="94" customWidth="1"/>
    <col min="6413" max="6656" width="9.140625" style="94"/>
    <col min="6657" max="6657" width="25.7109375" style="94" customWidth="1"/>
    <col min="6658" max="6658" width="13.140625" style="94" customWidth="1"/>
    <col min="6659" max="6659" width="8.7109375" style="94" customWidth="1"/>
    <col min="6660" max="6663" width="9.7109375" style="94" customWidth="1"/>
    <col min="6664" max="6664" width="10.7109375" style="94" customWidth="1"/>
    <col min="6665" max="6667" width="9.7109375" style="94" customWidth="1"/>
    <col min="6668" max="6668" width="25.7109375" style="94" customWidth="1"/>
    <col min="6669" max="6912" width="9.140625" style="94"/>
    <col min="6913" max="6913" width="25.7109375" style="94" customWidth="1"/>
    <col min="6914" max="6914" width="13.140625" style="94" customWidth="1"/>
    <col min="6915" max="6915" width="8.7109375" style="94" customWidth="1"/>
    <col min="6916" max="6919" width="9.7109375" style="94" customWidth="1"/>
    <col min="6920" max="6920" width="10.7109375" style="94" customWidth="1"/>
    <col min="6921" max="6923" width="9.7109375" style="94" customWidth="1"/>
    <col min="6924" max="6924" width="25.7109375" style="94" customWidth="1"/>
    <col min="6925" max="7168" width="9.140625" style="94"/>
    <col min="7169" max="7169" width="25.7109375" style="94" customWidth="1"/>
    <col min="7170" max="7170" width="13.140625" style="94" customWidth="1"/>
    <col min="7171" max="7171" width="8.7109375" style="94" customWidth="1"/>
    <col min="7172" max="7175" width="9.7109375" style="94" customWidth="1"/>
    <col min="7176" max="7176" width="10.7109375" style="94" customWidth="1"/>
    <col min="7177" max="7179" width="9.7109375" style="94" customWidth="1"/>
    <col min="7180" max="7180" width="25.7109375" style="94" customWidth="1"/>
    <col min="7181" max="7424" width="9.140625" style="94"/>
    <col min="7425" max="7425" width="25.7109375" style="94" customWidth="1"/>
    <col min="7426" max="7426" width="13.140625" style="94" customWidth="1"/>
    <col min="7427" max="7427" width="8.7109375" style="94" customWidth="1"/>
    <col min="7428" max="7431" width="9.7109375" style="94" customWidth="1"/>
    <col min="7432" max="7432" width="10.7109375" style="94" customWidth="1"/>
    <col min="7433" max="7435" width="9.7109375" style="94" customWidth="1"/>
    <col min="7436" max="7436" width="25.7109375" style="94" customWidth="1"/>
    <col min="7437" max="7680" width="9.140625" style="94"/>
    <col min="7681" max="7681" width="25.7109375" style="94" customWidth="1"/>
    <col min="7682" max="7682" width="13.140625" style="94" customWidth="1"/>
    <col min="7683" max="7683" width="8.7109375" style="94" customWidth="1"/>
    <col min="7684" max="7687" width="9.7109375" style="94" customWidth="1"/>
    <col min="7688" max="7688" width="10.7109375" style="94" customWidth="1"/>
    <col min="7689" max="7691" width="9.7109375" style="94" customWidth="1"/>
    <col min="7692" max="7692" width="25.7109375" style="94" customWidth="1"/>
    <col min="7693" max="7936" width="9.140625" style="94"/>
    <col min="7937" max="7937" width="25.7109375" style="94" customWidth="1"/>
    <col min="7938" max="7938" width="13.140625" style="94" customWidth="1"/>
    <col min="7939" max="7939" width="8.7109375" style="94" customWidth="1"/>
    <col min="7940" max="7943" width="9.7109375" style="94" customWidth="1"/>
    <col min="7944" max="7944" width="10.7109375" style="94" customWidth="1"/>
    <col min="7945" max="7947" width="9.7109375" style="94" customWidth="1"/>
    <col min="7948" max="7948" width="25.7109375" style="94" customWidth="1"/>
    <col min="7949" max="8192" width="9.140625" style="94"/>
    <col min="8193" max="8193" width="25.7109375" style="94" customWidth="1"/>
    <col min="8194" max="8194" width="13.140625" style="94" customWidth="1"/>
    <col min="8195" max="8195" width="8.7109375" style="94" customWidth="1"/>
    <col min="8196" max="8199" width="9.7109375" style="94" customWidth="1"/>
    <col min="8200" max="8200" width="10.7109375" style="94" customWidth="1"/>
    <col min="8201" max="8203" width="9.7109375" style="94" customWidth="1"/>
    <col min="8204" max="8204" width="25.7109375" style="94" customWidth="1"/>
    <col min="8205" max="8448" width="9.140625" style="94"/>
    <col min="8449" max="8449" width="25.7109375" style="94" customWidth="1"/>
    <col min="8450" max="8450" width="13.140625" style="94" customWidth="1"/>
    <col min="8451" max="8451" width="8.7109375" style="94" customWidth="1"/>
    <col min="8452" max="8455" width="9.7109375" style="94" customWidth="1"/>
    <col min="8456" max="8456" width="10.7109375" style="94" customWidth="1"/>
    <col min="8457" max="8459" width="9.7109375" style="94" customWidth="1"/>
    <col min="8460" max="8460" width="25.7109375" style="94" customWidth="1"/>
    <col min="8461" max="8704" width="9.140625" style="94"/>
    <col min="8705" max="8705" width="25.7109375" style="94" customWidth="1"/>
    <col min="8706" max="8706" width="13.140625" style="94" customWidth="1"/>
    <col min="8707" max="8707" width="8.7109375" style="94" customWidth="1"/>
    <col min="8708" max="8711" width="9.7109375" style="94" customWidth="1"/>
    <col min="8712" max="8712" width="10.7109375" style="94" customWidth="1"/>
    <col min="8713" max="8715" width="9.7109375" style="94" customWidth="1"/>
    <col min="8716" max="8716" width="25.7109375" style="94" customWidth="1"/>
    <col min="8717" max="8960" width="9.140625" style="94"/>
    <col min="8961" max="8961" width="25.7109375" style="94" customWidth="1"/>
    <col min="8962" max="8962" width="13.140625" style="94" customWidth="1"/>
    <col min="8963" max="8963" width="8.7109375" style="94" customWidth="1"/>
    <col min="8964" max="8967" width="9.7109375" style="94" customWidth="1"/>
    <col min="8968" max="8968" width="10.7109375" style="94" customWidth="1"/>
    <col min="8969" max="8971" width="9.7109375" style="94" customWidth="1"/>
    <col min="8972" max="8972" width="25.7109375" style="94" customWidth="1"/>
    <col min="8973" max="9216" width="9.140625" style="94"/>
    <col min="9217" max="9217" width="25.7109375" style="94" customWidth="1"/>
    <col min="9218" max="9218" width="13.140625" style="94" customWidth="1"/>
    <col min="9219" max="9219" width="8.7109375" style="94" customWidth="1"/>
    <col min="9220" max="9223" width="9.7109375" style="94" customWidth="1"/>
    <col min="9224" max="9224" width="10.7109375" style="94" customWidth="1"/>
    <col min="9225" max="9227" width="9.7109375" style="94" customWidth="1"/>
    <col min="9228" max="9228" width="25.7109375" style="94" customWidth="1"/>
    <col min="9229" max="9472" width="9.140625" style="94"/>
    <col min="9473" max="9473" width="25.7109375" style="94" customWidth="1"/>
    <col min="9474" max="9474" width="13.140625" style="94" customWidth="1"/>
    <col min="9475" max="9475" width="8.7109375" style="94" customWidth="1"/>
    <col min="9476" max="9479" width="9.7109375" style="94" customWidth="1"/>
    <col min="9480" max="9480" width="10.7109375" style="94" customWidth="1"/>
    <col min="9481" max="9483" width="9.7109375" style="94" customWidth="1"/>
    <col min="9484" max="9484" width="25.7109375" style="94" customWidth="1"/>
    <col min="9485" max="9728" width="9.140625" style="94"/>
    <col min="9729" max="9729" width="25.7109375" style="94" customWidth="1"/>
    <col min="9730" max="9730" width="13.140625" style="94" customWidth="1"/>
    <col min="9731" max="9731" width="8.7109375" style="94" customWidth="1"/>
    <col min="9732" max="9735" width="9.7109375" style="94" customWidth="1"/>
    <col min="9736" max="9736" width="10.7109375" style="94" customWidth="1"/>
    <col min="9737" max="9739" width="9.7109375" style="94" customWidth="1"/>
    <col min="9740" max="9740" width="25.7109375" style="94" customWidth="1"/>
    <col min="9741" max="9984" width="9.140625" style="94"/>
    <col min="9985" max="9985" width="25.7109375" style="94" customWidth="1"/>
    <col min="9986" max="9986" width="13.140625" style="94" customWidth="1"/>
    <col min="9987" max="9987" width="8.7109375" style="94" customWidth="1"/>
    <col min="9988" max="9991" width="9.7109375" style="94" customWidth="1"/>
    <col min="9992" max="9992" width="10.7109375" style="94" customWidth="1"/>
    <col min="9993" max="9995" width="9.7109375" style="94" customWidth="1"/>
    <col min="9996" max="9996" width="25.7109375" style="94" customWidth="1"/>
    <col min="9997" max="10240" width="9.140625" style="94"/>
    <col min="10241" max="10241" width="25.7109375" style="94" customWidth="1"/>
    <col min="10242" max="10242" width="13.140625" style="94" customWidth="1"/>
    <col min="10243" max="10243" width="8.7109375" style="94" customWidth="1"/>
    <col min="10244" max="10247" width="9.7109375" style="94" customWidth="1"/>
    <col min="10248" max="10248" width="10.7109375" style="94" customWidth="1"/>
    <col min="10249" max="10251" width="9.7109375" style="94" customWidth="1"/>
    <col min="10252" max="10252" width="25.7109375" style="94" customWidth="1"/>
    <col min="10253" max="10496" width="9.140625" style="94"/>
    <col min="10497" max="10497" width="25.7109375" style="94" customWidth="1"/>
    <col min="10498" max="10498" width="13.140625" style="94" customWidth="1"/>
    <col min="10499" max="10499" width="8.7109375" style="94" customWidth="1"/>
    <col min="10500" max="10503" width="9.7109375" style="94" customWidth="1"/>
    <col min="10504" max="10504" width="10.7109375" style="94" customWidth="1"/>
    <col min="10505" max="10507" width="9.7109375" style="94" customWidth="1"/>
    <col min="10508" max="10508" width="25.7109375" style="94" customWidth="1"/>
    <col min="10509" max="10752" width="9.140625" style="94"/>
    <col min="10753" max="10753" width="25.7109375" style="94" customWidth="1"/>
    <col min="10754" max="10754" width="13.140625" style="94" customWidth="1"/>
    <col min="10755" max="10755" width="8.7109375" style="94" customWidth="1"/>
    <col min="10756" max="10759" width="9.7109375" style="94" customWidth="1"/>
    <col min="10760" max="10760" width="10.7109375" style="94" customWidth="1"/>
    <col min="10761" max="10763" width="9.7109375" style="94" customWidth="1"/>
    <col min="10764" max="10764" width="25.7109375" style="94" customWidth="1"/>
    <col min="10765" max="11008" width="9.140625" style="94"/>
    <col min="11009" max="11009" width="25.7109375" style="94" customWidth="1"/>
    <col min="11010" max="11010" width="13.140625" style="94" customWidth="1"/>
    <col min="11011" max="11011" width="8.7109375" style="94" customWidth="1"/>
    <col min="11012" max="11015" width="9.7109375" style="94" customWidth="1"/>
    <col min="11016" max="11016" width="10.7109375" style="94" customWidth="1"/>
    <col min="11017" max="11019" width="9.7109375" style="94" customWidth="1"/>
    <col min="11020" max="11020" width="25.7109375" style="94" customWidth="1"/>
    <col min="11021" max="11264" width="9.140625" style="94"/>
    <col min="11265" max="11265" width="25.7109375" style="94" customWidth="1"/>
    <col min="11266" max="11266" width="13.140625" style="94" customWidth="1"/>
    <col min="11267" max="11267" width="8.7109375" style="94" customWidth="1"/>
    <col min="11268" max="11271" width="9.7109375" style="94" customWidth="1"/>
    <col min="11272" max="11272" width="10.7109375" style="94" customWidth="1"/>
    <col min="11273" max="11275" width="9.7109375" style="94" customWidth="1"/>
    <col min="11276" max="11276" width="25.7109375" style="94" customWidth="1"/>
    <col min="11277" max="11520" width="9.140625" style="94"/>
    <col min="11521" max="11521" width="25.7109375" style="94" customWidth="1"/>
    <col min="11522" max="11522" width="13.140625" style="94" customWidth="1"/>
    <col min="11523" max="11523" width="8.7109375" style="94" customWidth="1"/>
    <col min="11524" max="11527" width="9.7109375" style="94" customWidth="1"/>
    <col min="11528" max="11528" width="10.7109375" style="94" customWidth="1"/>
    <col min="11529" max="11531" width="9.7109375" style="94" customWidth="1"/>
    <col min="11532" max="11532" width="25.7109375" style="94" customWidth="1"/>
    <col min="11533" max="11776" width="9.140625" style="94"/>
    <col min="11777" max="11777" width="25.7109375" style="94" customWidth="1"/>
    <col min="11778" max="11778" width="13.140625" style="94" customWidth="1"/>
    <col min="11779" max="11779" width="8.7109375" style="94" customWidth="1"/>
    <col min="11780" max="11783" width="9.7109375" style="94" customWidth="1"/>
    <col min="11784" max="11784" width="10.7109375" style="94" customWidth="1"/>
    <col min="11785" max="11787" width="9.7109375" style="94" customWidth="1"/>
    <col min="11788" max="11788" width="25.7109375" style="94" customWidth="1"/>
    <col min="11789" max="12032" width="9.140625" style="94"/>
    <col min="12033" max="12033" width="25.7109375" style="94" customWidth="1"/>
    <col min="12034" max="12034" width="13.140625" style="94" customWidth="1"/>
    <col min="12035" max="12035" width="8.7109375" style="94" customWidth="1"/>
    <col min="12036" max="12039" width="9.7109375" style="94" customWidth="1"/>
    <col min="12040" max="12040" width="10.7109375" style="94" customWidth="1"/>
    <col min="12041" max="12043" width="9.7109375" style="94" customWidth="1"/>
    <col min="12044" max="12044" width="25.7109375" style="94" customWidth="1"/>
    <col min="12045" max="12288" width="9.140625" style="94"/>
    <col min="12289" max="12289" width="25.7109375" style="94" customWidth="1"/>
    <col min="12290" max="12290" width="13.140625" style="94" customWidth="1"/>
    <col min="12291" max="12291" width="8.7109375" style="94" customWidth="1"/>
    <col min="12292" max="12295" width="9.7109375" style="94" customWidth="1"/>
    <col min="12296" max="12296" width="10.7109375" style="94" customWidth="1"/>
    <col min="12297" max="12299" width="9.7109375" style="94" customWidth="1"/>
    <col min="12300" max="12300" width="25.7109375" style="94" customWidth="1"/>
    <col min="12301" max="12544" width="9.140625" style="94"/>
    <col min="12545" max="12545" width="25.7109375" style="94" customWidth="1"/>
    <col min="12546" max="12546" width="13.140625" style="94" customWidth="1"/>
    <col min="12547" max="12547" width="8.7109375" style="94" customWidth="1"/>
    <col min="12548" max="12551" width="9.7109375" style="94" customWidth="1"/>
    <col min="12552" max="12552" width="10.7109375" style="94" customWidth="1"/>
    <col min="12553" max="12555" width="9.7109375" style="94" customWidth="1"/>
    <col min="12556" max="12556" width="25.7109375" style="94" customWidth="1"/>
    <col min="12557" max="12800" width="9.140625" style="94"/>
    <col min="12801" max="12801" width="25.7109375" style="94" customWidth="1"/>
    <col min="12802" max="12802" width="13.140625" style="94" customWidth="1"/>
    <col min="12803" max="12803" width="8.7109375" style="94" customWidth="1"/>
    <col min="12804" max="12807" width="9.7109375" style="94" customWidth="1"/>
    <col min="12808" max="12808" width="10.7109375" style="94" customWidth="1"/>
    <col min="12809" max="12811" width="9.7109375" style="94" customWidth="1"/>
    <col min="12812" max="12812" width="25.7109375" style="94" customWidth="1"/>
    <col min="12813" max="13056" width="9.140625" style="94"/>
    <col min="13057" max="13057" width="25.7109375" style="94" customWidth="1"/>
    <col min="13058" max="13058" width="13.140625" style="94" customWidth="1"/>
    <col min="13059" max="13059" width="8.7109375" style="94" customWidth="1"/>
    <col min="13060" max="13063" width="9.7109375" style="94" customWidth="1"/>
    <col min="13064" max="13064" width="10.7109375" style="94" customWidth="1"/>
    <col min="13065" max="13067" width="9.7109375" style="94" customWidth="1"/>
    <col min="13068" max="13068" width="25.7109375" style="94" customWidth="1"/>
    <col min="13069" max="13312" width="9.140625" style="94"/>
    <col min="13313" max="13313" width="25.7109375" style="94" customWidth="1"/>
    <col min="13314" max="13314" width="13.140625" style="94" customWidth="1"/>
    <col min="13315" max="13315" width="8.7109375" style="94" customWidth="1"/>
    <col min="13316" max="13319" width="9.7109375" style="94" customWidth="1"/>
    <col min="13320" max="13320" width="10.7109375" style="94" customWidth="1"/>
    <col min="13321" max="13323" width="9.7109375" style="94" customWidth="1"/>
    <col min="13324" max="13324" width="25.7109375" style="94" customWidth="1"/>
    <col min="13325" max="13568" width="9.140625" style="94"/>
    <col min="13569" max="13569" width="25.7109375" style="94" customWidth="1"/>
    <col min="13570" max="13570" width="13.140625" style="94" customWidth="1"/>
    <col min="13571" max="13571" width="8.7109375" style="94" customWidth="1"/>
    <col min="13572" max="13575" width="9.7109375" style="94" customWidth="1"/>
    <col min="13576" max="13576" width="10.7109375" style="94" customWidth="1"/>
    <col min="13577" max="13579" width="9.7109375" style="94" customWidth="1"/>
    <col min="13580" max="13580" width="25.7109375" style="94" customWidth="1"/>
    <col min="13581" max="13824" width="9.140625" style="94"/>
    <col min="13825" max="13825" width="25.7109375" style="94" customWidth="1"/>
    <col min="13826" max="13826" width="13.140625" style="94" customWidth="1"/>
    <col min="13827" max="13827" width="8.7109375" style="94" customWidth="1"/>
    <col min="13828" max="13831" width="9.7109375" style="94" customWidth="1"/>
    <col min="13832" max="13832" width="10.7109375" style="94" customWidth="1"/>
    <col min="13833" max="13835" width="9.7109375" style="94" customWidth="1"/>
    <col min="13836" max="13836" width="25.7109375" style="94" customWidth="1"/>
    <col min="13837" max="14080" width="9.140625" style="94"/>
    <col min="14081" max="14081" width="25.7109375" style="94" customWidth="1"/>
    <col min="14082" max="14082" width="13.140625" style="94" customWidth="1"/>
    <col min="14083" max="14083" width="8.7109375" style="94" customWidth="1"/>
    <col min="14084" max="14087" width="9.7109375" style="94" customWidth="1"/>
    <col min="14088" max="14088" width="10.7109375" style="94" customWidth="1"/>
    <col min="14089" max="14091" width="9.7109375" style="94" customWidth="1"/>
    <col min="14092" max="14092" width="25.7109375" style="94" customWidth="1"/>
    <col min="14093" max="14336" width="9.140625" style="94"/>
    <col min="14337" max="14337" width="25.7109375" style="94" customWidth="1"/>
    <col min="14338" max="14338" width="13.140625" style="94" customWidth="1"/>
    <col min="14339" max="14339" width="8.7109375" style="94" customWidth="1"/>
    <col min="14340" max="14343" width="9.7109375" style="94" customWidth="1"/>
    <col min="14344" max="14344" width="10.7109375" style="94" customWidth="1"/>
    <col min="14345" max="14347" width="9.7109375" style="94" customWidth="1"/>
    <col min="14348" max="14348" width="25.7109375" style="94" customWidth="1"/>
    <col min="14349" max="14592" width="9.140625" style="94"/>
    <col min="14593" max="14593" width="25.7109375" style="94" customWidth="1"/>
    <col min="14594" max="14594" width="13.140625" style="94" customWidth="1"/>
    <col min="14595" max="14595" width="8.7109375" style="94" customWidth="1"/>
    <col min="14596" max="14599" width="9.7109375" style="94" customWidth="1"/>
    <col min="14600" max="14600" width="10.7109375" style="94" customWidth="1"/>
    <col min="14601" max="14603" width="9.7109375" style="94" customWidth="1"/>
    <col min="14604" max="14604" width="25.7109375" style="94" customWidth="1"/>
    <col min="14605" max="14848" width="9.140625" style="94"/>
    <col min="14849" max="14849" width="25.7109375" style="94" customWidth="1"/>
    <col min="14850" max="14850" width="13.140625" style="94" customWidth="1"/>
    <col min="14851" max="14851" width="8.7109375" style="94" customWidth="1"/>
    <col min="14852" max="14855" width="9.7109375" style="94" customWidth="1"/>
    <col min="14856" max="14856" width="10.7109375" style="94" customWidth="1"/>
    <col min="14857" max="14859" width="9.7109375" style="94" customWidth="1"/>
    <col min="14860" max="14860" width="25.7109375" style="94" customWidth="1"/>
    <col min="14861" max="15104" width="9.140625" style="94"/>
    <col min="15105" max="15105" width="25.7109375" style="94" customWidth="1"/>
    <col min="15106" max="15106" width="13.140625" style="94" customWidth="1"/>
    <col min="15107" max="15107" width="8.7109375" style="94" customWidth="1"/>
    <col min="15108" max="15111" width="9.7109375" style="94" customWidth="1"/>
    <col min="15112" max="15112" width="10.7109375" style="94" customWidth="1"/>
    <col min="15113" max="15115" width="9.7109375" style="94" customWidth="1"/>
    <col min="15116" max="15116" width="25.7109375" style="94" customWidth="1"/>
    <col min="15117" max="15360" width="9.140625" style="94"/>
    <col min="15361" max="15361" width="25.7109375" style="94" customWidth="1"/>
    <col min="15362" max="15362" width="13.140625" style="94" customWidth="1"/>
    <col min="15363" max="15363" width="8.7109375" style="94" customWidth="1"/>
    <col min="15364" max="15367" width="9.7109375" style="94" customWidth="1"/>
    <col min="15368" max="15368" width="10.7109375" style="94" customWidth="1"/>
    <col min="15369" max="15371" width="9.7109375" style="94" customWidth="1"/>
    <col min="15372" max="15372" width="25.7109375" style="94" customWidth="1"/>
    <col min="15373" max="15616" width="9.140625" style="94"/>
    <col min="15617" max="15617" width="25.7109375" style="94" customWidth="1"/>
    <col min="15618" max="15618" width="13.140625" style="94" customWidth="1"/>
    <col min="15619" max="15619" width="8.7109375" style="94" customWidth="1"/>
    <col min="15620" max="15623" width="9.7109375" style="94" customWidth="1"/>
    <col min="15624" max="15624" width="10.7109375" style="94" customWidth="1"/>
    <col min="15625" max="15627" width="9.7109375" style="94" customWidth="1"/>
    <col min="15628" max="15628" width="25.7109375" style="94" customWidth="1"/>
    <col min="15629" max="15872" width="9.140625" style="94"/>
    <col min="15873" max="15873" width="25.7109375" style="94" customWidth="1"/>
    <col min="15874" max="15874" width="13.140625" style="94" customWidth="1"/>
    <col min="15875" max="15875" width="8.7109375" style="94" customWidth="1"/>
    <col min="15876" max="15879" width="9.7109375" style="94" customWidth="1"/>
    <col min="15880" max="15880" width="10.7109375" style="94" customWidth="1"/>
    <col min="15881" max="15883" width="9.7109375" style="94" customWidth="1"/>
    <col min="15884" max="15884" width="25.7109375" style="94" customWidth="1"/>
    <col min="15885" max="16128" width="9.140625" style="94"/>
    <col min="16129" max="16129" width="25.7109375" style="94" customWidth="1"/>
    <col min="16130" max="16130" width="13.140625" style="94" customWidth="1"/>
    <col min="16131" max="16131" width="8.7109375" style="94" customWidth="1"/>
    <col min="16132" max="16135" width="9.7109375" style="94" customWidth="1"/>
    <col min="16136" max="16136" width="10.7109375" style="94" customWidth="1"/>
    <col min="16137" max="16139" width="9.7109375" style="94" customWidth="1"/>
    <col min="16140" max="16140" width="25.7109375" style="94" customWidth="1"/>
    <col min="16141" max="16384" width="9.140625" style="94"/>
  </cols>
  <sheetData>
    <row r="1" spans="1:12" ht="23.25" x14ac:dyDescent="0.5">
      <c r="A1" s="1427" t="s">
        <v>490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</row>
    <row r="2" spans="1:12" ht="16.5" customHeight="1" x14ac:dyDescent="0.25">
      <c r="A2" s="1428" t="s">
        <v>780</v>
      </c>
      <c r="B2" s="1428"/>
      <c r="C2" s="1428"/>
      <c r="D2" s="1428"/>
      <c r="E2" s="1428"/>
      <c r="F2" s="1428"/>
      <c r="G2" s="1428"/>
      <c r="H2" s="1428"/>
      <c r="I2" s="1428"/>
      <c r="J2" s="1428"/>
      <c r="K2" s="1428"/>
      <c r="L2" s="1428"/>
    </row>
    <row r="3" spans="1:12" ht="15.75" x14ac:dyDescent="0.25">
      <c r="A3" s="1429">
        <v>2022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1429"/>
    </row>
    <row r="4" spans="1:12" ht="15.75" x14ac:dyDescent="0.25">
      <c r="A4" s="1429" t="s">
        <v>346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</row>
    <row r="5" spans="1:12" ht="15.75" x14ac:dyDescent="0.3">
      <c r="A5" s="271" t="s">
        <v>739</v>
      </c>
      <c r="B5" s="283"/>
      <c r="C5" s="283"/>
      <c r="D5" s="283"/>
      <c r="E5" s="283"/>
      <c r="F5" s="283"/>
      <c r="G5" s="283"/>
      <c r="H5" s="283"/>
      <c r="I5" s="284"/>
      <c r="J5" s="283"/>
      <c r="K5" s="283"/>
      <c r="L5" s="268" t="s">
        <v>213</v>
      </c>
    </row>
    <row r="6" spans="1:12" ht="28.5" customHeight="1" thickBot="1" x14ac:dyDescent="0.25">
      <c r="A6" s="1418" t="s">
        <v>779</v>
      </c>
      <c r="B6" s="1430" t="s">
        <v>617</v>
      </c>
      <c r="C6" s="1432" t="s">
        <v>778</v>
      </c>
      <c r="D6" s="1432"/>
      <c r="E6" s="1432"/>
      <c r="F6" s="1432"/>
      <c r="G6" s="1432"/>
      <c r="H6" s="1432"/>
      <c r="I6" s="1432"/>
      <c r="J6" s="1432"/>
      <c r="K6" s="1432"/>
      <c r="L6" s="1421" t="s">
        <v>214</v>
      </c>
    </row>
    <row r="7" spans="1:12" ht="57.75" customHeight="1" thickTop="1" x14ac:dyDescent="0.2">
      <c r="A7" s="1419"/>
      <c r="B7" s="1431"/>
      <c r="C7" s="384" t="s">
        <v>394</v>
      </c>
      <c r="D7" s="382" t="s">
        <v>345</v>
      </c>
      <c r="E7" s="383" t="s">
        <v>618</v>
      </c>
      <c r="F7" s="383" t="s">
        <v>620</v>
      </c>
      <c r="G7" s="383" t="s">
        <v>430</v>
      </c>
      <c r="H7" s="383" t="s">
        <v>431</v>
      </c>
      <c r="I7" s="383" t="s">
        <v>432</v>
      </c>
      <c r="J7" s="383" t="s">
        <v>433</v>
      </c>
      <c r="K7" s="383" t="s">
        <v>619</v>
      </c>
      <c r="L7" s="1422"/>
    </row>
    <row r="8" spans="1:12" ht="24.95" customHeight="1" thickBot="1" x14ac:dyDescent="0.25">
      <c r="A8" s="543" t="s">
        <v>215</v>
      </c>
      <c r="B8" s="655">
        <f>C8/$C$16%</f>
        <v>0.27975940691005735</v>
      </c>
      <c r="C8" s="155">
        <f>SUM(D8:K8)</f>
        <v>20</v>
      </c>
      <c r="D8" s="156">
        <v>0</v>
      </c>
      <c r="E8" s="156">
        <v>6</v>
      </c>
      <c r="F8" s="156">
        <v>0</v>
      </c>
      <c r="G8" s="156">
        <v>4</v>
      </c>
      <c r="H8" s="156">
        <v>1</v>
      </c>
      <c r="I8" s="156">
        <v>7</v>
      </c>
      <c r="J8" s="156">
        <v>0</v>
      </c>
      <c r="K8" s="156">
        <v>2</v>
      </c>
      <c r="L8" s="552" t="s">
        <v>216</v>
      </c>
    </row>
    <row r="9" spans="1:12" ht="24.95" customHeight="1" thickTop="1" thickBot="1" x14ac:dyDescent="0.25">
      <c r="A9" s="520" t="s">
        <v>616</v>
      </c>
      <c r="B9" s="656">
        <f t="shared" ref="B9:B15" si="0">C9/$C$16%</f>
        <v>0</v>
      </c>
      <c r="C9" s="159">
        <f t="shared" ref="C9:C15" si="1">SUM(D9:K9)</f>
        <v>0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553" t="s">
        <v>228</v>
      </c>
    </row>
    <row r="10" spans="1:12" ht="24.95" customHeight="1" thickTop="1" thickBot="1" x14ac:dyDescent="0.25">
      <c r="A10" s="544" t="s">
        <v>76</v>
      </c>
      <c r="B10" s="657">
        <f t="shared" si="0"/>
        <v>3.6648482305217516</v>
      </c>
      <c r="C10" s="157">
        <f>SUM(D10:K10)</f>
        <v>262</v>
      </c>
      <c r="D10" s="158">
        <v>0</v>
      </c>
      <c r="E10" s="158">
        <v>58</v>
      </c>
      <c r="F10" s="158">
        <v>14</v>
      </c>
      <c r="G10" s="158">
        <v>95</v>
      </c>
      <c r="H10" s="158">
        <v>29</v>
      </c>
      <c r="I10" s="158">
        <v>59</v>
      </c>
      <c r="J10" s="158">
        <v>0</v>
      </c>
      <c r="K10" s="158">
        <v>7</v>
      </c>
      <c r="L10" s="554" t="s">
        <v>217</v>
      </c>
    </row>
    <row r="11" spans="1:12" ht="24.95" customHeight="1" thickTop="1" thickBot="1" x14ac:dyDescent="0.25">
      <c r="A11" s="520" t="s">
        <v>77</v>
      </c>
      <c r="B11" s="656">
        <f t="shared" si="0"/>
        <v>3.4410407049937057</v>
      </c>
      <c r="C11" s="159">
        <f t="shared" si="1"/>
        <v>246</v>
      </c>
      <c r="D11" s="160">
        <v>1</v>
      </c>
      <c r="E11" s="160">
        <v>45</v>
      </c>
      <c r="F11" s="160">
        <v>6</v>
      </c>
      <c r="G11" s="160">
        <v>103</v>
      </c>
      <c r="H11" s="160">
        <v>56</v>
      </c>
      <c r="I11" s="160">
        <v>35</v>
      </c>
      <c r="J11" s="160">
        <v>0</v>
      </c>
      <c r="K11" s="160">
        <v>0</v>
      </c>
      <c r="L11" s="553" t="s">
        <v>230</v>
      </c>
    </row>
    <row r="12" spans="1:12" ht="24.95" customHeight="1" thickTop="1" thickBot="1" x14ac:dyDescent="0.25">
      <c r="A12" s="544" t="s">
        <v>78</v>
      </c>
      <c r="B12" s="657">
        <f t="shared" si="0"/>
        <v>34.634214575465101</v>
      </c>
      <c r="C12" s="157">
        <f t="shared" si="1"/>
        <v>2476</v>
      </c>
      <c r="D12" s="158">
        <v>7</v>
      </c>
      <c r="E12" s="158">
        <v>949</v>
      </c>
      <c r="F12" s="158">
        <v>211</v>
      </c>
      <c r="G12" s="158">
        <v>1007</v>
      </c>
      <c r="H12" s="158">
        <v>167</v>
      </c>
      <c r="I12" s="158">
        <v>130</v>
      </c>
      <c r="J12" s="158">
        <v>0</v>
      </c>
      <c r="K12" s="158">
        <v>5</v>
      </c>
      <c r="L12" s="554" t="s">
        <v>218</v>
      </c>
    </row>
    <row r="13" spans="1:12" ht="24.95" customHeight="1" thickTop="1" thickBot="1" x14ac:dyDescent="0.25">
      <c r="A13" s="520" t="s">
        <v>219</v>
      </c>
      <c r="B13" s="656">
        <f t="shared" si="0"/>
        <v>4.6160302140159466</v>
      </c>
      <c r="C13" s="159">
        <f t="shared" si="1"/>
        <v>330</v>
      </c>
      <c r="D13" s="160">
        <v>3</v>
      </c>
      <c r="E13" s="160">
        <v>163</v>
      </c>
      <c r="F13" s="160">
        <v>48</v>
      </c>
      <c r="G13" s="160">
        <v>87</v>
      </c>
      <c r="H13" s="160">
        <v>14</v>
      </c>
      <c r="I13" s="160">
        <v>15</v>
      </c>
      <c r="J13" s="160">
        <v>0</v>
      </c>
      <c r="K13" s="160">
        <v>0</v>
      </c>
      <c r="L13" s="553" t="s">
        <v>220</v>
      </c>
    </row>
    <row r="14" spans="1:12" ht="24.95" customHeight="1" thickTop="1" thickBot="1" x14ac:dyDescent="0.25">
      <c r="A14" s="544" t="s">
        <v>709</v>
      </c>
      <c r="B14" s="657">
        <f t="shared" si="0"/>
        <v>49.195691705133591</v>
      </c>
      <c r="C14" s="157">
        <f t="shared" si="1"/>
        <v>3517</v>
      </c>
      <c r="D14" s="158">
        <v>22</v>
      </c>
      <c r="E14" s="158">
        <v>2368</v>
      </c>
      <c r="F14" s="158">
        <v>246</v>
      </c>
      <c r="G14" s="158">
        <v>723</v>
      </c>
      <c r="H14" s="158">
        <v>89</v>
      </c>
      <c r="I14" s="158">
        <v>67</v>
      </c>
      <c r="J14" s="158">
        <v>0</v>
      </c>
      <c r="K14" s="158">
        <v>2</v>
      </c>
      <c r="L14" s="554" t="s">
        <v>221</v>
      </c>
    </row>
    <row r="15" spans="1:12" ht="24.95" customHeight="1" thickTop="1" x14ac:dyDescent="0.2">
      <c r="A15" s="521" t="s">
        <v>71</v>
      </c>
      <c r="B15" s="658">
        <f t="shared" si="0"/>
        <v>4.1684151629598549</v>
      </c>
      <c r="C15" s="162">
        <f t="shared" si="1"/>
        <v>298</v>
      </c>
      <c r="D15" s="182">
        <v>103</v>
      </c>
      <c r="E15" s="182">
        <v>135</v>
      </c>
      <c r="F15" s="182">
        <v>17</v>
      </c>
      <c r="G15" s="182">
        <v>39</v>
      </c>
      <c r="H15" s="182">
        <v>1</v>
      </c>
      <c r="I15" s="182">
        <v>3</v>
      </c>
      <c r="J15" s="182">
        <v>0</v>
      </c>
      <c r="K15" s="182">
        <v>0</v>
      </c>
      <c r="L15" s="555" t="s">
        <v>72</v>
      </c>
    </row>
    <row r="16" spans="1:12" ht="30" customHeight="1" x14ac:dyDescent="0.2">
      <c r="A16" s="545" t="s">
        <v>44</v>
      </c>
      <c r="B16" s="449">
        <f t="shared" ref="B16:J16" si="2">SUM(B8:B15)</f>
        <v>100.00000000000003</v>
      </c>
      <c r="C16" s="356">
        <f t="shared" si="2"/>
        <v>7149</v>
      </c>
      <c r="D16" s="215">
        <f t="shared" si="2"/>
        <v>136</v>
      </c>
      <c r="E16" s="215">
        <f t="shared" si="2"/>
        <v>3724</v>
      </c>
      <c r="F16" s="215">
        <f t="shared" si="2"/>
        <v>542</v>
      </c>
      <c r="G16" s="215">
        <f t="shared" si="2"/>
        <v>2058</v>
      </c>
      <c r="H16" s="215">
        <f t="shared" si="2"/>
        <v>357</v>
      </c>
      <c r="I16" s="215">
        <f t="shared" si="2"/>
        <v>316</v>
      </c>
      <c r="J16" s="215">
        <f t="shared" si="2"/>
        <v>0</v>
      </c>
      <c r="K16" s="215">
        <f>SUM(K8:K15)</f>
        <v>16</v>
      </c>
      <c r="L16" s="542" t="s">
        <v>45</v>
      </c>
    </row>
    <row r="17" spans="1:12" ht="30" customHeight="1" x14ac:dyDescent="0.2">
      <c r="A17" s="557" t="s">
        <v>222</v>
      </c>
      <c r="B17" s="415"/>
      <c r="C17" s="448">
        <f>SUM(D17:K17)</f>
        <v>100.00000000000003</v>
      </c>
      <c r="D17" s="876">
        <f t="shared" ref="D17:J17" si="3">D16/$C$16%</f>
        <v>1.9023639669883901</v>
      </c>
      <c r="E17" s="876">
        <f t="shared" si="3"/>
        <v>52.091201566652686</v>
      </c>
      <c r="F17" s="876">
        <f t="shared" si="3"/>
        <v>7.5814799272625546</v>
      </c>
      <c r="G17" s="876">
        <f t="shared" si="3"/>
        <v>28.787242971044904</v>
      </c>
      <c r="H17" s="876">
        <f t="shared" si="3"/>
        <v>4.9937054133445242</v>
      </c>
      <c r="I17" s="876">
        <f t="shared" si="3"/>
        <v>4.4201986291789064</v>
      </c>
      <c r="J17" s="876">
        <f t="shared" si="3"/>
        <v>0</v>
      </c>
      <c r="K17" s="876">
        <f>K16/$C$16%</f>
        <v>0.22380752552804589</v>
      </c>
      <c r="L17" s="556" t="s">
        <v>223</v>
      </c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6"/>
  <dimension ref="A1:L29"/>
  <sheetViews>
    <sheetView view="pageBreakPreview" topLeftCell="A11" zoomScaleNormal="100" workbookViewId="0">
      <selection activeCell="C22" sqref="C22"/>
    </sheetView>
  </sheetViews>
  <sheetFormatPr defaultRowHeight="15" x14ac:dyDescent="0.25"/>
  <cols>
    <col min="1" max="1" width="22.425781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140625" style="16" customWidth="1"/>
    <col min="9" max="11" width="9.42578125" style="16" customWidth="1"/>
    <col min="12" max="12" width="22" style="16" customWidth="1"/>
    <col min="13" max="256" width="9.140625" style="94"/>
    <col min="257" max="257" width="25.7109375" style="94" customWidth="1"/>
    <col min="258" max="258" width="13.140625" style="94" customWidth="1"/>
    <col min="259" max="259" width="8.7109375" style="94" customWidth="1"/>
    <col min="260" max="263" width="9.7109375" style="94" customWidth="1"/>
    <col min="264" max="264" width="10.7109375" style="94" customWidth="1"/>
    <col min="265" max="267" width="9.7109375" style="94" customWidth="1"/>
    <col min="268" max="268" width="25.7109375" style="94" customWidth="1"/>
    <col min="269" max="512" width="9.140625" style="94"/>
    <col min="513" max="513" width="25.7109375" style="94" customWidth="1"/>
    <col min="514" max="514" width="13.140625" style="94" customWidth="1"/>
    <col min="515" max="515" width="8.7109375" style="94" customWidth="1"/>
    <col min="516" max="519" width="9.7109375" style="94" customWidth="1"/>
    <col min="520" max="520" width="10.7109375" style="94" customWidth="1"/>
    <col min="521" max="523" width="9.7109375" style="94" customWidth="1"/>
    <col min="524" max="524" width="25.7109375" style="94" customWidth="1"/>
    <col min="525" max="768" width="9.140625" style="94"/>
    <col min="769" max="769" width="25.7109375" style="94" customWidth="1"/>
    <col min="770" max="770" width="13.140625" style="94" customWidth="1"/>
    <col min="771" max="771" width="8.7109375" style="94" customWidth="1"/>
    <col min="772" max="775" width="9.7109375" style="94" customWidth="1"/>
    <col min="776" max="776" width="10.7109375" style="94" customWidth="1"/>
    <col min="777" max="779" width="9.7109375" style="94" customWidth="1"/>
    <col min="780" max="780" width="25.7109375" style="94" customWidth="1"/>
    <col min="781" max="1024" width="9.140625" style="94"/>
    <col min="1025" max="1025" width="25.7109375" style="94" customWidth="1"/>
    <col min="1026" max="1026" width="13.140625" style="94" customWidth="1"/>
    <col min="1027" max="1027" width="8.7109375" style="94" customWidth="1"/>
    <col min="1028" max="1031" width="9.7109375" style="94" customWidth="1"/>
    <col min="1032" max="1032" width="10.7109375" style="94" customWidth="1"/>
    <col min="1033" max="1035" width="9.7109375" style="94" customWidth="1"/>
    <col min="1036" max="1036" width="25.7109375" style="94" customWidth="1"/>
    <col min="1037" max="1280" width="9.140625" style="94"/>
    <col min="1281" max="1281" width="25.7109375" style="94" customWidth="1"/>
    <col min="1282" max="1282" width="13.140625" style="94" customWidth="1"/>
    <col min="1283" max="1283" width="8.7109375" style="94" customWidth="1"/>
    <col min="1284" max="1287" width="9.7109375" style="94" customWidth="1"/>
    <col min="1288" max="1288" width="10.7109375" style="94" customWidth="1"/>
    <col min="1289" max="1291" width="9.7109375" style="94" customWidth="1"/>
    <col min="1292" max="1292" width="25.7109375" style="94" customWidth="1"/>
    <col min="1293" max="1536" width="9.140625" style="94"/>
    <col min="1537" max="1537" width="25.7109375" style="94" customWidth="1"/>
    <col min="1538" max="1538" width="13.140625" style="94" customWidth="1"/>
    <col min="1539" max="1539" width="8.7109375" style="94" customWidth="1"/>
    <col min="1540" max="1543" width="9.7109375" style="94" customWidth="1"/>
    <col min="1544" max="1544" width="10.7109375" style="94" customWidth="1"/>
    <col min="1545" max="1547" width="9.7109375" style="94" customWidth="1"/>
    <col min="1548" max="1548" width="25.7109375" style="94" customWidth="1"/>
    <col min="1549" max="1792" width="9.140625" style="94"/>
    <col min="1793" max="1793" width="25.7109375" style="94" customWidth="1"/>
    <col min="1794" max="1794" width="13.140625" style="94" customWidth="1"/>
    <col min="1795" max="1795" width="8.7109375" style="94" customWidth="1"/>
    <col min="1796" max="1799" width="9.7109375" style="94" customWidth="1"/>
    <col min="1800" max="1800" width="10.7109375" style="94" customWidth="1"/>
    <col min="1801" max="1803" width="9.7109375" style="94" customWidth="1"/>
    <col min="1804" max="1804" width="25.7109375" style="94" customWidth="1"/>
    <col min="1805" max="2048" width="9.140625" style="94"/>
    <col min="2049" max="2049" width="25.7109375" style="94" customWidth="1"/>
    <col min="2050" max="2050" width="13.140625" style="94" customWidth="1"/>
    <col min="2051" max="2051" width="8.7109375" style="94" customWidth="1"/>
    <col min="2052" max="2055" width="9.7109375" style="94" customWidth="1"/>
    <col min="2056" max="2056" width="10.7109375" style="94" customWidth="1"/>
    <col min="2057" max="2059" width="9.7109375" style="94" customWidth="1"/>
    <col min="2060" max="2060" width="25.7109375" style="94" customWidth="1"/>
    <col min="2061" max="2304" width="9.140625" style="94"/>
    <col min="2305" max="2305" width="25.7109375" style="94" customWidth="1"/>
    <col min="2306" max="2306" width="13.140625" style="94" customWidth="1"/>
    <col min="2307" max="2307" width="8.7109375" style="94" customWidth="1"/>
    <col min="2308" max="2311" width="9.7109375" style="94" customWidth="1"/>
    <col min="2312" max="2312" width="10.7109375" style="94" customWidth="1"/>
    <col min="2313" max="2315" width="9.7109375" style="94" customWidth="1"/>
    <col min="2316" max="2316" width="25.7109375" style="94" customWidth="1"/>
    <col min="2317" max="2560" width="9.140625" style="94"/>
    <col min="2561" max="2561" width="25.7109375" style="94" customWidth="1"/>
    <col min="2562" max="2562" width="13.140625" style="94" customWidth="1"/>
    <col min="2563" max="2563" width="8.7109375" style="94" customWidth="1"/>
    <col min="2564" max="2567" width="9.7109375" style="94" customWidth="1"/>
    <col min="2568" max="2568" width="10.7109375" style="94" customWidth="1"/>
    <col min="2569" max="2571" width="9.7109375" style="94" customWidth="1"/>
    <col min="2572" max="2572" width="25.7109375" style="94" customWidth="1"/>
    <col min="2573" max="2816" width="9.140625" style="94"/>
    <col min="2817" max="2817" width="25.7109375" style="94" customWidth="1"/>
    <col min="2818" max="2818" width="13.140625" style="94" customWidth="1"/>
    <col min="2819" max="2819" width="8.7109375" style="94" customWidth="1"/>
    <col min="2820" max="2823" width="9.7109375" style="94" customWidth="1"/>
    <col min="2824" max="2824" width="10.7109375" style="94" customWidth="1"/>
    <col min="2825" max="2827" width="9.7109375" style="94" customWidth="1"/>
    <col min="2828" max="2828" width="25.7109375" style="94" customWidth="1"/>
    <col min="2829" max="3072" width="9.140625" style="94"/>
    <col min="3073" max="3073" width="25.7109375" style="94" customWidth="1"/>
    <col min="3074" max="3074" width="13.140625" style="94" customWidth="1"/>
    <col min="3075" max="3075" width="8.7109375" style="94" customWidth="1"/>
    <col min="3076" max="3079" width="9.7109375" style="94" customWidth="1"/>
    <col min="3080" max="3080" width="10.7109375" style="94" customWidth="1"/>
    <col min="3081" max="3083" width="9.7109375" style="94" customWidth="1"/>
    <col min="3084" max="3084" width="25.7109375" style="94" customWidth="1"/>
    <col min="3085" max="3328" width="9.140625" style="94"/>
    <col min="3329" max="3329" width="25.7109375" style="94" customWidth="1"/>
    <col min="3330" max="3330" width="13.140625" style="94" customWidth="1"/>
    <col min="3331" max="3331" width="8.7109375" style="94" customWidth="1"/>
    <col min="3332" max="3335" width="9.7109375" style="94" customWidth="1"/>
    <col min="3336" max="3336" width="10.7109375" style="94" customWidth="1"/>
    <col min="3337" max="3339" width="9.7109375" style="94" customWidth="1"/>
    <col min="3340" max="3340" width="25.7109375" style="94" customWidth="1"/>
    <col min="3341" max="3584" width="9.140625" style="94"/>
    <col min="3585" max="3585" width="25.7109375" style="94" customWidth="1"/>
    <col min="3586" max="3586" width="13.140625" style="94" customWidth="1"/>
    <col min="3587" max="3587" width="8.7109375" style="94" customWidth="1"/>
    <col min="3588" max="3591" width="9.7109375" style="94" customWidth="1"/>
    <col min="3592" max="3592" width="10.7109375" style="94" customWidth="1"/>
    <col min="3593" max="3595" width="9.7109375" style="94" customWidth="1"/>
    <col min="3596" max="3596" width="25.7109375" style="94" customWidth="1"/>
    <col min="3597" max="3840" width="9.140625" style="94"/>
    <col min="3841" max="3841" width="25.7109375" style="94" customWidth="1"/>
    <col min="3842" max="3842" width="13.140625" style="94" customWidth="1"/>
    <col min="3843" max="3843" width="8.7109375" style="94" customWidth="1"/>
    <col min="3844" max="3847" width="9.7109375" style="94" customWidth="1"/>
    <col min="3848" max="3848" width="10.7109375" style="94" customWidth="1"/>
    <col min="3849" max="3851" width="9.7109375" style="94" customWidth="1"/>
    <col min="3852" max="3852" width="25.7109375" style="94" customWidth="1"/>
    <col min="3853" max="4096" width="9.140625" style="94"/>
    <col min="4097" max="4097" width="25.7109375" style="94" customWidth="1"/>
    <col min="4098" max="4098" width="13.140625" style="94" customWidth="1"/>
    <col min="4099" max="4099" width="8.7109375" style="94" customWidth="1"/>
    <col min="4100" max="4103" width="9.7109375" style="94" customWidth="1"/>
    <col min="4104" max="4104" width="10.7109375" style="94" customWidth="1"/>
    <col min="4105" max="4107" width="9.7109375" style="94" customWidth="1"/>
    <col min="4108" max="4108" width="25.7109375" style="94" customWidth="1"/>
    <col min="4109" max="4352" width="9.140625" style="94"/>
    <col min="4353" max="4353" width="25.7109375" style="94" customWidth="1"/>
    <col min="4354" max="4354" width="13.140625" style="94" customWidth="1"/>
    <col min="4355" max="4355" width="8.7109375" style="94" customWidth="1"/>
    <col min="4356" max="4359" width="9.7109375" style="94" customWidth="1"/>
    <col min="4360" max="4360" width="10.7109375" style="94" customWidth="1"/>
    <col min="4361" max="4363" width="9.7109375" style="94" customWidth="1"/>
    <col min="4364" max="4364" width="25.7109375" style="94" customWidth="1"/>
    <col min="4365" max="4608" width="9.140625" style="94"/>
    <col min="4609" max="4609" width="25.7109375" style="94" customWidth="1"/>
    <col min="4610" max="4610" width="13.140625" style="94" customWidth="1"/>
    <col min="4611" max="4611" width="8.7109375" style="94" customWidth="1"/>
    <col min="4612" max="4615" width="9.7109375" style="94" customWidth="1"/>
    <col min="4616" max="4616" width="10.7109375" style="94" customWidth="1"/>
    <col min="4617" max="4619" width="9.7109375" style="94" customWidth="1"/>
    <col min="4620" max="4620" width="25.7109375" style="94" customWidth="1"/>
    <col min="4621" max="4864" width="9.140625" style="94"/>
    <col min="4865" max="4865" width="25.7109375" style="94" customWidth="1"/>
    <col min="4866" max="4866" width="13.140625" style="94" customWidth="1"/>
    <col min="4867" max="4867" width="8.7109375" style="94" customWidth="1"/>
    <col min="4868" max="4871" width="9.7109375" style="94" customWidth="1"/>
    <col min="4872" max="4872" width="10.7109375" style="94" customWidth="1"/>
    <col min="4873" max="4875" width="9.7109375" style="94" customWidth="1"/>
    <col min="4876" max="4876" width="25.7109375" style="94" customWidth="1"/>
    <col min="4877" max="5120" width="9.140625" style="94"/>
    <col min="5121" max="5121" width="25.7109375" style="94" customWidth="1"/>
    <col min="5122" max="5122" width="13.140625" style="94" customWidth="1"/>
    <col min="5123" max="5123" width="8.7109375" style="94" customWidth="1"/>
    <col min="5124" max="5127" width="9.7109375" style="94" customWidth="1"/>
    <col min="5128" max="5128" width="10.7109375" style="94" customWidth="1"/>
    <col min="5129" max="5131" width="9.7109375" style="94" customWidth="1"/>
    <col min="5132" max="5132" width="25.7109375" style="94" customWidth="1"/>
    <col min="5133" max="5376" width="9.140625" style="94"/>
    <col min="5377" max="5377" width="25.7109375" style="94" customWidth="1"/>
    <col min="5378" max="5378" width="13.140625" style="94" customWidth="1"/>
    <col min="5379" max="5379" width="8.7109375" style="94" customWidth="1"/>
    <col min="5380" max="5383" width="9.7109375" style="94" customWidth="1"/>
    <col min="5384" max="5384" width="10.7109375" style="94" customWidth="1"/>
    <col min="5385" max="5387" width="9.7109375" style="94" customWidth="1"/>
    <col min="5388" max="5388" width="25.7109375" style="94" customWidth="1"/>
    <col min="5389" max="5632" width="9.140625" style="94"/>
    <col min="5633" max="5633" width="25.7109375" style="94" customWidth="1"/>
    <col min="5634" max="5634" width="13.140625" style="94" customWidth="1"/>
    <col min="5635" max="5635" width="8.7109375" style="94" customWidth="1"/>
    <col min="5636" max="5639" width="9.7109375" style="94" customWidth="1"/>
    <col min="5640" max="5640" width="10.7109375" style="94" customWidth="1"/>
    <col min="5641" max="5643" width="9.7109375" style="94" customWidth="1"/>
    <col min="5644" max="5644" width="25.7109375" style="94" customWidth="1"/>
    <col min="5645" max="5888" width="9.140625" style="94"/>
    <col min="5889" max="5889" width="25.7109375" style="94" customWidth="1"/>
    <col min="5890" max="5890" width="13.140625" style="94" customWidth="1"/>
    <col min="5891" max="5891" width="8.7109375" style="94" customWidth="1"/>
    <col min="5892" max="5895" width="9.7109375" style="94" customWidth="1"/>
    <col min="5896" max="5896" width="10.7109375" style="94" customWidth="1"/>
    <col min="5897" max="5899" width="9.7109375" style="94" customWidth="1"/>
    <col min="5900" max="5900" width="25.7109375" style="94" customWidth="1"/>
    <col min="5901" max="6144" width="9.140625" style="94"/>
    <col min="6145" max="6145" width="25.7109375" style="94" customWidth="1"/>
    <col min="6146" max="6146" width="13.140625" style="94" customWidth="1"/>
    <col min="6147" max="6147" width="8.7109375" style="94" customWidth="1"/>
    <col min="6148" max="6151" width="9.7109375" style="94" customWidth="1"/>
    <col min="6152" max="6152" width="10.7109375" style="94" customWidth="1"/>
    <col min="6153" max="6155" width="9.7109375" style="94" customWidth="1"/>
    <col min="6156" max="6156" width="25.7109375" style="94" customWidth="1"/>
    <col min="6157" max="6400" width="9.140625" style="94"/>
    <col min="6401" max="6401" width="25.7109375" style="94" customWidth="1"/>
    <col min="6402" max="6402" width="13.140625" style="94" customWidth="1"/>
    <col min="6403" max="6403" width="8.7109375" style="94" customWidth="1"/>
    <col min="6404" max="6407" width="9.7109375" style="94" customWidth="1"/>
    <col min="6408" max="6408" width="10.7109375" style="94" customWidth="1"/>
    <col min="6409" max="6411" width="9.7109375" style="94" customWidth="1"/>
    <col min="6412" max="6412" width="25.7109375" style="94" customWidth="1"/>
    <col min="6413" max="6656" width="9.140625" style="94"/>
    <col min="6657" max="6657" width="25.7109375" style="94" customWidth="1"/>
    <col min="6658" max="6658" width="13.140625" style="94" customWidth="1"/>
    <col min="6659" max="6659" width="8.7109375" style="94" customWidth="1"/>
    <col min="6660" max="6663" width="9.7109375" style="94" customWidth="1"/>
    <col min="6664" max="6664" width="10.7109375" style="94" customWidth="1"/>
    <col min="6665" max="6667" width="9.7109375" style="94" customWidth="1"/>
    <col min="6668" max="6668" width="25.7109375" style="94" customWidth="1"/>
    <col min="6669" max="6912" width="9.140625" style="94"/>
    <col min="6913" max="6913" width="25.7109375" style="94" customWidth="1"/>
    <col min="6914" max="6914" width="13.140625" style="94" customWidth="1"/>
    <col min="6915" max="6915" width="8.7109375" style="94" customWidth="1"/>
    <col min="6916" max="6919" width="9.7109375" style="94" customWidth="1"/>
    <col min="6920" max="6920" width="10.7109375" style="94" customWidth="1"/>
    <col min="6921" max="6923" width="9.7109375" style="94" customWidth="1"/>
    <col min="6924" max="6924" width="25.7109375" style="94" customWidth="1"/>
    <col min="6925" max="7168" width="9.140625" style="94"/>
    <col min="7169" max="7169" width="25.7109375" style="94" customWidth="1"/>
    <col min="7170" max="7170" width="13.140625" style="94" customWidth="1"/>
    <col min="7171" max="7171" width="8.7109375" style="94" customWidth="1"/>
    <col min="7172" max="7175" width="9.7109375" style="94" customWidth="1"/>
    <col min="7176" max="7176" width="10.7109375" style="94" customWidth="1"/>
    <col min="7177" max="7179" width="9.7109375" style="94" customWidth="1"/>
    <col min="7180" max="7180" width="25.7109375" style="94" customWidth="1"/>
    <col min="7181" max="7424" width="9.140625" style="94"/>
    <col min="7425" max="7425" width="25.7109375" style="94" customWidth="1"/>
    <col min="7426" max="7426" width="13.140625" style="94" customWidth="1"/>
    <col min="7427" max="7427" width="8.7109375" style="94" customWidth="1"/>
    <col min="7428" max="7431" width="9.7109375" style="94" customWidth="1"/>
    <col min="7432" max="7432" width="10.7109375" style="94" customWidth="1"/>
    <col min="7433" max="7435" width="9.7109375" style="94" customWidth="1"/>
    <col min="7436" max="7436" width="25.7109375" style="94" customWidth="1"/>
    <col min="7437" max="7680" width="9.140625" style="94"/>
    <col min="7681" max="7681" width="25.7109375" style="94" customWidth="1"/>
    <col min="7682" max="7682" width="13.140625" style="94" customWidth="1"/>
    <col min="7683" max="7683" width="8.7109375" style="94" customWidth="1"/>
    <col min="7684" max="7687" width="9.7109375" style="94" customWidth="1"/>
    <col min="7688" max="7688" width="10.7109375" style="94" customWidth="1"/>
    <col min="7689" max="7691" width="9.7109375" style="94" customWidth="1"/>
    <col min="7692" max="7692" width="25.7109375" style="94" customWidth="1"/>
    <col min="7693" max="7936" width="9.140625" style="94"/>
    <col min="7937" max="7937" width="25.7109375" style="94" customWidth="1"/>
    <col min="7938" max="7938" width="13.140625" style="94" customWidth="1"/>
    <col min="7939" max="7939" width="8.7109375" style="94" customWidth="1"/>
    <col min="7940" max="7943" width="9.7109375" style="94" customWidth="1"/>
    <col min="7944" max="7944" width="10.7109375" style="94" customWidth="1"/>
    <col min="7945" max="7947" width="9.7109375" style="94" customWidth="1"/>
    <col min="7948" max="7948" width="25.7109375" style="94" customWidth="1"/>
    <col min="7949" max="8192" width="9.140625" style="94"/>
    <col min="8193" max="8193" width="25.7109375" style="94" customWidth="1"/>
    <col min="8194" max="8194" width="13.140625" style="94" customWidth="1"/>
    <col min="8195" max="8195" width="8.7109375" style="94" customWidth="1"/>
    <col min="8196" max="8199" width="9.7109375" style="94" customWidth="1"/>
    <col min="8200" max="8200" width="10.7109375" style="94" customWidth="1"/>
    <col min="8201" max="8203" width="9.7109375" style="94" customWidth="1"/>
    <col min="8204" max="8204" width="25.7109375" style="94" customWidth="1"/>
    <col min="8205" max="8448" width="9.140625" style="94"/>
    <col min="8449" max="8449" width="25.7109375" style="94" customWidth="1"/>
    <col min="8450" max="8450" width="13.140625" style="94" customWidth="1"/>
    <col min="8451" max="8451" width="8.7109375" style="94" customWidth="1"/>
    <col min="8452" max="8455" width="9.7109375" style="94" customWidth="1"/>
    <col min="8456" max="8456" width="10.7109375" style="94" customWidth="1"/>
    <col min="8457" max="8459" width="9.7109375" style="94" customWidth="1"/>
    <col min="8460" max="8460" width="25.7109375" style="94" customWidth="1"/>
    <col min="8461" max="8704" width="9.140625" style="94"/>
    <col min="8705" max="8705" width="25.7109375" style="94" customWidth="1"/>
    <col min="8706" max="8706" width="13.140625" style="94" customWidth="1"/>
    <col min="8707" max="8707" width="8.7109375" style="94" customWidth="1"/>
    <col min="8708" max="8711" width="9.7109375" style="94" customWidth="1"/>
    <col min="8712" max="8712" width="10.7109375" style="94" customWidth="1"/>
    <col min="8713" max="8715" width="9.7109375" style="94" customWidth="1"/>
    <col min="8716" max="8716" width="25.7109375" style="94" customWidth="1"/>
    <col min="8717" max="8960" width="9.140625" style="94"/>
    <col min="8961" max="8961" width="25.7109375" style="94" customWidth="1"/>
    <col min="8962" max="8962" width="13.140625" style="94" customWidth="1"/>
    <col min="8963" max="8963" width="8.7109375" style="94" customWidth="1"/>
    <col min="8964" max="8967" width="9.7109375" style="94" customWidth="1"/>
    <col min="8968" max="8968" width="10.7109375" style="94" customWidth="1"/>
    <col min="8969" max="8971" width="9.7109375" style="94" customWidth="1"/>
    <col min="8972" max="8972" width="25.7109375" style="94" customWidth="1"/>
    <col min="8973" max="9216" width="9.140625" style="94"/>
    <col min="9217" max="9217" width="25.7109375" style="94" customWidth="1"/>
    <col min="9218" max="9218" width="13.140625" style="94" customWidth="1"/>
    <col min="9219" max="9219" width="8.7109375" style="94" customWidth="1"/>
    <col min="9220" max="9223" width="9.7109375" style="94" customWidth="1"/>
    <col min="9224" max="9224" width="10.7109375" style="94" customWidth="1"/>
    <col min="9225" max="9227" width="9.7109375" style="94" customWidth="1"/>
    <col min="9228" max="9228" width="25.7109375" style="94" customWidth="1"/>
    <col min="9229" max="9472" width="9.140625" style="94"/>
    <col min="9473" max="9473" width="25.7109375" style="94" customWidth="1"/>
    <col min="9474" max="9474" width="13.140625" style="94" customWidth="1"/>
    <col min="9475" max="9475" width="8.7109375" style="94" customWidth="1"/>
    <col min="9476" max="9479" width="9.7109375" style="94" customWidth="1"/>
    <col min="9480" max="9480" width="10.7109375" style="94" customWidth="1"/>
    <col min="9481" max="9483" width="9.7109375" style="94" customWidth="1"/>
    <col min="9484" max="9484" width="25.7109375" style="94" customWidth="1"/>
    <col min="9485" max="9728" width="9.140625" style="94"/>
    <col min="9729" max="9729" width="25.7109375" style="94" customWidth="1"/>
    <col min="9730" max="9730" width="13.140625" style="94" customWidth="1"/>
    <col min="9731" max="9731" width="8.7109375" style="94" customWidth="1"/>
    <col min="9732" max="9735" width="9.7109375" style="94" customWidth="1"/>
    <col min="9736" max="9736" width="10.7109375" style="94" customWidth="1"/>
    <col min="9737" max="9739" width="9.7109375" style="94" customWidth="1"/>
    <col min="9740" max="9740" width="25.7109375" style="94" customWidth="1"/>
    <col min="9741" max="9984" width="9.140625" style="94"/>
    <col min="9985" max="9985" width="25.7109375" style="94" customWidth="1"/>
    <col min="9986" max="9986" width="13.140625" style="94" customWidth="1"/>
    <col min="9987" max="9987" width="8.7109375" style="94" customWidth="1"/>
    <col min="9988" max="9991" width="9.7109375" style="94" customWidth="1"/>
    <col min="9992" max="9992" width="10.7109375" style="94" customWidth="1"/>
    <col min="9993" max="9995" width="9.7109375" style="94" customWidth="1"/>
    <col min="9996" max="9996" width="25.7109375" style="94" customWidth="1"/>
    <col min="9997" max="10240" width="9.140625" style="94"/>
    <col min="10241" max="10241" width="25.7109375" style="94" customWidth="1"/>
    <col min="10242" max="10242" width="13.140625" style="94" customWidth="1"/>
    <col min="10243" max="10243" width="8.7109375" style="94" customWidth="1"/>
    <col min="10244" max="10247" width="9.7109375" style="94" customWidth="1"/>
    <col min="10248" max="10248" width="10.7109375" style="94" customWidth="1"/>
    <col min="10249" max="10251" width="9.7109375" style="94" customWidth="1"/>
    <col min="10252" max="10252" width="25.7109375" style="94" customWidth="1"/>
    <col min="10253" max="10496" width="9.140625" style="94"/>
    <col min="10497" max="10497" width="25.7109375" style="94" customWidth="1"/>
    <col min="10498" max="10498" width="13.140625" style="94" customWidth="1"/>
    <col min="10499" max="10499" width="8.7109375" style="94" customWidth="1"/>
    <col min="10500" max="10503" width="9.7109375" style="94" customWidth="1"/>
    <col min="10504" max="10504" width="10.7109375" style="94" customWidth="1"/>
    <col min="10505" max="10507" width="9.7109375" style="94" customWidth="1"/>
    <col min="10508" max="10508" width="25.7109375" style="94" customWidth="1"/>
    <col min="10509" max="10752" width="9.140625" style="94"/>
    <col min="10753" max="10753" width="25.7109375" style="94" customWidth="1"/>
    <col min="10754" max="10754" width="13.140625" style="94" customWidth="1"/>
    <col min="10755" max="10755" width="8.7109375" style="94" customWidth="1"/>
    <col min="10756" max="10759" width="9.7109375" style="94" customWidth="1"/>
    <col min="10760" max="10760" width="10.7109375" style="94" customWidth="1"/>
    <col min="10761" max="10763" width="9.7109375" style="94" customWidth="1"/>
    <col min="10764" max="10764" width="25.7109375" style="94" customWidth="1"/>
    <col min="10765" max="11008" width="9.140625" style="94"/>
    <col min="11009" max="11009" width="25.7109375" style="94" customWidth="1"/>
    <col min="11010" max="11010" width="13.140625" style="94" customWidth="1"/>
    <col min="11011" max="11011" width="8.7109375" style="94" customWidth="1"/>
    <col min="11012" max="11015" width="9.7109375" style="94" customWidth="1"/>
    <col min="11016" max="11016" width="10.7109375" style="94" customWidth="1"/>
    <col min="11017" max="11019" width="9.7109375" style="94" customWidth="1"/>
    <col min="11020" max="11020" width="25.7109375" style="94" customWidth="1"/>
    <col min="11021" max="11264" width="9.140625" style="94"/>
    <col min="11265" max="11265" width="25.7109375" style="94" customWidth="1"/>
    <col min="11266" max="11266" width="13.140625" style="94" customWidth="1"/>
    <col min="11267" max="11267" width="8.7109375" style="94" customWidth="1"/>
    <col min="11268" max="11271" width="9.7109375" style="94" customWidth="1"/>
    <col min="11272" max="11272" width="10.7109375" style="94" customWidth="1"/>
    <col min="11273" max="11275" width="9.7109375" style="94" customWidth="1"/>
    <col min="11276" max="11276" width="25.7109375" style="94" customWidth="1"/>
    <col min="11277" max="11520" width="9.140625" style="94"/>
    <col min="11521" max="11521" width="25.7109375" style="94" customWidth="1"/>
    <col min="11522" max="11522" width="13.140625" style="94" customWidth="1"/>
    <col min="11523" max="11523" width="8.7109375" style="94" customWidth="1"/>
    <col min="11524" max="11527" width="9.7109375" style="94" customWidth="1"/>
    <col min="11528" max="11528" width="10.7109375" style="94" customWidth="1"/>
    <col min="11529" max="11531" width="9.7109375" style="94" customWidth="1"/>
    <col min="11532" max="11532" width="25.7109375" style="94" customWidth="1"/>
    <col min="11533" max="11776" width="9.140625" style="94"/>
    <col min="11777" max="11777" width="25.7109375" style="94" customWidth="1"/>
    <col min="11778" max="11778" width="13.140625" style="94" customWidth="1"/>
    <col min="11779" max="11779" width="8.7109375" style="94" customWidth="1"/>
    <col min="11780" max="11783" width="9.7109375" style="94" customWidth="1"/>
    <col min="11784" max="11784" width="10.7109375" style="94" customWidth="1"/>
    <col min="11785" max="11787" width="9.7109375" style="94" customWidth="1"/>
    <col min="11788" max="11788" width="25.7109375" style="94" customWidth="1"/>
    <col min="11789" max="12032" width="9.140625" style="94"/>
    <col min="12033" max="12033" width="25.7109375" style="94" customWidth="1"/>
    <col min="12034" max="12034" width="13.140625" style="94" customWidth="1"/>
    <col min="12035" max="12035" width="8.7109375" style="94" customWidth="1"/>
    <col min="12036" max="12039" width="9.7109375" style="94" customWidth="1"/>
    <col min="12040" max="12040" width="10.7109375" style="94" customWidth="1"/>
    <col min="12041" max="12043" width="9.7109375" style="94" customWidth="1"/>
    <col min="12044" max="12044" width="25.7109375" style="94" customWidth="1"/>
    <col min="12045" max="12288" width="9.140625" style="94"/>
    <col min="12289" max="12289" width="25.7109375" style="94" customWidth="1"/>
    <col min="12290" max="12290" width="13.140625" style="94" customWidth="1"/>
    <col min="12291" max="12291" width="8.7109375" style="94" customWidth="1"/>
    <col min="12292" max="12295" width="9.7109375" style="94" customWidth="1"/>
    <col min="12296" max="12296" width="10.7109375" style="94" customWidth="1"/>
    <col min="12297" max="12299" width="9.7109375" style="94" customWidth="1"/>
    <col min="12300" max="12300" width="25.7109375" style="94" customWidth="1"/>
    <col min="12301" max="12544" width="9.140625" style="94"/>
    <col min="12545" max="12545" width="25.7109375" style="94" customWidth="1"/>
    <col min="12546" max="12546" width="13.140625" style="94" customWidth="1"/>
    <col min="12547" max="12547" width="8.7109375" style="94" customWidth="1"/>
    <col min="12548" max="12551" width="9.7109375" style="94" customWidth="1"/>
    <col min="12552" max="12552" width="10.7109375" style="94" customWidth="1"/>
    <col min="12553" max="12555" width="9.7109375" style="94" customWidth="1"/>
    <col min="12556" max="12556" width="25.7109375" style="94" customWidth="1"/>
    <col min="12557" max="12800" width="9.140625" style="94"/>
    <col min="12801" max="12801" width="25.7109375" style="94" customWidth="1"/>
    <col min="12802" max="12802" width="13.140625" style="94" customWidth="1"/>
    <col min="12803" max="12803" width="8.7109375" style="94" customWidth="1"/>
    <col min="12804" max="12807" width="9.7109375" style="94" customWidth="1"/>
    <col min="12808" max="12808" width="10.7109375" style="94" customWidth="1"/>
    <col min="12809" max="12811" width="9.7109375" style="94" customWidth="1"/>
    <col min="12812" max="12812" width="25.7109375" style="94" customWidth="1"/>
    <col min="12813" max="13056" width="9.140625" style="94"/>
    <col min="13057" max="13057" width="25.7109375" style="94" customWidth="1"/>
    <col min="13058" max="13058" width="13.140625" style="94" customWidth="1"/>
    <col min="13059" max="13059" width="8.7109375" style="94" customWidth="1"/>
    <col min="13060" max="13063" width="9.7109375" style="94" customWidth="1"/>
    <col min="13064" max="13064" width="10.7109375" style="94" customWidth="1"/>
    <col min="13065" max="13067" width="9.7109375" style="94" customWidth="1"/>
    <col min="13068" max="13068" width="25.7109375" style="94" customWidth="1"/>
    <col min="13069" max="13312" width="9.140625" style="94"/>
    <col min="13313" max="13313" width="25.7109375" style="94" customWidth="1"/>
    <col min="13314" max="13314" width="13.140625" style="94" customWidth="1"/>
    <col min="13315" max="13315" width="8.7109375" style="94" customWidth="1"/>
    <col min="13316" max="13319" width="9.7109375" style="94" customWidth="1"/>
    <col min="13320" max="13320" width="10.7109375" style="94" customWidth="1"/>
    <col min="13321" max="13323" width="9.7109375" style="94" customWidth="1"/>
    <col min="13324" max="13324" width="25.7109375" style="94" customWidth="1"/>
    <col min="13325" max="13568" width="9.140625" style="94"/>
    <col min="13569" max="13569" width="25.7109375" style="94" customWidth="1"/>
    <col min="13570" max="13570" width="13.140625" style="94" customWidth="1"/>
    <col min="13571" max="13571" width="8.7109375" style="94" customWidth="1"/>
    <col min="13572" max="13575" width="9.7109375" style="94" customWidth="1"/>
    <col min="13576" max="13576" width="10.7109375" style="94" customWidth="1"/>
    <col min="13577" max="13579" width="9.7109375" style="94" customWidth="1"/>
    <col min="13580" max="13580" width="25.7109375" style="94" customWidth="1"/>
    <col min="13581" max="13824" width="9.140625" style="94"/>
    <col min="13825" max="13825" width="25.7109375" style="94" customWidth="1"/>
    <col min="13826" max="13826" width="13.140625" style="94" customWidth="1"/>
    <col min="13827" max="13827" width="8.7109375" style="94" customWidth="1"/>
    <col min="13828" max="13831" width="9.7109375" style="94" customWidth="1"/>
    <col min="13832" max="13832" width="10.7109375" style="94" customWidth="1"/>
    <col min="13833" max="13835" width="9.7109375" style="94" customWidth="1"/>
    <col min="13836" max="13836" width="25.7109375" style="94" customWidth="1"/>
    <col min="13837" max="14080" width="9.140625" style="94"/>
    <col min="14081" max="14081" width="25.7109375" style="94" customWidth="1"/>
    <col min="14082" max="14082" width="13.140625" style="94" customWidth="1"/>
    <col min="14083" max="14083" width="8.7109375" style="94" customWidth="1"/>
    <col min="14084" max="14087" width="9.7109375" style="94" customWidth="1"/>
    <col min="14088" max="14088" width="10.7109375" style="94" customWidth="1"/>
    <col min="14089" max="14091" width="9.7109375" style="94" customWidth="1"/>
    <col min="14092" max="14092" width="25.7109375" style="94" customWidth="1"/>
    <col min="14093" max="14336" width="9.140625" style="94"/>
    <col min="14337" max="14337" width="25.7109375" style="94" customWidth="1"/>
    <col min="14338" max="14338" width="13.140625" style="94" customWidth="1"/>
    <col min="14339" max="14339" width="8.7109375" style="94" customWidth="1"/>
    <col min="14340" max="14343" width="9.7109375" style="94" customWidth="1"/>
    <col min="14344" max="14344" width="10.7109375" style="94" customWidth="1"/>
    <col min="14345" max="14347" width="9.7109375" style="94" customWidth="1"/>
    <col min="14348" max="14348" width="25.7109375" style="94" customWidth="1"/>
    <col min="14349" max="14592" width="9.140625" style="94"/>
    <col min="14593" max="14593" width="25.7109375" style="94" customWidth="1"/>
    <col min="14594" max="14594" width="13.140625" style="94" customWidth="1"/>
    <col min="14595" max="14595" width="8.7109375" style="94" customWidth="1"/>
    <col min="14596" max="14599" width="9.7109375" style="94" customWidth="1"/>
    <col min="14600" max="14600" width="10.7109375" style="94" customWidth="1"/>
    <col min="14601" max="14603" width="9.7109375" style="94" customWidth="1"/>
    <col min="14604" max="14604" width="25.7109375" style="94" customWidth="1"/>
    <col min="14605" max="14848" width="9.140625" style="94"/>
    <col min="14849" max="14849" width="25.7109375" style="94" customWidth="1"/>
    <col min="14850" max="14850" width="13.140625" style="94" customWidth="1"/>
    <col min="14851" max="14851" width="8.7109375" style="94" customWidth="1"/>
    <col min="14852" max="14855" width="9.7109375" style="94" customWidth="1"/>
    <col min="14856" max="14856" width="10.7109375" style="94" customWidth="1"/>
    <col min="14857" max="14859" width="9.7109375" style="94" customWidth="1"/>
    <col min="14860" max="14860" width="25.7109375" style="94" customWidth="1"/>
    <col min="14861" max="15104" width="9.140625" style="94"/>
    <col min="15105" max="15105" width="25.7109375" style="94" customWidth="1"/>
    <col min="15106" max="15106" width="13.140625" style="94" customWidth="1"/>
    <col min="15107" max="15107" width="8.7109375" style="94" customWidth="1"/>
    <col min="15108" max="15111" width="9.7109375" style="94" customWidth="1"/>
    <col min="15112" max="15112" width="10.7109375" style="94" customWidth="1"/>
    <col min="15113" max="15115" width="9.7109375" style="94" customWidth="1"/>
    <col min="15116" max="15116" width="25.7109375" style="94" customWidth="1"/>
    <col min="15117" max="15360" width="9.140625" style="94"/>
    <col min="15361" max="15361" width="25.7109375" style="94" customWidth="1"/>
    <col min="15362" max="15362" width="13.140625" style="94" customWidth="1"/>
    <col min="15363" max="15363" width="8.7109375" style="94" customWidth="1"/>
    <col min="15364" max="15367" width="9.7109375" style="94" customWidth="1"/>
    <col min="15368" max="15368" width="10.7109375" style="94" customWidth="1"/>
    <col min="15369" max="15371" width="9.7109375" style="94" customWidth="1"/>
    <col min="15372" max="15372" width="25.7109375" style="94" customWidth="1"/>
    <col min="15373" max="15616" width="9.140625" style="94"/>
    <col min="15617" max="15617" width="25.7109375" style="94" customWidth="1"/>
    <col min="15618" max="15618" width="13.140625" style="94" customWidth="1"/>
    <col min="15619" max="15619" width="8.7109375" style="94" customWidth="1"/>
    <col min="15620" max="15623" width="9.7109375" style="94" customWidth="1"/>
    <col min="15624" max="15624" width="10.7109375" style="94" customWidth="1"/>
    <col min="15625" max="15627" width="9.7109375" style="94" customWidth="1"/>
    <col min="15628" max="15628" width="25.7109375" style="94" customWidth="1"/>
    <col min="15629" max="15872" width="9.140625" style="94"/>
    <col min="15873" max="15873" width="25.7109375" style="94" customWidth="1"/>
    <col min="15874" max="15874" width="13.140625" style="94" customWidth="1"/>
    <col min="15875" max="15875" width="8.7109375" style="94" customWidth="1"/>
    <col min="15876" max="15879" width="9.7109375" style="94" customWidth="1"/>
    <col min="15880" max="15880" width="10.7109375" style="94" customWidth="1"/>
    <col min="15881" max="15883" width="9.7109375" style="94" customWidth="1"/>
    <col min="15884" max="15884" width="25.7109375" style="94" customWidth="1"/>
    <col min="15885" max="16128" width="9.140625" style="94"/>
    <col min="16129" max="16129" width="25.7109375" style="94" customWidth="1"/>
    <col min="16130" max="16130" width="13.140625" style="94" customWidth="1"/>
    <col min="16131" max="16131" width="8.7109375" style="94" customWidth="1"/>
    <col min="16132" max="16135" width="9.7109375" style="94" customWidth="1"/>
    <col min="16136" max="16136" width="10.7109375" style="94" customWidth="1"/>
    <col min="16137" max="16139" width="9.7109375" style="94" customWidth="1"/>
    <col min="16140" max="16140" width="25.7109375" style="94" customWidth="1"/>
    <col min="16141" max="16384" width="9.140625" style="94"/>
  </cols>
  <sheetData>
    <row r="1" spans="1:12" ht="23.25" x14ac:dyDescent="0.5">
      <c r="A1" s="1427" t="s">
        <v>490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</row>
    <row r="2" spans="1:12" ht="16.5" customHeight="1" x14ac:dyDescent="0.25">
      <c r="A2" s="1428" t="s">
        <v>780</v>
      </c>
      <c r="B2" s="1428"/>
      <c r="C2" s="1428"/>
      <c r="D2" s="1428"/>
      <c r="E2" s="1428"/>
      <c r="F2" s="1428"/>
      <c r="G2" s="1428"/>
      <c r="H2" s="1428"/>
      <c r="I2" s="1428"/>
      <c r="J2" s="1428"/>
      <c r="K2" s="1428"/>
      <c r="L2" s="1428"/>
    </row>
    <row r="3" spans="1:12" ht="15.75" x14ac:dyDescent="0.25">
      <c r="A3" s="1429">
        <v>2022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1429"/>
    </row>
    <row r="4" spans="1:12" ht="15.75" x14ac:dyDescent="0.25">
      <c r="A4" s="1429" t="s">
        <v>862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</row>
    <row r="5" spans="1:12" ht="15.75" x14ac:dyDescent="0.3">
      <c r="A5" s="271" t="s">
        <v>740</v>
      </c>
      <c r="B5" s="283"/>
      <c r="C5" s="283"/>
      <c r="D5" s="283"/>
      <c r="E5" s="283"/>
      <c r="F5" s="283"/>
      <c r="G5" s="283"/>
      <c r="H5" s="283"/>
      <c r="I5" s="284"/>
      <c r="J5" s="283"/>
      <c r="K5" s="283"/>
      <c r="L5" s="268" t="s">
        <v>224</v>
      </c>
    </row>
    <row r="6" spans="1:12" ht="28.5" customHeight="1" thickBot="1" x14ac:dyDescent="0.25">
      <c r="A6" s="1418" t="s">
        <v>779</v>
      </c>
      <c r="B6" s="1430" t="s">
        <v>617</v>
      </c>
      <c r="C6" s="1432" t="s">
        <v>778</v>
      </c>
      <c r="D6" s="1432"/>
      <c r="E6" s="1432"/>
      <c r="F6" s="1432"/>
      <c r="G6" s="1432"/>
      <c r="H6" s="1432"/>
      <c r="I6" s="1432"/>
      <c r="J6" s="1432"/>
      <c r="K6" s="1432"/>
      <c r="L6" s="1421" t="s">
        <v>214</v>
      </c>
    </row>
    <row r="7" spans="1:12" ht="57.75" customHeight="1" thickTop="1" x14ac:dyDescent="0.2">
      <c r="A7" s="1419"/>
      <c r="B7" s="1431"/>
      <c r="C7" s="384" t="s">
        <v>394</v>
      </c>
      <c r="D7" s="382" t="s">
        <v>345</v>
      </c>
      <c r="E7" s="383" t="s">
        <v>618</v>
      </c>
      <c r="F7" s="383" t="s">
        <v>620</v>
      </c>
      <c r="G7" s="383" t="s">
        <v>430</v>
      </c>
      <c r="H7" s="383" t="s">
        <v>431</v>
      </c>
      <c r="I7" s="383" t="s">
        <v>432</v>
      </c>
      <c r="J7" s="383" t="s">
        <v>433</v>
      </c>
      <c r="K7" s="383" t="s">
        <v>619</v>
      </c>
      <c r="L7" s="1422"/>
    </row>
    <row r="8" spans="1:12" ht="24.95" customHeight="1" thickBot="1" x14ac:dyDescent="0.25">
      <c r="A8" s="543" t="s">
        <v>215</v>
      </c>
      <c r="B8" s="655">
        <f>C8/$C$16%</f>
        <v>1.0382428131684667</v>
      </c>
      <c r="C8" s="155">
        <f t="shared" ref="C8:C15" si="0">SUM(D8:K8)</f>
        <v>199</v>
      </c>
      <c r="D8" s="156">
        <v>2</v>
      </c>
      <c r="E8" s="156">
        <v>12</v>
      </c>
      <c r="F8" s="156">
        <v>8</v>
      </c>
      <c r="G8" s="156">
        <v>79</v>
      </c>
      <c r="H8" s="156">
        <v>13</v>
      </c>
      <c r="I8" s="156">
        <v>66</v>
      </c>
      <c r="J8" s="156">
        <v>0</v>
      </c>
      <c r="K8" s="156">
        <v>19</v>
      </c>
      <c r="L8" s="552" t="s">
        <v>216</v>
      </c>
    </row>
    <row r="9" spans="1:12" ht="24.95" customHeight="1" thickTop="1" thickBot="1" x14ac:dyDescent="0.25">
      <c r="A9" s="520" t="s">
        <v>616</v>
      </c>
      <c r="B9" s="656">
        <f t="shared" ref="B9:B15" si="1">C9/$C$16%</f>
        <v>0</v>
      </c>
      <c r="C9" s="159">
        <f t="shared" si="0"/>
        <v>0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553" t="s">
        <v>228</v>
      </c>
    </row>
    <row r="10" spans="1:12" ht="24.95" customHeight="1" thickTop="1" thickBot="1" x14ac:dyDescent="0.25">
      <c r="A10" s="544" t="s">
        <v>76</v>
      </c>
      <c r="B10" s="657">
        <f t="shared" si="1"/>
        <v>6.4068450983461158</v>
      </c>
      <c r="C10" s="157">
        <f t="shared" si="0"/>
        <v>1228</v>
      </c>
      <c r="D10" s="158">
        <v>10</v>
      </c>
      <c r="E10" s="158">
        <v>138</v>
      </c>
      <c r="F10" s="158">
        <v>79</v>
      </c>
      <c r="G10" s="158">
        <v>567</v>
      </c>
      <c r="H10" s="158">
        <v>52</v>
      </c>
      <c r="I10" s="158">
        <v>381</v>
      </c>
      <c r="J10" s="158">
        <v>0</v>
      </c>
      <c r="K10" s="158">
        <v>1</v>
      </c>
      <c r="L10" s="554" t="s">
        <v>217</v>
      </c>
    </row>
    <row r="11" spans="1:12" ht="24.95" customHeight="1" thickTop="1" thickBot="1" x14ac:dyDescent="0.25">
      <c r="A11" s="520" t="s">
        <v>77</v>
      </c>
      <c r="B11" s="656">
        <f t="shared" si="1"/>
        <v>1.5182344654875568</v>
      </c>
      <c r="C11" s="159">
        <f t="shared" si="0"/>
        <v>291</v>
      </c>
      <c r="D11" s="160">
        <v>3</v>
      </c>
      <c r="E11" s="160">
        <v>42</v>
      </c>
      <c r="F11" s="160">
        <v>10</v>
      </c>
      <c r="G11" s="160">
        <v>119</v>
      </c>
      <c r="H11" s="160">
        <v>87</v>
      </c>
      <c r="I11" s="160">
        <v>27</v>
      </c>
      <c r="J11" s="160">
        <v>0</v>
      </c>
      <c r="K11" s="160">
        <v>3</v>
      </c>
      <c r="L11" s="553" t="s">
        <v>230</v>
      </c>
    </row>
    <row r="12" spans="1:12" ht="24.95" customHeight="1" thickTop="1" thickBot="1" x14ac:dyDescent="0.25">
      <c r="A12" s="544" t="s">
        <v>78</v>
      </c>
      <c r="B12" s="657">
        <f t="shared" si="1"/>
        <v>20.331820316168415</v>
      </c>
      <c r="C12" s="157">
        <f t="shared" si="0"/>
        <v>3897</v>
      </c>
      <c r="D12" s="158">
        <v>47</v>
      </c>
      <c r="E12" s="158">
        <v>1154</v>
      </c>
      <c r="F12" s="158">
        <v>517</v>
      </c>
      <c r="G12" s="158">
        <v>1898</v>
      </c>
      <c r="H12" s="158">
        <v>103</v>
      </c>
      <c r="I12" s="158">
        <v>168</v>
      </c>
      <c r="J12" s="158">
        <v>0</v>
      </c>
      <c r="K12" s="158">
        <v>10</v>
      </c>
      <c r="L12" s="554" t="s">
        <v>218</v>
      </c>
    </row>
    <row r="13" spans="1:12" ht="24.95" customHeight="1" thickTop="1" thickBot="1" x14ac:dyDescent="0.25">
      <c r="A13" s="520" t="s">
        <v>219</v>
      </c>
      <c r="B13" s="656">
        <f t="shared" si="1"/>
        <v>9.6467887514999742</v>
      </c>
      <c r="C13" s="159">
        <f t="shared" si="0"/>
        <v>1849</v>
      </c>
      <c r="D13" s="160">
        <v>33</v>
      </c>
      <c r="E13" s="160">
        <v>827</v>
      </c>
      <c r="F13" s="160">
        <v>614</v>
      </c>
      <c r="G13" s="160">
        <v>329</v>
      </c>
      <c r="H13" s="160">
        <v>11</v>
      </c>
      <c r="I13" s="160">
        <v>35</v>
      </c>
      <c r="J13" s="160">
        <v>0</v>
      </c>
      <c r="K13" s="160">
        <v>0</v>
      </c>
      <c r="L13" s="553" t="s">
        <v>220</v>
      </c>
    </row>
    <row r="14" spans="1:12" ht="24.95" customHeight="1" thickTop="1" thickBot="1" x14ac:dyDescent="0.25">
      <c r="A14" s="544" t="s">
        <v>709</v>
      </c>
      <c r="B14" s="657">
        <f>C14/$C$16%</f>
        <v>57.035529816872753</v>
      </c>
      <c r="C14" s="157">
        <f t="shared" si="0"/>
        <v>10932</v>
      </c>
      <c r="D14" s="158">
        <v>151</v>
      </c>
      <c r="E14" s="158">
        <v>8596</v>
      </c>
      <c r="F14" s="158">
        <v>1164</v>
      </c>
      <c r="G14" s="158">
        <v>933</v>
      </c>
      <c r="H14" s="158">
        <v>28</v>
      </c>
      <c r="I14" s="158">
        <v>58</v>
      </c>
      <c r="J14" s="158">
        <v>0</v>
      </c>
      <c r="K14" s="158">
        <v>2</v>
      </c>
      <c r="L14" s="554" t="s">
        <v>221</v>
      </c>
    </row>
    <row r="15" spans="1:12" ht="24.95" customHeight="1" thickTop="1" x14ac:dyDescent="0.2">
      <c r="A15" s="521" t="s">
        <v>71</v>
      </c>
      <c r="B15" s="658">
        <f t="shared" si="1"/>
        <v>4.0225387384567224</v>
      </c>
      <c r="C15" s="162">
        <f t="shared" si="0"/>
        <v>771</v>
      </c>
      <c r="D15" s="182">
        <v>414</v>
      </c>
      <c r="E15" s="182">
        <v>221</v>
      </c>
      <c r="F15" s="182">
        <v>58</v>
      </c>
      <c r="G15" s="182">
        <v>58</v>
      </c>
      <c r="H15" s="182">
        <v>10</v>
      </c>
      <c r="I15" s="182">
        <v>9</v>
      </c>
      <c r="J15" s="182">
        <v>0</v>
      </c>
      <c r="K15" s="182">
        <v>1</v>
      </c>
      <c r="L15" s="555" t="s">
        <v>72</v>
      </c>
    </row>
    <row r="16" spans="1:12" ht="30" customHeight="1" x14ac:dyDescent="0.2">
      <c r="A16" s="545" t="s">
        <v>44</v>
      </c>
      <c r="B16" s="449">
        <f t="shared" ref="B16:J16" si="2">SUM(B8:B15)</f>
        <v>100</v>
      </c>
      <c r="C16" s="356">
        <f t="shared" si="2"/>
        <v>19167</v>
      </c>
      <c r="D16" s="215">
        <f t="shared" si="2"/>
        <v>660</v>
      </c>
      <c r="E16" s="215">
        <f t="shared" si="2"/>
        <v>10990</v>
      </c>
      <c r="F16" s="215">
        <f t="shared" si="2"/>
        <v>2450</v>
      </c>
      <c r="G16" s="215">
        <f t="shared" si="2"/>
        <v>3983</v>
      </c>
      <c r="H16" s="215">
        <f t="shared" si="2"/>
        <v>304</v>
      </c>
      <c r="I16" s="215">
        <f t="shared" si="2"/>
        <v>744</v>
      </c>
      <c r="J16" s="215">
        <f t="shared" si="2"/>
        <v>0</v>
      </c>
      <c r="K16" s="215">
        <f>SUM(K8:K15)</f>
        <v>36</v>
      </c>
      <c r="L16" s="542" t="s">
        <v>45</v>
      </c>
    </row>
    <row r="17" spans="1:12" ht="30" customHeight="1" x14ac:dyDescent="0.2">
      <c r="A17" s="557" t="s">
        <v>222</v>
      </c>
      <c r="B17" s="415"/>
      <c r="C17" s="448">
        <f>SUM(D17:K17)</f>
        <v>100</v>
      </c>
      <c r="D17" s="654">
        <f t="shared" ref="D17:J17" si="3">D16/$C$16%</f>
        <v>3.4434183753326031</v>
      </c>
      <c r="E17" s="654">
        <f t="shared" si="3"/>
        <v>57.338133249856526</v>
      </c>
      <c r="F17" s="654">
        <f t="shared" si="3"/>
        <v>12.782386393280118</v>
      </c>
      <c r="G17" s="654">
        <f t="shared" si="3"/>
        <v>20.780508165075393</v>
      </c>
      <c r="H17" s="654">
        <f t="shared" si="3"/>
        <v>1.5860593728804717</v>
      </c>
      <c r="I17" s="654">
        <f t="shared" si="3"/>
        <v>3.881671623102207</v>
      </c>
      <c r="J17" s="654">
        <f t="shared" si="3"/>
        <v>0</v>
      </c>
      <c r="K17" s="654">
        <f>K16/$C$16%</f>
        <v>0.18782282047268745</v>
      </c>
      <c r="L17" s="556" t="s">
        <v>223</v>
      </c>
    </row>
    <row r="20" spans="1:12" ht="57.75" x14ac:dyDescent="0.25">
      <c r="A20" s="97"/>
      <c r="B20" s="98" t="s">
        <v>397</v>
      </c>
      <c r="C20" s="98" t="s">
        <v>887</v>
      </c>
      <c r="D20" s="97"/>
      <c r="L20" s="94"/>
    </row>
    <row r="21" spans="1:12" ht="29.25" x14ac:dyDescent="0.25">
      <c r="A21" s="98" t="s">
        <v>621</v>
      </c>
      <c r="B21" s="360">
        <f>'B15-1'!C15</f>
        <v>298</v>
      </c>
      <c r="C21" s="360">
        <f>C15</f>
        <v>771</v>
      </c>
      <c r="D21" s="97"/>
      <c r="L21" s="94"/>
    </row>
    <row r="22" spans="1:12" ht="29.25" x14ac:dyDescent="0.25">
      <c r="A22" s="98" t="s">
        <v>266</v>
      </c>
      <c r="B22" s="360">
        <f>'B15-1'!C8</f>
        <v>20</v>
      </c>
      <c r="C22" s="360">
        <f>C8</f>
        <v>199</v>
      </c>
      <c r="D22" s="97"/>
      <c r="L22" s="94"/>
    </row>
    <row r="23" spans="1:12" ht="29.25" x14ac:dyDescent="0.25">
      <c r="A23" s="98" t="s">
        <v>930</v>
      </c>
      <c r="B23" s="97">
        <f>'B15-1'!C9</f>
        <v>0</v>
      </c>
      <c r="C23" s="360">
        <f>C9</f>
        <v>0</v>
      </c>
      <c r="D23" s="97"/>
      <c r="L23" s="94"/>
    </row>
    <row r="24" spans="1:12" ht="29.25" x14ac:dyDescent="0.25">
      <c r="A24" s="98" t="s">
        <v>399</v>
      </c>
      <c r="B24" s="97">
        <f>'B15-1'!C10</f>
        <v>262</v>
      </c>
      <c r="C24" s="360">
        <f>C10</f>
        <v>1228</v>
      </c>
      <c r="D24" s="97"/>
      <c r="L24" s="94"/>
    </row>
    <row r="25" spans="1:12" ht="29.25" x14ac:dyDescent="0.25">
      <c r="A25" s="98" t="s">
        <v>931</v>
      </c>
      <c r="B25" s="97">
        <f>'B15-1'!C11</f>
        <v>246</v>
      </c>
      <c r="C25" s="360">
        <f>C11</f>
        <v>291</v>
      </c>
      <c r="D25" s="97"/>
      <c r="L25" s="94"/>
    </row>
    <row r="26" spans="1:12" ht="29.25" x14ac:dyDescent="0.25">
      <c r="A26" s="98" t="s">
        <v>267</v>
      </c>
      <c r="B26" s="97">
        <f>'B15-1'!C12</f>
        <v>2476</v>
      </c>
      <c r="C26" s="360">
        <f>C12</f>
        <v>3897</v>
      </c>
      <c r="D26" s="97"/>
      <c r="L26" s="94"/>
    </row>
    <row r="27" spans="1:12" ht="29.25" x14ac:dyDescent="0.25">
      <c r="A27" s="98" t="s">
        <v>268</v>
      </c>
      <c r="B27" s="97">
        <f>'B15-1'!C13</f>
        <v>330</v>
      </c>
      <c r="C27" s="97">
        <f t="shared" ref="C27" si="4">C13</f>
        <v>1849</v>
      </c>
      <c r="D27" s="97"/>
      <c r="L27" s="94"/>
    </row>
    <row r="28" spans="1:12" ht="29.25" x14ac:dyDescent="0.25">
      <c r="A28" s="98" t="s">
        <v>710</v>
      </c>
      <c r="B28" s="97">
        <f>'B15-1'!C14</f>
        <v>3517</v>
      </c>
      <c r="C28" s="360">
        <f>C14</f>
        <v>10932</v>
      </c>
      <c r="D28" s="97"/>
      <c r="L28" s="94"/>
    </row>
    <row r="29" spans="1:12" x14ac:dyDescent="0.25">
      <c r="A29" s="97"/>
      <c r="B29" s="877">
        <f>SUM(B21:B28)</f>
        <v>7149</v>
      </c>
      <c r="C29" s="877">
        <f>SUM(C21:C28)</f>
        <v>19167</v>
      </c>
      <c r="D29" s="97"/>
      <c r="E29" s="97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8"/>
  <dimension ref="A1:L17"/>
  <sheetViews>
    <sheetView view="pageBreakPreview" zoomScaleNormal="100" zoomScaleSheetLayoutView="100" workbookViewId="0">
      <selection activeCell="A4" sqref="A4:L4"/>
    </sheetView>
  </sheetViews>
  <sheetFormatPr defaultRowHeight="15" x14ac:dyDescent="0.25"/>
  <cols>
    <col min="1" max="1" width="23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28515625" style="16" customWidth="1"/>
    <col min="9" max="11" width="9.42578125" style="16" customWidth="1"/>
    <col min="12" max="12" width="21.85546875" style="16" customWidth="1"/>
    <col min="13" max="256" width="9.140625" style="94"/>
    <col min="257" max="257" width="25.7109375" style="94" customWidth="1"/>
    <col min="258" max="258" width="13.140625" style="94" customWidth="1"/>
    <col min="259" max="259" width="8.7109375" style="94" customWidth="1"/>
    <col min="260" max="263" width="9.7109375" style="94" customWidth="1"/>
    <col min="264" max="264" width="10.7109375" style="94" customWidth="1"/>
    <col min="265" max="267" width="9.7109375" style="94" customWidth="1"/>
    <col min="268" max="268" width="25.7109375" style="94" customWidth="1"/>
    <col min="269" max="512" width="9.140625" style="94"/>
    <col min="513" max="513" width="25.7109375" style="94" customWidth="1"/>
    <col min="514" max="514" width="13.140625" style="94" customWidth="1"/>
    <col min="515" max="515" width="8.7109375" style="94" customWidth="1"/>
    <col min="516" max="519" width="9.7109375" style="94" customWidth="1"/>
    <col min="520" max="520" width="10.7109375" style="94" customWidth="1"/>
    <col min="521" max="523" width="9.7109375" style="94" customWidth="1"/>
    <col min="524" max="524" width="25.7109375" style="94" customWidth="1"/>
    <col min="525" max="768" width="9.140625" style="94"/>
    <col min="769" max="769" width="25.7109375" style="94" customWidth="1"/>
    <col min="770" max="770" width="13.140625" style="94" customWidth="1"/>
    <col min="771" max="771" width="8.7109375" style="94" customWidth="1"/>
    <col min="772" max="775" width="9.7109375" style="94" customWidth="1"/>
    <col min="776" max="776" width="10.7109375" style="94" customWidth="1"/>
    <col min="777" max="779" width="9.7109375" style="94" customWidth="1"/>
    <col min="780" max="780" width="25.7109375" style="94" customWidth="1"/>
    <col min="781" max="1024" width="9.140625" style="94"/>
    <col min="1025" max="1025" width="25.7109375" style="94" customWidth="1"/>
    <col min="1026" max="1026" width="13.140625" style="94" customWidth="1"/>
    <col min="1027" max="1027" width="8.7109375" style="94" customWidth="1"/>
    <col min="1028" max="1031" width="9.7109375" style="94" customWidth="1"/>
    <col min="1032" max="1032" width="10.7109375" style="94" customWidth="1"/>
    <col min="1033" max="1035" width="9.7109375" style="94" customWidth="1"/>
    <col min="1036" max="1036" width="25.7109375" style="94" customWidth="1"/>
    <col min="1037" max="1280" width="9.140625" style="94"/>
    <col min="1281" max="1281" width="25.7109375" style="94" customWidth="1"/>
    <col min="1282" max="1282" width="13.140625" style="94" customWidth="1"/>
    <col min="1283" max="1283" width="8.7109375" style="94" customWidth="1"/>
    <col min="1284" max="1287" width="9.7109375" style="94" customWidth="1"/>
    <col min="1288" max="1288" width="10.7109375" style="94" customWidth="1"/>
    <col min="1289" max="1291" width="9.7109375" style="94" customWidth="1"/>
    <col min="1292" max="1292" width="25.7109375" style="94" customWidth="1"/>
    <col min="1293" max="1536" width="9.140625" style="94"/>
    <col min="1537" max="1537" width="25.7109375" style="94" customWidth="1"/>
    <col min="1538" max="1538" width="13.140625" style="94" customWidth="1"/>
    <col min="1539" max="1539" width="8.7109375" style="94" customWidth="1"/>
    <col min="1540" max="1543" width="9.7109375" style="94" customWidth="1"/>
    <col min="1544" max="1544" width="10.7109375" style="94" customWidth="1"/>
    <col min="1545" max="1547" width="9.7109375" style="94" customWidth="1"/>
    <col min="1548" max="1548" width="25.7109375" style="94" customWidth="1"/>
    <col min="1549" max="1792" width="9.140625" style="94"/>
    <col min="1793" max="1793" width="25.7109375" style="94" customWidth="1"/>
    <col min="1794" max="1794" width="13.140625" style="94" customWidth="1"/>
    <col min="1795" max="1795" width="8.7109375" style="94" customWidth="1"/>
    <col min="1796" max="1799" width="9.7109375" style="94" customWidth="1"/>
    <col min="1800" max="1800" width="10.7109375" style="94" customWidth="1"/>
    <col min="1801" max="1803" width="9.7109375" style="94" customWidth="1"/>
    <col min="1804" max="1804" width="25.7109375" style="94" customWidth="1"/>
    <col min="1805" max="2048" width="9.140625" style="94"/>
    <col min="2049" max="2049" width="25.7109375" style="94" customWidth="1"/>
    <col min="2050" max="2050" width="13.140625" style="94" customWidth="1"/>
    <col min="2051" max="2051" width="8.7109375" style="94" customWidth="1"/>
    <col min="2052" max="2055" width="9.7109375" style="94" customWidth="1"/>
    <col min="2056" max="2056" width="10.7109375" style="94" customWidth="1"/>
    <col min="2057" max="2059" width="9.7109375" style="94" customWidth="1"/>
    <col min="2060" max="2060" width="25.7109375" style="94" customWidth="1"/>
    <col min="2061" max="2304" width="9.140625" style="94"/>
    <col min="2305" max="2305" width="25.7109375" style="94" customWidth="1"/>
    <col min="2306" max="2306" width="13.140625" style="94" customWidth="1"/>
    <col min="2307" max="2307" width="8.7109375" style="94" customWidth="1"/>
    <col min="2308" max="2311" width="9.7109375" style="94" customWidth="1"/>
    <col min="2312" max="2312" width="10.7109375" style="94" customWidth="1"/>
    <col min="2313" max="2315" width="9.7109375" style="94" customWidth="1"/>
    <col min="2316" max="2316" width="25.7109375" style="94" customWidth="1"/>
    <col min="2317" max="2560" width="9.140625" style="94"/>
    <col min="2561" max="2561" width="25.7109375" style="94" customWidth="1"/>
    <col min="2562" max="2562" width="13.140625" style="94" customWidth="1"/>
    <col min="2563" max="2563" width="8.7109375" style="94" customWidth="1"/>
    <col min="2564" max="2567" width="9.7109375" style="94" customWidth="1"/>
    <col min="2568" max="2568" width="10.7109375" style="94" customWidth="1"/>
    <col min="2569" max="2571" width="9.7109375" style="94" customWidth="1"/>
    <col min="2572" max="2572" width="25.7109375" style="94" customWidth="1"/>
    <col min="2573" max="2816" width="9.140625" style="94"/>
    <col min="2817" max="2817" width="25.7109375" style="94" customWidth="1"/>
    <col min="2818" max="2818" width="13.140625" style="94" customWidth="1"/>
    <col min="2819" max="2819" width="8.7109375" style="94" customWidth="1"/>
    <col min="2820" max="2823" width="9.7109375" style="94" customWidth="1"/>
    <col min="2824" max="2824" width="10.7109375" style="94" customWidth="1"/>
    <col min="2825" max="2827" width="9.7109375" style="94" customWidth="1"/>
    <col min="2828" max="2828" width="25.7109375" style="94" customWidth="1"/>
    <col min="2829" max="3072" width="9.140625" style="94"/>
    <col min="3073" max="3073" width="25.7109375" style="94" customWidth="1"/>
    <col min="3074" max="3074" width="13.140625" style="94" customWidth="1"/>
    <col min="3075" max="3075" width="8.7109375" style="94" customWidth="1"/>
    <col min="3076" max="3079" width="9.7109375" style="94" customWidth="1"/>
    <col min="3080" max="3080" width="10.7109375" style="94" customWidth="1"/>
    <col min="3081" max="3083" width="9.7109375" style="94" customWidth="1"/>
    <col min="3084" max="3084" width="25.7109375" style="94" customWidth="1"/>
    <col min="3085" max="3328" width="9.140625" style="94"/>
    <col min="3329" max="3329" width="25.7109375" style="94" customWidth="1"/>
    <col min="3330" max="3330" width="13.140625" style="94" customWidth="1"/>
    <col min="3331" max="3331" width="8.7109375" style="94" customWidth="1"/>
    <col min="3332" max="3335" width="9.7109375" style="94" customWidth="1"/>
    <col min="3336" max="3336" width="10.7109375" style="94" customWidth="1"/>
    <col min="3337" max="3339" width="9.7109375" style="94" customWidth="1"/>
    <col min="3340" max="3340" width="25.7109375" style="94" customWidth="1"/>
    <col min="3341" max="3584" width="9.140625" style="94"/>
    <col min="3585" max="3585" width="25.7109375" style="94" customWidth="1"/>
    <col min="3586" max="3586" width="13.140625" style="94" customWidth="1"/>
    <col min="3587" max="3587" width="8.7109375" style="94" customWidth="1"/>
    <col min="3588" max="3591" width="9.7109375" style="94" customWidth="1"/>
    <col min="3592" max="3592" width="10.7109375" style="94" customWidth="1"/>
    <col min="3593" max="3595" width="9.7109375" style="94" customWidth="1"/>
    <col min="3596" max="3596" width="25.7109375" style="94" customWidth="1"/>
    <col min="3597" max="3840" width="9.140625" style="94"/>
    <col min="3841" max="3841" width="25.7109375" style="94" customWidth="1"/>
    <col min="3842" max="3842" width="13.140625" style="94" customWidth="1"/>
    <col min="3843" max="3843" width="8.7109375" style="94" customWidth="1"/>
    <col min="3844" max="3847" width="9.7109375" style="94" customWidth="1"/>
    <col min="3848" max="3848" width="10.7109375" style="94" customWidth="1"/>
    <col min="3849" max="3851" width="9.7109375" style="94" customWidth="1"/>
    <col min="3852" max="3852" width="25.7109375" style="94" customWidth="1"/>
    <col min="3853" max="4096" width="9.140625" style="94"/>
    <col min="4097" max="4097" width="25.7109375" style="94" customWidth="1"/>
    <col min="4098" max="4098" width="13.140625" style="94" customWidth="1"/>
    <col min="4099" max="4099" width="8.7109375" style="94" customWidth="1"/>
    <col min="4100" max="4103" width="9.7109375" style="94" customWidth="1"/>
    <col min="4104" max="4104" width="10.7109375" style="94" customWidth="1"/>
    <col min="4105" max="4107" width="9.7109375" style="94" customWidth="1"/>
    <col min="4108" max="4108" width="25.7109375" style="94" customWidth="1"/>
    <col min="4109" max="4352" width="9.140625" style="94"/>
    <col min="4353" max="4353" width="25.7109375" style="94" customWidth="1"/>
    <col min="4354" max="4354" width="13.140625" style="94" customWidth="1"/>
    <col min="4355" max="4355" width="8.7109375" style="94" customWidth="1"/>
    <col min="4356" max="4359" width="9.7109375" style="94" customWidth="1"/>
    <col min="4360" max="4360" width="10.7109375" style="94" customWidth="1"/>
    <col min="4361" max="4363" width="9.7109375" style="94" customWidth="1"/>
    <col min="4364" max="4364" width="25.7109375" style="94" customWidth="1"/>
    <col min="4365" max="4608" width="9.140625" style="94"/>
    <col min="4609" max="4609" width="25.7109375" style="94" customWidth="1"/>
    <col min="4610" max="4610" width="13.140625" style="94" customWidth="1"/>
    <col min="4611" max="4611" width="8.7109375" style="94" customWidth="1"/>
    <col min="4612" max="4615" width="9.7109375" style="94" customWidth="1"/>
    <col min="4616" max="4616" width="10.7109375" style="94" customWidth="1"/>
    <col min="4617" max="4619" width="9.7109375" style="94" customWidth="1"/>
    <col min="4620" max="4620" width="25.7109375" style="94" customWidth="1"/>
    <col min="4621" max="4864" width="9.140625" style="94"/>
    <col min="4865" max="4865" width="25.7109375" style="94" customWidth="1"/>
    <col min="4866" max="4866" width="13.140625" style="94" customWidth="1"/>
    <col min="4867" max="4867" width="8.7109375" style="94" customWidth="1"/>
    <col min="4868" max="4871" width="9.7109375" style="94" customWidth="1"/>
    <col min="4872" max="4872" width="10.7109375" style="94" customWidth="1"/>
    <col min="4873" max="4875" width="9.7109375" style="94" customWidth="1"/>
    <col min="4876" max="4876" width="25.7109375" style="94" customWidth="1"/>
    <col min="4877" max="5120" width="9.140625" style="94"/>
    <col min="5121" max="5121" width="25.7109375" style="94" customWidth="1"/>
    <col min="5122" max="5122" width="13.140625" style="94" customWidth="1"/>
    <col min="5123" max="5123" width="8.7109375" style="94" customWidth="1"/>
    <col min="5124" max="5127" width="9.7109375" style="94" customWidth="1"/>
    <col min="5128" max="5128" width="10.7109375" style="94" customWidth="1"/>
    <col min="5129" max="5131" width="9.7109375" style="94" customWidth="1"/>
    <col min="5132" max="5132" width="25.7109375" style="94" customWidth="1"/>
    <col min="5133" max="5376" width="9.140625" style="94"/>
    <col min="5377" max="5377" width="25.7109375" style="94" customWidth="1"/>
    <col min="5378" max="5378" width="13.140625" style="94" customWidth="1"/>
    <col min="5379" max="5379" width="8.7109375" style="94" customWidth="1"/>
    <col min="5380" max="5383" width="9.7109375" style="94" customWidth="1"/>
    <col min="5384" max="5384" width="10.7109375" style="94" customWidth="1"/>
    <col min="5385" max="5387" width="9.7109375" style="94" customWidth="1"/>
    <col min="5388" max="5388" width="25.7109375" style="94" customWidth="1"/>
    <col min="5389" max="5632" width="9.140625" style="94"/>
    <col min="5633" max="5633" width="25.7109375" style="94" customWidth="1"/>
    <col min="5634" max="5634" width="13.140625" style="94" customWidth="1"/>
    <col min="5635" max="5635" width="8.7109375" style="94" customWidth="1"/>
    <col min="5636" max="5639" width="9.7109375" style="94" customWidth="1"/>
    <col min="5640" max="5640" width="10.7109375" style="94" customWidth="1"/>
    <col min="5641" max="5643" width="9.7109375" style="94" customWidth="1"/>
    <col min="5644" max="5644" width="25.7109375" style="94" customWidth="1"/>
    <col min="5645" max="5888" width="9.140625" style="94"/>
    <col min="5889" max="5889" width="25.7109375" style="94" customWidth="1"/>
    <col min="5890" max="5890" width="13.140625" style="94" customWidth="1"/>
    <col min="5891" max="5891" width="8.7109375" style="94" customWidth="1"/>
    <col min="5892" max="5895" width="9.7109375" style="94" customWidth="1"/>
    <col min="5896" max="5896" width="10.7109375" style="94" customWidth="1"/>
    <col min="5897" max="5899" width="9.7109375" style="94" customWidth="1"/>
    <col min="5900" max="5900" width="25.7109375" style="94" customWidth="1"/>
    <col min="5901" max="6144" width="9.140625" style="94"/>
    <col min="6145" max="6145" width="25.7109375" style="94" customWidth="1"/>
    <col min="6146" max="6146" width="13.140625" style="94" customWidth="1"/>
    <col min="6147" max="6147" width="8.7109375" style="94" customWidth="1"/>
    <col min="6148" max="6151" width="9.7109375" style="94" customWidth="1"/>
    <col min="6152" max="6152" width="10.7109375" style="94" customWidth="1"/>
    <col min="6153" max="6155" width="9.7109375" style="94" customWidth="1"/>
    <col min="6156" max="6156" width="25.7109375" style="94" customWidth="1"/>
    <col min="6157" max="6400" width="9.140625" style="94"/>
    <col min="6401" max="6401" width="25.7109375" style="94" customWidth="1"/>
    <col min="6402" max="6402" width="13.140625" style="94" customWidth="1"/>
    <col min="6403" max="6403" width="8.7109375" style="94" customWidth="1"/>
    <col min="6404" max="6407" width="9.7109375" style="94" customWidth="1"/>
    <col min="6408" max="6408" width="10.7109375" style="94" customWidth="1"/>
    <col min="6409" max="6411" width="9.7109375" style="94" customWidth="1"/>
    <col min="6412" max="6412" width="25.7109375" style="94" customWidth="1"/>
    <col min="6413" max="6656" width="9.140625" style="94"/>
    <col min="6657" max="6657" width="25.7109375" style="94" customWidth="1"/>
    <col min="6658" max="6658" width="13.140625" style="94" customWidth="1"/>
    <col min="6659" max="6659" width="8.7109375" style="94" customWidth="1"/>
    <col min="6660" max="6663" width="9.7109375" style="94" customWidth="1"/>
    <col min="6664" max="6664" width="10.7109375" style="94" customWidth="1"/>
    <col min="6665" max="6667" width="9.7109375" style="94" customWidth="1"/>
    <col min="6668" max="6668" width="25.7109375" style="94" customWidth="1"/>
    <col min="6669" max="6912" width="9.140625" style="94"/>
    <col min="6913" max="6913" width="25.7109375" style="94" customWidth="1"/>
    <col min="6914" max="6914" width="13.140625" style="94" customWidth="1"/>
    <col min="6915" max="6915" width="8.7109375" style="94" customWidth="1"/>
    <col min="6916" max="6919" width="9.7109375" style="94" customWidth="1"/>
    <col min="6920" max="6920" width="10.7109375" style="94" customWidth="1"/>
    <col min="6921" max="6923" width="9.7109375" style="94" customWidth="1"/>
    <col min="6924" max="6924" width="25.7109375" style="94" customWidth="1"/>
    <col min="6925" max="7168" width="9.140625" style="94"/>
    <col min="7169" max="7169" width="25.7109375" style="94" customWidth="1"/>
    <col min="7170" max="7170" width="13.140625" style="94" customWidth="1"/>
    <col min="7171" max="7171" width="8.7109375" style="94" customWidth="1"/>
    <col min="7172" max="7175" width="9.7109375" style="94" customWidth="1"/>
    <col min="7176" max="7176" width="10.7109375" style="94" customWidth="1"/>
    <col min="7177" max="7179" width="9.7109375" style="94" customWidth="1"/>
    <col min="7180" max="7180" width="25.7109375" style="94" customWidth="1"/>
    <col min="7181" max="7424" width="9.140625" style="94"/>
    <col min="7425" max="7425" width="25.7109375" style="94" customWidth="1"/>
    <col min="7426" max="7426" width="13.140625" style="94" customWidth="1"/>
    <col min="7427" max="7427" width="8.7109375" style="94" customWidth="1"/>
    <col min="7428" max="7431" width="9.7109375" style="94" customWidth="1"/>
    <col min="7432" max="7432" width="10.7109375" style="94" customWidth="1"/>
    <col min="7433" max="7435" width="9.7109375" style="94" customWidth="1"/>
    <col min="7436" max="7436" width="25.7109375" style="94" customWidth="1"/>
    <col min="7437" max="7680" width="9.140625" style="94"/>
    <col min="7681" max="7681" width="25.7109375" style="94" customWidth="1"/>
    <col min="7682" max="7682" width="13.140625" style="94" customWidth="1"/>
    <col min="7683" max="7683" width="8.7109375" style="94" customWidth="1"/>
    <col min="7684" max="7687" width="9.7109375" style="94" customWidth="1"/>
    <col min="7688" max="7688" width="10.7109375" style="94" customWidth="1"/>
    <col min="7689" max="7691" width="9.7109375" style="94" customWidth="1"/>
    <col min="7692" max="7692" width="25.7109375" style="94" customWidth="1"/>
    <col min="7693" max="7936" width="9.140625" style="94"/>
    <col min="7937" max="7937" width="25.7109375" style="94" customWidth="1"/>
    <col min="7938" max="7938" width="13.140625" style="94" customWidth="1"/>
    <col min="7939" max="7939" width="8.7109375" style="94" customWidth="1"/>
    <col min="7940" max="7943" width="9.7109375" style="94" customWidth="1"/>
    <col min="7944" max="7944" width="10.7109375" style="94" customWidth="1"/>
    <col min="7945" max="7947" width="9.7109375" style="94" customWidth="1"/>
    <col min="7948" max="7948" width="25.7109375" style="94" customWidth="1"/>
    <col min="7949" max="8192" width="9.140625" style="94"/>
    <col min="8193" max="8193" width="25.7109375" style="94" customWidth="1"/>
    <col min="8194" max="8194" width="13.140625" style="94" customWidth="1"/>
    <col min="8195" max="8195" width="8.7109375" style="94" customWidth="1"/>
    <col min="8196" max="8199" width="9.7109375" style="94" customWidth="1"/>
    <col min="8200" max="8200" width="10.7109375" style="94" customWidth="1"/>
    <col min="8201" max="8203" width="9.7109375" style="94" customWidth="1"/>
    <col min="8204" max="8204" width="25.7109375" style="94" customWidth="1"/>
    <col min="8205" max="8448" width="9.140625" style="94"/>
    <col min="8449" max="8449" width="25.7109375" style="94" customWidth="1"/>
    <col min="8450" max="8450" width="13.140625" style="94" customWidth="1"/>
    <col min="8451" max="8451" width="8.7109375" style="94" customWidth="1"/>
    <col min="8452" max="8455" width="9.7109375" style="94" customWidth="1"/>
    <col min="8456" max="8456" width="10.7109375" style="94" customWidth="1"/>
    <col min="8457" max="8459" width="9.7109375" style="94" customWidth="1"/>
    <col min="8460" max="8460" width="25.7109375" style="94" customWidth="1"/>
    <col min="8461" max="8704" width="9.140625" style="94"/>
    <col min="8705" max="8705" width="25.7109375" style="94" customWidth="1"/>
    <col min="8706" max="8706" width="13.140625" style="94" customWidth="1"/>
    <col min="8707" max="8707" width="8.7109375" style="94" customWidth="1"/>
    <col min="8708" max="8711" width="9.7109375" style="94" customWidth="1"/>
    <col min="8712" max="8712" width="10.7109375" style="94" customWidth="1"/>
    <col min="8713" max="8715" width="9.7109375" style="94" customWidth="1"/>
    <col min="8716" max="8716" width="25.7109375" style="94" customWidth="1"/>
    <col min="8717" max="8960" width="9.140625" style="94"/>
    <col min="8961" max="8961" width="25.7109375" style="94" customWidth="1"/>
    <col min="8962" max="8962" width="13.140625" style="94" customWidth="1"/>
    <col min="8963" max="8963" width="8.7109375" style="94" customWidth="1"/>
    <col min="8964" max="8967" width="9.7109375" style="94" customWidth="1"/>
    <col min="8968" max="8968" width="10.7109375" style="94" customWidth="1"/>
    <col min="8969" max="8971" width="9.7109375" style="94" customWidth="1"/>
    <col min="8972" max="8972" width="25.7109375" style="94" customWidth="1"/>
    <col min="8973" max="9216" width="9.140625" style="94"/>
    <col min="9217" max="9217" width="25.7109375" style="94" customWidth="1"/>
    <col min="9218" max="9218" width="13.140625" style="94" customWidth="1"/>
    <col min="9219" max="9219" width="8.7109375" style="94" customWidth="1"/>
    <col min="9220" max="9223" width="9.7109375" style="94" customWidth="1"/>
    <col min="9224" max="9224" width="10.7109375" style="94" customWidth="1"/>
    <col min="9225" max="9227" width="9.7109375" style="94" customWidth="1"/>
    <col min="9228" max="9228" width="25.7109375" style="94" customWidth="1"/>
    <col min="9229" max="9472" width="9.140625" style="94"/>
    <col min="9473" max="9473" width="25.7109375" style="94" customWidth="1"/>
    <col min="9474" max="9474" width="13.140625" style="94" customWidth="1"/>
    <col min="9475" max="9475" width="8.7109375" style="94" customWidth="1"/>
    <col min="9476" max="9479" width="9.7109375" style="94" customWidth="1"/>
    <col min="9480" max="9480" width="10.7109375" style="94" customWidth="1"/>
    <col min="9481" max="9483" width="9.7109375" style="94" customWidth="1"/>
    <col min="9484" max="9484" width="25.7109375" style="94" customWidth="1"/>
    <col min="9485" max="9728" width="9.140625" style="94"/>
    <col min="9729" max="9729" width="25.7109375" style="94" customWidth="1"/>
    <col min="9730" max="9730" width="13.140625" style="94" customWidth="1"/>
    <col min="9731" max="9731" width="8.7109375" style="94" customWidth="1"/>
    <col min="9732" max="9735" width="9.7109375" style="94" customWidth="1"/>
    <col min="9736" max="9736" width="10.7109375" style="94" customWidth="1"/>
    <col min="9737" max="9739" width="9.7109375" style="94" customWidth="1"/>
    <col min="9740" max="9740" width="25.7109375" style="94" customWidth="1"/>
    <col min="9741" max="9984" width="9.140625" style="94"/>
    <col min="9985" max="9985" width="25.7109375" style="94" customWidth="1"/>
    <col min="9986" max="9986" width="13.140625" style="94" customWidth="1"/>
    <col min="9987" max="9987" width="8.7109375" style="94" customWidth="1"/>
    <col min="9988" max="9991" width="9.7109375" style="94" customWidth="1"/>
    <col min="9992" max="9992" width="10.7109375" style="94" customWidth="1"/>
    <col min="9993" max="9995" width="9.7109375" style="94" customWidth="1"/>
    <col min="9996" max="9996" width="25.7109375" style="94" customWidth="1"/>
    <col min="9997" max="10240" width="9.140625" style="94"/>
    <col min="10241" max="10241" width="25.7109375" style="94" customWidth="1"/>
    <col min="10242" max="10242" width="13.140625" style="94" customWidth="1"/>
    <col min="10243" max="10243" width="8.7109375" style="94" customWidth="1"/>
    <col min="10244" max="10247" width="9.7109375" style="94" customWidth="1"/>
    <col min="10248" max="10248" width="10.7109375" style="94" customWidth="1"/>
    <col min="10249" max="10251" width="9.7109375" style="94" customWidth="1"/>
    <col min="10252" max="10252" width="25.7109375" style="94" customWidth="1"/>
    <col min="10253" max="10496" width="9.140625" style="94"/>
    <col min="10497" max="10497" width="25.7109375" style="94" customWidth="1"/>
    <col min="10498" max="10498" width="13.140625" style="94" customWidth="1"/>
    <col min="10499" max="10499" width="8.7109375" style="94" customWidth="1"/>
    <col min="10500" max="10503" width="9.7109375" style="94" customWidth="1"/>
    <col min="10504" max="10504" width="10.7109375" style="94" customWidth="1"/>
    <col min="10505" max="10507" width="9.7109375" style="94" customWidth="1"/>
    <col min="10508" max="10508" width="25.7109375" style="94" customWidth="1"/>
    <col min="10509" max="10752" width="9.140625" style="94"/>
    <col min="10753" max="10753" width="25.7109375" style="94" customWidth="1"/>
    <col min="10754" max="10754" width="13.140625" style="94" customWidth="1"/>
    <col min="10755" max="10755" width="8.7109375" style="94" customWidth="1"/>
    <col min="10756" max="10759" width="9.7109375" style="94" customWidth="1"/>
    <col min="10760" max="10760" width="10.7109375" style="94" customWidth="1"/>
    <col min="10761" max="10763" width="9.7109375" style="94" customWidth="1"/>
    <col min="10764" max="10764" width="25.7109375" style="94" customWidth="1"/>
    <col min="10765" max="11008" width="9.140625" style="94"/>
    <col min="11009" max="11009" width="25.7109375" style="94" customWidth="1"/>
    <col min="11010" max="11010" width="13.140625" style="94" customWidth="1"/>
    <col min="11011" max="11011" width="8.7109375" style="94" customWidth="1"/>
    <col min="11012" max="11015" width="9.7109375" style="94" customWidth="1"/>
    <col min="11016" max="11016" width="10.7109375" style="94" customWidth="1"/>
    <col min="11017" max="11019" width="9.7109375" style="94" customWidth="1"/>
    <col min="11020" max="11020" width="25.7109375" style="94" customWidth="1"/>
    <col min="11021" max="11264" width="9.140625" style="94"/>
    <col min="11265" max="11265" width="25.7109375" style="94" customWidth="1"/>
    <col min="11266" max="11266" width="13.140625" style="94" customWidth="1"/>
    <col min="11267" max="11267" width="8.7109375" style="94" customWidth="1"/>
    <col min="11268" max="11271" width="9.7109375" style="94" customWidth="1"/>
    <col min="11272" max="11272" width="10.7109375" style="94" customWidth="1"/>
    <col min="11273" max="11275" width="9.7109375" style="94" customWidth="1"/>
    <col min="11276" max="11276" width="25.7109375" style="94" customWidth="1"/>
    <col min="11277" max="11520" width="9.140625" style="94"/>
    <col min="11521" max="11521" width="25.7109375" style="94" customWidth="1"/>
    <col min="11522" max="11522" width="13.140625" style="94" customWidth="1"/>
    <col min="11523" max="11523" width="8.7109375" style="94" customWidth="1"/>
    <col min="11524" max="11527" width="9.7109375" style="94" customWidth="1"/>
    <col min="11528" max="11528" width="10.7109375" style="94" customWidth="1"/>
    <col min="11529" max="11531" width="9.7109375" style="94" customWidth="1"/>
    <col min="11532" max="11532" width="25.7109375" style="94" customWidth="1"/>
    <col min="11533" max="11776" width="9.140625" style="94"/>
    <col min="11777" max="11777" width="25.7109375" style="94" customWidth="1"/>
    <col min="11778" max="11778" width="13.140625" style="94" customWidth="1"/>
    <col min="11779" max="11779" width="8.7109375" style="94" customWidth="1"/>
    <col min="11780" max="11783" width="9.7109375" style="94" customWidth="1"/>
    <col min="11784" max="11784" width="10.7109375" style="94" customWidth="1"/>
    <col min="11785" max="11787" width="9.7109375" style="94" customWidth="1"/>
    <col min="11788" max="11788" width="25.7109375" style="94" customWidth="1"/>
    <col min="11789" max="12032" width="9.140625" style="94"/>
    <col min="12033" max="12033" width="25.7109375" style="94" customWidth="1"/>
    <col min="12034" max="12034" width="13.140625" style="94" customWidth="1"/>
    <col min="12035" max="12035" width="8.7109375" style="94" customWidth="1"/>
    <col min="12036" max="12039" width="9.7109375" style="94" customWidth="1"/>
    <col min="12040" max="12040" width="10.7109375" style="94" customWidth="1"/>
    <col min="12041" max="12043" width="9.7109375" style="94" customWidth="1"/>
    <col min="12044" max="12044" width="25.7109375" style="94" customWidth="1"/>
    <col min="12045" max="12288" width="9.140625" style="94"/>
    <col min="12289" max="12289" width="25.7109375" style="94" customWidth="1"/>
    <col min="12290" max="12290" width="13.140625" style="94" customWidth="1"/>
    <col min="12291" max="12291" width="8.7109375" style="94" customWidth="1"/>
    <col min="12292" max="12295" width="9.7109375" style="94" customWidth="1"/>
    <col min="12296" max="12296" width="10.7109375" style="94" customWidth="1"/>
    <col min="12297" max="12299" width="9.7109375" style="94" customWidth="1"/>
    <col min="12300" max="12300" width="25.7109375" style="94" customWidth="1"/>
    <col min="12301" max="12544" width="9.140625" style="94"/>
    <col min="12545" max="12545" width="25.7109375" style="94" customWidth="1"/>
    <col min="12546" max="12546" width="13.140625" style="94" customWidth="1"/>
    <col min="12547" max="12547" width="8.7109375" style="94" customWidth="1"/>
    <col min="12548" max="12551" width="9.7109375" style="94" customWidth="1"/>
    <col min="12552" max="12552" width="10.7109375" style="94" customWidth="1"/>
    <col min="12553" max="12555" width="9.7109375" style="94" customWidth="1"/>
    <col min="12556" max="12556" width="25.7109375" style="94" customWidth="1"/>
    <col min="12557" max="12800" width="9.140625" style="94"/>
    <col min="12801" max="12801" width="25.7109375" style="94" customWidth="1"/>
    <col min="12802" max="12802" width="13.140625" style="94" customWidth="1"/>
    <col min="12803" max="12803" width="8.7109375" style="94" customWidth="1"/>
    <col min="12804" max="12807" width="9.7109375" style="94" customWidth="1"/>
    <col min="12808" max="12808" width="10.7109375" style="94" customWidth="1"/>
    <col min="12809" max="12811" width="9.7109375" style="94" customWidth="1"/>
    <col min="12812" max="12812" width="25.7109375" style="94" customWidth="1"/>
    <col min="12813" max="13056" width="9.140625" style="94"/>
    <col min="13057" max="13057" width="25.7109375" style="94" customWidth="1"/>
    <col min="13058" max="13058" width="13.140625" style="94" customWidth="1"/>
    <col min="13059" max="13059" width="8.7109375" style="94" customWidth="1"/>
    <col min="13060" max="13063" width="9.7109375" style="94" customWidth="1"/>
    <col min="13064" max="13064" width="10.7109375" style="94" customWidth="1"/>
    <col min="13065" max="13067" width="9.7109375" style="94" customWidth="1"/>
    <col min="13068" max="13068" width="25.7109375" style="94" customWidth="1"/>
    <col min="13069" max="13312" width="9.140625" style="94"/>
    <col min="13313" max="13313" width="25.7109375" style="94" customWidth="1"/>
    <col min="13314" max="13314" width="13.140625" style="94" customWidth="1"/>
    <col min="13315" max="13315" width="8.7109375" style="94" customWidth="1"/>
    <col min="13316" max="13319" width="9.7109375" style="94" customWidth="1"/>
    <col min="13320" max="13320" width="10.7109375" style="94" customWidth="1"/>
    <col min="13321" max="13323" width="9.7109375" style="94" customWidth="1"/>
    <col min="13324" max="13324" width="25.7109375" style="94" customWidth="1"/>
    <col min="13325" max="13568" width="9.140625" style="94"/>
    <col min="13569" max="13569" width="25.7109375" style="94" customWidth="1"/>
    <col min="13570" max="13570" width="13.140625" style="94" customWidth="1"/>
    <col min="13571" max="13571" width="8.7109375" style="94" customWidth="1"/>
    <col min="13572" max="13575" width="9.7109375" style="94" customWidth="1"/>
    <col min="13576" max="13576" width="10.7109375" style="94" customWidth="1"/>
    <col min="13577" max="13579" width="9.7109375" style="94" customWidth="1"/>
    <col min="13580" max="13580" width="25.7109375" style="94" customWidth="1"/>
    <col min="13581" max="13824" width="9.140625" style="94"/>
    <col min="13825" max="13825" width="25.7109375" style="94" customWidth="1"/>
    <col min="13826" max="13826" width="13.140625" style="94" customWidth="1"/>
    <col min="13827" max="13827" width="8.7109375" style="94" customWidth="1"/>
    <col min="13828" max="13831" width="9.7109375" style="94" customWidth="1"/>
    <col min="13832" max="13832" width="10.7109375" style="94" customWidth="1"/>
    <col min="13833" max="13835" width="9.7109375" style="94" customWidth="1"/>
    <col min="13836" max="13836" width="25.7109375" style="94" customWidth="1"/>
    <col min="13837" max="14080" width="9.140625" style="94"/>
    <col min="14081" max="14081" width="25.7109375" style="94" customWidth="1"/>
    <col min="14082" max="14082" width="13.140625" style="94" customWidth="1"/>
    <col min="14083" max="14083" width="8.7109375" style="94" customWidth="1"/>
    <col min="14084" max="14087" width="9.7109375" style="94" customWidth="1"/>
    <col min="14088" max="14088" width="10.7109375" style="94" customWidth="1"/>
    <col min="14089" max="14091" width="9.7109375" style="94" customWidth="1"/>
    <col min="14092" max="14092" width="25.7109375" style="94" customWidth="1"/>
    <col min="14093" max="14336" width="9.140625" style="94"/>
    <col min="14337" max="14337" width="25.7109375" style="94" customWidth="1"/>
    <col min="14338" max="14338" width="13.140625" style="94" customWidth="1"/>
    <col min="14339" max="14339" width="8.7109375" style="94" customWidth="1"/>
    <col min="14340" max="14343" width="9.7109375" style="94" customWidth="1"/>
    <col min="14344" max="14344" width="10.7109375" style="94" customWidth="1"/>
    <col min="14345" max="14347" width="9.7109375" style="94" customWidth="1"/>
    <col min="14348" max="14348" width="25.7109375" style="94" customWidth="1"/>
    <col min="14349" max="14592" width="9.140625" style="94"/>
    <col min="14593" max="14593" width="25.7109375" style="94" customWidth="1"/>
    <col min="14594" max="14594" width="13.140625" style="94" customWidth="1"/>
    <col min="14595" max="14595" width="8.7109375" style="94" customWidth="1"/>
    <col min="14596" max="14599" width="9.7109375" style="94" customWidth="1"/>
    <col min="14600" max="14600" width="10.7109375" style="94" customWidth="1"/>
    <col min="14601" max="14603" width="9.7109375" style="94" customWidth="1"/>
    <col min="14604" max="14604" width="25.7109375" style="94" customWidth="1"/>
    <col min="14605" max="14848" width="9.140625" style="94"/>
    <col min="14849" max="14849" width="25.7109375" style="94" customWidth="1"/>
    <col min="14850" max="14850" width="13.140625" style="94" customWidth="1"/>
    <col min="14851" max="14851" width="8.7109375" style="94" customWidth="1"/>
    <col min="14852" max="14855" width="9.7109375" style="94" customWidth="1"/>
    <col min="14856" max="14856" width="10.7109375" style="94" customWidth="1"/>
    <col min="14857" max="14859" width="9.7109375" style="94" customWidth="1"/>
    <col min="14860" max="14860" width="25.7109375" style="94" customWidth="1"/>
    <col min="14861" max="15104" width="9.140625" style="94"/>
    <col min="15105" max="15105" width="25.7109375" style="94" customWidth="1"/>
    <col min="15106" max="15106" width="13.140625" style="94" customWidth="1"/>
    <col min="15107" max="15107" width="8.7109375" style="94" customWidth="1"/>
    <col min="15108" max="15111" width="9.7109375" style="94" customWidth="1"/>
    <col min="15112" max="15112" width="10.7109375" style="94" customWidth="1"/>
    <col min="15113" max="15115" width="9.7109375" style="94" customWidth="1"/>
    <col min="15116" max="15116" width="25.7109375" style="94" customWidth="1"/>
    <col min="15117" max="15360" width="9.140625" style="94"/>
    <col min="15361" max="15361" width="25.7109375" style="94" customWidth="1"/>
    <col min="15362" max="15362" width="13.140625" style="94" customWidth="1"/>
    <col min="15363" max="15363" width="8.7109375" style="94" customWidth="1"/>
    <col min="15364" max="15367" width="9.7109375" style="94" customWidth="1"/>
    <col min="15368" max="15368" width="10.7109375" style="94" customWidth="1"/>
    <col min="15369" max="15371" width="9.7109375" style="94" customWidth="1"/>
    <col min="15372" max="15372" width="25.7109375" style="94" customWidth="1"/>
    <col min="15373" max="15616" width="9.140625" style="94"/>
    <col min="15617" max="15617" width="25.7109375" style="94" customWidth="1"/>
    <col min="15618" max="15618" width="13.140625" style="94" customWidth="1"/>
    <col min="15619" max="15619" width="8.7109375" style="94" customWidth="1"/>
    <col min="15620" max="15623" width="9.7109375" style="94" customWidth="1"/>
    <col min="15624" max="15624" width="10.7109375" style="94" customWidth="1"/>
    <col min="15625" max="15627" width="9.7109375" style="94" customWidth="1"/>
    <col min="15628" max="15628" width="25.7109375" style="94" customWidth="1"/>
    <col min="15629" max="15872" width="9.140625" style="94"/>
    <col min="15873" max="15873" width="25.7109375" style="94" customWidth="1"/>
    <col min="15874" max="15874" width="13.140625" style="94" customWidth="1"/>
    <col min="15875" max="15875" width="8.7109375" style="94" customWidth="1"/>
    <col min="15876" max="15879" width="9.7109375" style="94" customWidth="1"/>
    <col min="15880" max="15880" width="10.7109375" style="94" customWidth="1"/>
    <col min="15881" max="15883" width="9.7109375" style="94" customWidth="1"/>
    <col min="15884" max="15884" width="25.7109375" style="94" customWidth="1"/>
    <col min="15885" max="16128" width="9.140625" style="94"/>
    <col min="16129" max="16129" width="25.7109375" style="94" customWidth="1"/>
    <col min="16130" max="16130" width="13.140625" style="94" customWidth="1"/>
    <col min="16131" max="16131" width="8.7109375" style="94" customWidth="1"/>
    <col min="16132" max="16135" width="9.7109375" style="94" customWidth="1"/>
    <col min="16136" max="16136" width="10.7109375" style="94" customWidth="1"/>
    <col min="16137" max="16139" width="9.7109375" style="94" customWidth="1"/>
    <col min="16140" max="16140" width="25.7109375" style="94" customWidth="1"/>
    <col min="16141" max="16384" width="9.140625" style="94"/>
  </cols>
  <sheetData>
    <row r="1" spans="1:12" ht="23.25" x14ac:dyDescent="0.5">
      <c r="A1" s="1427" t="s">
        <v>490</v>
      </c>
      <c r="B1" s="1427"/>
      <c r="C1" s="1427"/>
      <c r="D1" s="1427"/>
      <c r="E1" s="1427"/>
      <c r="F1" s="1427"/>
      <c r="G1" s="1427"/>
      <c r="H1" s="1427"/>
      <c r="I1" s="1427"/>
      <c r="J1" s="1427"/>
      <c r="K1" s="1427"/>
      <c r="L1" s="1427"/>
    </row>
    <row r="2" spans="1:12" ht="16.5" customHeight="1" x14ac:dyDescent="0.25">
      <c r="A2" s="1428" t="s">
        <v>780</v>
      </c>
      <c r="B2" s="1428"/>
      <c r="C2" s="1428"/>
      <c r="D2" s="1428"/>
      <c r="E2" s="1428"/>
      <c r="F2" s="1428"/>
      <c r="G2" s="1428"/>
      <c r="H2" s="1428"/>
      <c r="I2" s="1428"/>
      <c r="J2" s="1428"/>
      <c r="K2" s="1428"/>
      <c r="L2" s="1428"/>
    </row>
    <row r="3" spans="1:12" ht="15.75" x14ac:dyDescent="0.25">
      <c r="A3" s="1429">
        <v>2022</v>
      </c>
      <c r="B3" s="1429"/>
      <c r="C3" s="1429"/>
      <c r="D3" s="1429"/>
      <c r="E3" s="1429"/>
      <c r="F3" s="1429"/>
      <c r="G3" s="1429"/>
      <c r="H3" s="1429"/>
      <c r="I3" s="1429"/>
      <c r="J3" s="1429"/>
      <c r="K3" s="1429"/>
      <c r="L3" s="1429"/>
    </row>
    <row r="4" spans="1:12" ht="15.75" x14ac:dyDescent="0.25">
      <c r="A4" s="1429" t="s">
        <v>350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</row>
    <row r="5" spans="1:12" ht="15.75" x14ac:dyDescent="0.3">
      <c r="A5" s="271" t="s">
        <v>741</v>
      </c>
      <c r="B5" s="283"/>
      <c r="C5" s="283"/>
      <c r="D5" s="283"/>
      <c r="E5" s="283"/>
      <c r="F5" s="283"/>
      <c r="G5" s="283"/>
      <c r="H5" s="283"/>
      <c r="I5" s="284"/>
      <c r="J5" s="283"/>
      <c r="K5" s="283"/>
      <c r="L5" s="268" t="s">
        <v>225</v>
      </c>
    </row>
    <row r="6" spans="1:12" ht="28.5" customHeight="1" thickBot="1" x14ac:dyDescent="0.25">
      <c r="A6" s="1418" t="s">
        <v>779</v>
      </c>
      <c r="B6" s="1430" t="s">
        <v>617</v>
      </c>
      <c r="C6" s="1432" t="s">
        <v>778</v>
      </c>
      <c r="D6" s="1432"/>
      <c r="E6" s="1432"/>
      <c r="F6" s="1432"/>
      <c r="G6" s="1432"/>
      <c r="H6" s="1432"/>
      <c r="I6" s="1432"/>
      <c r="J6" s="1432"/>
      <c r="K6" s="1432"/>
      <c r="L6" s="1421" t="s">
        <v>214</v>
      </c>
    </row>
    <row r="7" spans="1:12" ht="57.75" customHeight="1" thickTop="1" x14ac:dyDescent="0.2">
      <c r="A7" s="1419"/>
      <c r="B7" s="1431"/>
      <c r="C7" s="384" t="s">
        <v>394</v>
      </c>
      <c r="D7" s="382" t="s">
        <v>345</v>
      </c>
      <c r="E7" s="383" t="s">
        <v>618</v>
      </c>
      <c r="F7" s="383" t="s">
        <v>620</v>
      </c>
      <c r="G7" s="383" t="s">
        <v>430</v>
      </c>
      <c r="H7" s="383" t="s">
        <v>431</v>
      </c>
      <c r="I7" s="383" t="s">
        <v>432</v>
      </c>
      <c r="J7" s="383" t="s">
        <v>433</v>
      </c>
      <c r="K7" s="383" t="s">
        <v>619</v>
      </c>
      <c r="L7" s="1422"/>
    </row>
    <row r="8" spans="1:12" ht="24.95" customHeight="1" thickBot="1" x14ac:dyDescent="0.25">
      <c r="A8" s="543" t="s">
        <v>215</v>
      </c>
      <c r="B8" s="655">
        <f>C8/$C$16%</f>
        <v>0.83219334245326027</v>
      </c>
      <c r="C8" s="155">
        <f t="shared" ref="C8:C15" si="0">SUM(D8:K8)</f>
        <v>219</v>
      </c>
      <c r="D8" s="156">
        <f>'B15-1'!D8+'B15-2'!D8</f>
        <v>2</v>
      </c>
      <c r="E8" s="156">
        <f>'B15-1'!E8+'B15-2'!E8</f>
        <v>18</v>
      </c>
      <c r="F8" s="156">
        <f>'B15-1'!F8+'B15-2'!F8</f>
        <v>8</v>
      </c>
      <c r="G8" s="156">
        <f>'B15-1'!G8+'B15-2'!G8</f>
        <v>83</v>
      </c>
      <c r="H8" s="156">
        <f>'B15-1'!H8+'B15-2'!H8</f>
        <v>14</v>
      </c>
      <c r="I8" s="156">
        <f>'B15-1'!I8+'B15-2'!I8</f>
        <v>73</v>
      </c>
      <c r="J8" s="156">
        <f>'B15-1'!J8+'B15-2'!J8</f>
        <v>0</v>
      </c>
      <c r="K8" s="156">
        <f>'B15-1'!K8+'B15-2'!K8</f>
        <v>21</v>
      </c>
      <c r="L8" s="552" t="s">
        <v>216</v>
      </c>
    </row>
    <row r="9" spans="1:12" ht="24.95" customHeight="1" thickTop="1" thickBot="1" x14ac:dyDescent="0.25">
      <c r="A9" s="520" t="s">
        <v>616</v>
      </c>
      <c r="B9" s="656">
        <f t="shared" ref="B9:B15" si="1">C9/$C$16%</f>
        <v>0</v>
      </c>
      <c r="C9" s="159">
        <f t="shared" si="0"/>
        <v>0</v>
      </c>
      <c r="D9" s="502">
        <f>'B15-1'!D9+'B15-2'!D9</f>
        <v>0</v>
      </c>
      <c r="E9" s="502">
        <f>'B15-1'!E9+'B15-2'!E9</f>
        <v>0</v>
      </c>
      <c r="F9" s="502">
        <f>'B15-1'!F9+'B15-2'!F9</f>
        <v>0</v>
      </c>
      <c r="G9" s="502">
        <f>'B15-1'!G9+'B15-2'!G9</f>
        <v>0</v>
      </c>
      <c r="H9" s="502">
        <f>'B15-1'!H9+'B15-2'!H9</f>
        <v>0</v>
      </c>
      <c r="I9" s="502">
        <f>'B15-1'!I9+'B15-2'!I9</f>
        <v>0</v>
      </c>
      <c r="J9" s="502">
        <f>'B15-1'!J9+'B15-2'!J9</f>
        <v>0</v>
      </c>
      <c r="K9" s="502">
        <f>'B15-1'!K9+'B15-2'!K9</f>
        <v>0</v>
      </c>
      <c r="L9" s="553" t="s">
        <v>228</v>
      </c>
    </row>
    <row r="10" spans="1:12" ht="24.95" customHeight="1" thickTop="1" thickBot="1" x14ac:dyDescent="0.25">
      <c r="A10" s="544" t="s">
        <v>76</v>
      </c>
      <c r="B10" s="657">
        <f t="shared" si="1"/>
        <v>5.6619547043623646</v>
      </c>
      <c r="C10" s="157">
        <f t="shared" si="0"/>
        <v>1490</v>
      </c>
      <c r="D10" s="156">
        <f>'B15-1'!D10+'B15-2'!D10</f>
        <v>10</v>
      </c>
      <c r="E10" s="156">
        <f>'B15-1'!E10+'B15-2'!E10</f>
        <v>196</v>
      </c>
      <c r="F10" s="156">
        <f>'B15-1'!F10+'B15-2'!F10</f>
        <v>93</v>
      </c>
      <c r="G10" s="156">
        <f>'B15-1'!G10+'B15-2'!G10</f>
        <v>662</v>
      </c>
      <c r="H10" s="156">
        <f>'B15-1'!H10+'B15-2'!H10</f>
        <v>81</v>
      </c>
      <c r="I10" s="156">
        <f>'B15-1'!I10+'B15-2'!I10</f>
        <v>440</v>
      </c>
      <c r="J10" s="156">
        <f>'B15-1'!J10+'B15-2'!J10</f>
        <v>0</v>
      </c>
      <c r="K10" s="156">
        <f>'B15-1'!K10+'B15-2'!K10</f>
        <v>8</v>
      </c>
      <c r="L10" s="554" t="s">
        <v>217</v>
      </c>
    </row>
    <row r="11" spans="1:12" ht="24.95" customHeight="1" thickTop="1" thickBot="1" x14ac:dyDescent="0.25">
      <c r="A11" s="520" t="s">
        <v>77</v>
      </c>
      <c r="B11" s="656">
        <f t="shared" si="1"/>
        <v>2.040583675330597</v>
      </c>
      <c r="C11" s="159">
        <f t="shared" si="0"/>
        <v>537</v>
      </c>
      <c r="D11" s="502">
        <f>'B15-1'!D11+'B15-2'!D11</f>
        <v>4</v>
      </c>
      <c r="E11" s="502">
        <f>'B15-1'!E11+'B15-2'!E11</f>
        <v>87</v>
      </c>
      <c r="F11" s="502">
        <f>'B15-1'!F11+'B15-2'!F11</f>
        <v>16</v>
      </c>
      <c r="G11" s="502">
        <f>'B15-1'!G11+'B15-2'!G11</f>
        <v>222</v>
      </c>
      <c r="H11" s="502">
        <f>'B15-1'!H11+'B15-2'!H11</f>
        <v>143</v>
      </c>
      <c r="I11" s="502">
        <f>'B15-1'!I11+'B15-2'!I11</f>
        <v>62</v>
      </c>
      <c r="J11" s="502">
        <f>'B15-1'!J11+'B15-2'!J11</f>
        <v>0</v>
      </c>
      <c r="K11" s="502">
        <f>'B15-1'!K11+'B15-2'!K11</f>
        <v>3</v>
      </c>
      <c r="L11" s="553" t="s">
        <v>230</v>
      </c>
    </row>
    <row r="12" spans="1:12" ht="24.95" customHeight="1" thickTop="1" thickBot="1" x14ac:dyDescent="0.25">
      <c r="A12" s="544" t="s">
        <v>78</v>
      </c>
      <c r="B12" s="657">
        <f t="shared" si="1"/>
        <v>24.217206262349897</v>
      </c>
      <c r="C12" s="157">
        <f t="shared" si="0"/>
        <v>6373</v>
      </c>
      <c r="D12" s="156">
        <f>'B15-1'!D12+'B15-2'!D12</f>
        <v>54</v>
      </c>
      <c r="E12" s="156">
        <f>'B15-1'!E12+'B15-2'!E12</f>
        <v>2103</v>
      </c>
      <c r="F12" s="156">
        <f>'B15-1'!F12+'B15-2'!F12</f>
        <v>728</v>
      </c>
      <c r="G12" s="156">
        <f>'B15-1'!G12+'B15-2'!G12</f>
        <v>2905</v>
      </c>
      <c r="H12" s="156">
        <f>'B15-1'!H12+'B15-2'!H12</f>
        <v>270</v>
      </c>
      <c r="I12" s="156">
        <f>'B15-1'!I12+'B15-2'!I12</f>
        <v>298</v>
      </c>
      <c r="J12" s="156">
        <f>'B15-1'!J12+'B15-2'!J12</f>
        <v>0</v>
      </c>
      <c r="K12" s="156">
        <f>'B15-1'!K12+'B15-2'!K12</f>
        <v>15</v>
      </c>
      <c r="L12" s="554" t="s">
        <v>218</v>
      </c>
    </row>
    <row r="13" spans="1:12" ht="24.95" customHeight="1" thickTop="1" thickBot="1" x14ac:dyDescent="0.25">
      <c r="A13" s="520" t="s">
        <v>219</v>
      </c>
      <c r="B13" s="656">
        <f t="shared" si="1"/>
        <v>8.280133758929928</v>
      </c>
      <c r="C13" s="159">
        <f t="shared" si="0"/>
        <v>2179</v>
      </c>
      <c r="D13" s="502">
        <f>'B15-1'!D13+'B15-2'!D13</f>
        <v>36</v>
      </c>
      <c r="E13" s="502">
        <f>'B15-1'!E13+'B15-2'!E13</f>
        <v>990</v>
      </c>
      <c r="F13" s="502">
        <f>'B15-1'!F13+'B15-2'!F13</f>
        <v>662</v>
      </c>
      <c r="G13" s="502">
        <f>'B15-1'!G13+'B15-2'!G13</f>
        <v>416</v>
      </c>
      <c r="H13" s="502">
        <f>'B15-1'!H13+'B15-2'!H13</f>
        <v>25</v>
      </c>
      <c r="I13" s="502">
        <f>'B15-1'!I13+'B15-2'!I13</f>
        <v>50</v>
      </c>
      <c r="J13" s="502">
        <f>'B15-1'!J13+'B15-2'!J13</f>
        <v>0</v>
      </c>
      <c r="K13" s="502">
        <f>'B15-1'!K13+'B15-2'!K13</f>
        <v>0</v>
      </c>
      <c r="L13" s="553" t="s">
        <v>220</v>
      </c>
    </row>
    <row r="14" spans="1:12" ht="24.95" customHeight="1" thickTop="1" thickBot="1" x14ac:dyDescent="0.25">
      <c r="A14" s="544" t="s">
        <v>709</v>
      </c>
      <c r="B14" s="657">
        <f>C14/$C$16%</f>
        <v>54.905760753913967</v>
      </c>
      <c r="C14" s="157">
        <f t="shared" si="0"/>
        <v>14449</v>
      </c>
      <c r="D14" s="156">
        <f>'B15-1'!D14+'B15-2'!D14</f>
        <v>173</v>
      </c>
      <c r="E14" s="156">
        <f>'B15-1'!E14+'B15-2'!E14</f>
        <v>10964</v>
      </c>
      <c r="F14" s="156">
        <f>'B15-1'!F14+'B15-2'!F14</f>
        <v>1410</v>
      </c>
      <c r="G14" s="156">
        <f>'B15-1'!G14+'B15-2'!G14</f>
        <v>1656</v>
      </c>
      <c r="H14" s="156">
        <f>'B15-1'!H14+'B15-2'!H14</f>
        <v>117</v>
      </c>
      <c r="I14" s="156">
        <f>'B15-1'!I14+'B15-2'!I14</f>
        <v>125</v>
      </c>
      <c r="J14" s="156">
        <f>'B15-1'!J14+'B15-2'!J14</f>
        <v>0</v>
      </c>
      <c r="K14" s="156">
        <f>'B15-1'!K14+'B15-2'!K14</f>
        <v>4</v>
      </c>
      <c r="L14" s="554" t="s">
        <v>221</v>
      </c>
    </row>
    <row r="15" spans="1:12" ht="24.95" customHeight="1" thickTop="1" x14ac:dyDescent="0.2">
      <c r="A15" s="521" t="s">
        <v>71</v>
      </c>
      <c r="B15" s="658">
        <f t="shared" si="1"/>
        <v>4.0621675026599782</v>
      </c>
      <c r="C15" s="166">
        <f t="shared" si="0"/>
        <v>1069</v>
      </c>
      <c r="D15" s="511">
        <f>'B15-1'!D15+'B15-2'!D15</f>
        <v>517</v>
      </c>
      <c r="E15" s="511">
        <f>'B15-1'!E15+'B15-2'!E15</f>
        <v>356</v>
      </c>
      <c r="F15" s="511">
        <f>'B15-1'!F15+'B15-2'!F15</f>
        <v>75</v>
      </c>
      <c r="G15" s="511">
        <f>'B15-1'!G15+'B15-2'!G15</f>
        <v>97</v>
      </c>
      <c r="H15" s="511">
        <f>'B15-1'!H15+'B15-2'!H15</f>
        <v>11</v>
      </c>
      <c r="I15" s="511">
        <f>'B15-1'!I15+'B15-2'!I15</f>
        <v>12</v>
      </c>
      <c r="J15" s="511">
        <f>'B15-1'!J15+'B15-2'!J15</f>
        <v>0</v>
      </c>
      <c r="K15" s="511">
        <f>'B15-1'!K15+'B15-2'!K15</f>
        <v>1</v>
      </c>
      <c r="L15" s="555" t="s">
        <v>72</v>
      </c>
    </row>
    <row r="16" spans="1:12" ht="30" customHeight="1" x14ac:dyDescent="0.2">
      <c r="A16" s="545" t="s">
        <v>44</v>
      </c>
      <c r="B16" s="449">
        <f t="shared" ref="B16:J16" si="2">SUM(B8:B15)</f>
        <v>100</v>
      </c>
      <c r="C16" s="821">
        <f t="shared" si="2"/>
        <v>26316</v>
      </c>
      <c r="D16" s="510">
        <f t="shared" si="2"/>
        <v>796</v>
      </c>
      <c r="E16" s="510">
        <f>SUM(E8:E15)</f>
        <v>14714</v>
      </c>
      <c r="F16" s="510">
        <f t="shared" si="2"/>
        <v>2992</v>
      </c>
      <c r="G16" s="510">
        <f t="shared" si="2"/>
        <v>6041</v>
      </c>
      <c r="H16" s="510">
        <f t="shared" si="2"/>
        <v>661</v>
      </c>
      <c r="I16" s="510">
        <f t="shared" si="2"/>
        <v>1060</v>
      </c>
      <c r="J16" s="510">
        <f t="shared" si="2"/>
        <v>0</v>
      </c>
      <c r="K16" s="510">
        <f>SUM(K8:K15)</f>
        <v>52</v>
      </c>
      <c r="L16" s="542" t="s">
        <v>45</v>
      </c>
    </row>
    <row r="17" spans="1:12" ht="30" customHeight="1" x14ac:dyDescent="0.2">
      <c r="A17" s="557" t="s">
        <v>222</v>
      </c>
      <c r="B17" s="415"/>
      <c r="C17" s="448">
        <f>SUM(D17:K17)</f>
        <v>100</v>
      </c>
      <c r="D17" s="654">
        <f>D16/$C$16%</f>
        <v>3.0247758017935853</v>
      </c>
      <c r="E17" s="654">
        <f>E16/$C$16%</f>
        <v>55.912752697978412</v>
      </c>
      <c r="F17" s="654">
        <f t="shared" ref="F17:H17" si="3">F16/$C$16%</f>
        <v>11.369509043927648</v>
      </c>
      <c r="G17" s="654">
        <f t="shared" si="3"/>
        <v>22.955616355069157</v>
      </c>
      <c r="H17" s="654">
        <f t="shared" si="3"/>
        <v>2.5117799057607537</v>
      </c>
      <c r="I17" s="654">
        <f>I16/$C$16%</f>
        <v>4.0279677762577899</v>
      </c>
      <c r="J17" s="654">
        <f>J16/$C$16%</f>
        <v>0</v>
      </c>
      <c r="K17" s="654">
        <f>K16/$C$16%</f>
        <v>0.19759841921264629</v>
      </c>
      <c r="L17" s="556" t="s">
        <v>223</v>
      </c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9"/>
  <dimension ref="A1:L16"/>
  <sheetViews>
    <sheetView view="pageBreakPreview" zoomScaleNormal="100" workbookViewId="0">
      <selection activeCell="D17" sqref="D17"/>
    </sheetView>
  </sheetViews>
  <sheetFormatPr defaultColWidth="9.140625" defaultRowHeight="15" x14ac:dyDescent="0.25"/>
  <cols>
    <col min="1" max="1" width="20.85546875" style="43" customWidth="1"/>
    <col min="2" max="10" width="10.42578125" style="43" customWidth="1"/>
    <col min="11" max="11" width="10.7109375" style="43" customWidth="1"/>
    <col min="12" max="12" width="20.140625" style="43" customWidth="1"/>
    <col min="13" max="256" width="9.140625" style="27"/>
    <col min="257" max="257" width="25.7109375" style="27" customWidth="1"/>
    <col min="258" max="267" width="8.7109375" style="27" customWidth="1"/>
    <col min="268" max="268" width="25.7109375" style="27" customWidth="1"/>
    <col min="269" max="512" width="9.140625" style="27"/>
    <col min="513" max="513" width="25.7109375" style="27" customWidth="1"/>
    <col min="514" max="523" width="8.7109375" style="27" customWidth="1"/>
    <col min="524" max="524" width="25.7109375" style="27" customWidth="1"/>
    <col min="525" max="768" width="9.140625" style="27"/>
    <col min="769" max="769" width="25.7109375" style="27" customWidth="1"/>
    <col min="770" max="779" width="8.7109375" style="27" customWidth="1"/>
    <col min="780" max="780" width="25.7109375" style="27" customWidth="1"/>
    <col min="781" max="1024" width="9.140625" style="27"/>
    <col min="1025" max="1025" width="25.7109375" style="27" customWidth="1"/>
    <col min="1026" max="1035" width="8.7109375" style="27" customWidth="1"/>
    <col min="1036" max="1036" width="25.7109375" style="27" customWidth="1"/>
    <col min="1037" max="1280" width="9.140625" style="27"/>
    <col min="1281" max="1281" width="25.7109375" style="27" customWidth="1"/>
    <col min="1282" max="1291" width="8.7109375" style="27" customWidth="1"/>
    <col min="1292" max="1292" width="25.7109375" style="27" customWidth="1"/>
    <col min="1293" max="1536" width="9.140625" style="27"/>
    <col min="1537" max="1537" width="25.7109375" style="27" customWidth="1"/>
    <col min="1538" max="1547" width="8.7109375" style="27" customWidth="1"/>
    <col min="1548" max="1548" width="25.7109375" style="27" customWidth="1"/>
    <col min="1549" max="1792" width="9.140625" style="27"/>
    <col min="1793" max="1793" width="25.7109375" style="27" customWidth="1"/>
    <col min="1794" max="1803" width="8.7109375" style="27" customWidth="1"/>
    <col min="1804" max="1804" width="25.7109375" style="27" customWidth="1"/>
    <col min="1805" max="2048" width="9.140625" style="27"/>
    <col min="2049" max="2049" width="25.7109375" style="27" customWidth="1"/>
    <col min="2050" max="2059" width="8.7109375" style="27" customWidth="1"/>
    <col min="2060" max="2060" width="25.7109375" style="27" customWidth="1"/>
    <col min="2061" max="2304" width="9.140625" style="27"/>
    <col min="2305" max="2305" width="25.7109375" style="27" customWidth="1"/>
    <col min="2306" max="2315" width="8.7109375" style="27" customWidth="1"/>
    <col min="2316" max="2316" width="25.7109375" style="27" customWidth="1"/>
    <col min="2317" max="2560" width="9.140625" style="27"/>
    <col min="2561" max="2561" width="25.7109375" style="27" customWidth="1"/>
    <col min="2562" max="2571" width="8.7109375" style="27" customWidth="1"/>
    <col min="2572" max="2572" width="25.7109375" style="27" customWidth="1"/>
    <col min="2573" max="2816" width="9.140625" style="27"/>
    <col min="2817" max="2817" width="25.7109375" style="27" customWidth="1"/>
    <col min="2818" max="2827" width="8.7109375" style="27" customWidth="1"/>
    <col min="2828" max="2828" width="25.7109375" style="27" customWidth="1"/>
    <col min="2829" max="3072" width="9.140625" style="27"/>
    <col min="3073" max="3073" width="25.7109375" style="27" customWidth="1"/>
    <col min="3074" max="3083" width="8.7109375" style="27" customWidth="1"/>
    <col min="3084" max="3084" width="25.7109375" style="27" customWidth="1"/>
    <col min="3085" max="3328" width="9.140625" style="27"/>
    <col min="3329" max="3329" width="25.7109375" style="27" customWidth="1"/>
    <col min="3330" max="3339" width="8.7109375" style="27" customWidth="1"/>
    <col min="3340" max="3340" width="25.7109375" style="27" customWidth="1"/>
    <col min="3341" max="3584" width="9.140625" style="27"/>
    <col min="3585" max="3585" width="25.7109375" style="27" customWidth="1"/>
    <col min="3586" max="3595" width="8.7109375" style="27" customWidth="1"/>
    <col min="3596" max="3596" width="25.7109375" style="27" customWidth="1"/>
    <col min="3597" max="3840" width="9.140625" style="27"/>
    <col min="3841" max="3841" width="25.7109375" style="27" customWidth="1"/>
    <col min="3842" max="3851" width="8.7109375" style="27" customWidth="1"/>
    <col min="3852" max="3852" width="25.7109375" style="27" customWidth="1"/>
    <col min="3853" max="4096" width="9.140625" style="27"/>
    <col min="4097" max="4097" width="25.7109375" style="27" customWidth="1"/>
    <col min="4098" max="4107" width="8.7109375" style="27" customWidth="1"/>
    <col min="4108" max="4108" width="25.7109375" style="27" customWidth="1"/>
    <col min="4109" max="4352" width="9.140625" style="27"/>
    <col min="4353" max="4353" width="25.7109375" style="27" customWidth="1"/>
    <col min="4354" max="4363" width="8.7109375" style="27" customWidth="1"/>
    <col min="4364" max="4364" width="25.7109375" style="27" customWidth="1"/>
    <col min="4365" max="4608" width="9.140625" style="27"/>
    <col min="4609" max="4609" width="25.7109375" style="27" customWidth="1"/>
    <col min="4610" max="4619" width="8.7109375" style="27" customWidth="1"/>
    <col min="4620" max="4620" width="25.7109375" style="27" customWidth="1"/>
    <col min="4621" max="4864" width="9.140625" style="27"/>
    <col min="4865" max="4865" width="25.7109375" style="27" customWidth="1"/>
    <col min="4866" max="4875" width="8.7109375" style="27" customWidth="1"/>
    <col min="4876" max="4876" width="25.7109375" style="27" customWidth="1"/>
    <col min="4877" max="5120" width="9.140625" style="27"/>
    <col min="5121" max="5121" width="25.7109375" style="27" customWidth="1"/>
    <col min="5122" max="5131" width="8.7109375" style="27" customWidth="1"/>
    <col min="5132" max="5132" width="25.7109375" style="27" customWidth="1"/>
    <col min="5133" max="5376" width="9.140625" style="27"/>
    <col min="5377" max="5377" width="25.7109375" style="27" customWidth="1"/>
    <col min="5378" max="5387" width="8.7109375" style="27" customWidth="1"/>
    <col min="5388" max="5388" width="25.7109375" style="27" customWidth="1"/>
    <col min="5389" max="5632" width="9.140625" style="27"/>
    <col min="5633" max="5633" width="25.7109375" style="27" customWidth="1"/>
    <col min="5634" max="5643" width="8.7109375" style="27" customWidth="1"/>
    <col min="5644" max="5644" width="25.7109375" style="27" customWidth="1"/>
    <col min="5645" max="5888" width="9.140625" style="27"/>
    <col min="5889" max="5889" width="25.7109375" style="27" customWidth="1"/>
    <col min="5890" max="5899" width="8.7109375" style="27" customWidth="1"/>
    <col min="5900" max="5900" width="25.7109375" style="27" customWidth="1"/>
    <col min="5901" max="6144" width="9.140625" style="27"/>
    <col min="6145" max="6145" width="25.7109375" style="27" customWidth="1"/>
    <col min="6146" max="6155" width="8.7109375" style="27" customWidth="1"/>
    <col min="6156" max="6156" width="25.7109375" style="27" customWidth="1"/>
    <col min="6157" max="6400" width="9.140625" style="27"/>
    <col min="6401" max="6401" width="25.7109375" style="27" customWidth="1"/>
    <col min="6402" max="6411" width="8.7109375" style="27" customWidth="1"/>
    <col min="6412" max="6412" width="25.7109375" style="27" customWidth="1"/>
    <col min="6413" max="6656" width="9.140625" style="27"/>
    <col min="6657" max="6657" width="25.7109375" style="27" customWidth="1"/>
    <col min="6658" max="6667" width="8.7109375" style="27" customWidth="1"/>
    <col min="6668" max="6668" width="25.7109375" style="27" customWidth="1"/>
    <col min="6669" max="6912" width="9.140625" style="27"/>
    <col min="6913" max="6913" width="25.7109375" style="27" customWidth="1"/>
    <col min="6914" max="6923" width="8.7109375" style="27" customWidth="1"/>
    <col min="6924" max="6924" width="25.7109375" style="27" customWidth="1"/>
    <col min="6925" max="7168" width="9.140625" style="27"/>
    <col min="7169" max="7169" width="25.7109375" style="27" customWidth="1"/>
    <col min="7170" max="7179" width="8.7109375" style="27" customWidth="1"/>
    <col min="7180" max="7180" width="25.7109375" style="27" customWidth="1"/>
    <col min="7181" max="7424" width="9.140625" style="27"/>
    <col min="7425" max="7425" width="25.7109375" style="27" customWidth="1"/>
    <col min="7426" max="7435" width="8.7109375" style="27" customWidth="1"/>
    <col min="7436" max="7436" width="25.7109375" style="27" customWidth="1"/>
    <col min="7437" max="7680" width="9.140625" style="27"/>
    <col min="7681" max="7681" width="25.7109375" style="27" customWidth="1"/>
    <col min="7682" max="7691" width="8.7109375" style="27" customWidth="1"/>
    <col min="7692" max="7692" width="25.7109375" style="27" customWidth="1"/>
    <col min="7693" max="7936" width="9.140625" style="27"/>
    <col min="7937" max="7937" width="25.7109375" style="27" customWidth="1"/>
    <col min="7938" max="7947" width="8.7109375" style="27" customWidth="1"/>
    <col min="7948" max="7948" width="25.7109375" style="27" customWidth="1"/>
    <col min="7949" max="8192" width="9.140625" style="27"/>
    <col min="8193" max="8193" width="25.7109375" style="27" customWidth="1"/>
    <col min="8194" max="8203" width="8.7109375" style="27" customWidth="1"/>
    <col min="8204" max="8204" width="25.7109375" style="27" customWidth="1"/>
    <col min="8205" max="8448" width="9.140625" style="27"/>
    <col min="8449" max="8449" width="25.7109375" style="27" customWidth="1"/>
    <col min="8450" max="8459" width="8.7109375" style="27" customWidth="1"/>
    <col min="8460" max="8460" width="25.7109375" style="27" customWidth="1"/>
    <col min="8461" max="8704" width="9.140625" style="27"/>
    <col min="8705" max="8705" width="25.7109375" style="27" customWidth="1"/>
    <col min="8706" max="8715" width="8.7109375" style="27" customWidth="1"/>
    <col min="8716" max="8716" width="25.7109375" style="27" customWidth="1"/>
    <col min="8717" max="8960" width="9.140625" style="27"/>
    <col min="8961" max="8961" width="25.7109375" style="27" customWidth="1"/>
    <col min="8962" max="8971" width="8.7109375" style="27" customWidth="1"/>
    <col min="8972" max="8972" width="25.7109375" style="27" customWidth="1"/>
    <col min="8973" max="9216" width="9.140625" style="27"/>
    <col min="9217" max="9217" width="25.7109375" style="27" customWidth="1"/>
    <col min="9218" max="9227" width="8.7109375" style="27" customWidth="1"/>
    <col min="9228" max="9228" width="25.7109375" style="27" customWidth="1"/>
    <col min="9229" max="9472" width="9.140625" style="27"/>
    <col min="9473" max="9473" width="25.7109375" style="27" customWidth="1"/>
    <col min="9474" max="9483" width="8.7109375" style="27" customWidth="1"/>
    <col min="9484" max="9484" width="25.7109375" style="27" customWidth="1"/>
    <col min="9485" max="9728" width="9.140625" style="27"/>
    <col min="9729" max="9729" width="25.7109375" style="27" customWidth="1"/>
    <col min="9730" max="9739" width="8.7109375" style="27" customWidth="1"/>
    <col min="9740" max="9740" width="25.7109375" style="27" customWidth="1"/>
    <col min="9741" max="9984" width="9.140625" style="27"/>
    <col min="9985" max="9985" width="25.7109375" style="27" customWidth="1"/>
    <col min="9986" max="9995" width="8.7109375" style="27" customWidth="1"/>
    <col min="9996" max="9996" width="25.7109375" style="27" customWidth="1"/>
    <col min="9997" max="10240" width="9.140625" style="27"/>
    <col min="10241" max="10241" width="25.7109375" style="27" customWidth="1"/>
    <col min="10242" max="10251" width="8.7109375" style="27" customWidth="1"/>
    <col min="10252" max="10252" width="25.7109375" style="27" customWidth="1"/>
    <col min="10253" max="10496" width="9.140625" style="27"/>
    <col min="10497" max="10497" width="25.7109375" style="27" customWidth="1"/>
    <col min="10498" max="10507" width="8.7109375" style="27" customWidth="1"/>
    <col min="10508" max="10508" width="25.7109375" style="27" customWidth="1"/>
    <col min="10509" max="10752" width="9.140625" style="27"/>
    <col min="10753" max="10753" width="25.7109375" style="27" customWidth="1"/>
    <col min="10754" max="10763" width="8.7109375" style="27" customWidth="1"/>
    <col min="10764" max="10764" width="25.7109375" style="27" customWidth="1"/>
    <col min="10765" max="11008" width="9.140625" style="27"/>
    <col min="11009" max="11009" width="25.7109375" style="27" customWidth="1"/>
    <col min="11010" max="11019" width="8.7109375" style="27" customWidth="1"/>
    <col min="11020" max="11020" width="25.7109375" style="27" customWidth="1"/>
    <col min="11021" max="11264" width="9.140625" style="27"/>
    <col min="11265" max="11265" width="25.7109375" style="27" customWidth="1"/>
    <col min="11266" max="11275" width="8.7109375" style="27" customWidth="1"/>
    <col min="11276" max="11276" width="25.7109375" style="27" customWidth="1"/>
    <col min="11277" max="11520" width="9.140625" style="27"/>
    <col min="11521" max="11521" width="25.7109375" style="27" customWidth="1"/>
    <col min="11522" max="11531" width="8.7109375" style="27" customWidth="1"/>
    <col min="11532" max="11532" width="25.7109375" style="27" customWidth="1"/>
    <col min="11533" max="11776" width="9.140625" style="27"/>
    <col min="11777" max="11777" width="25.7109375" style="27" customWidth="1"/>
    <col min="11778" max="11787" width="8.7109375" style="27" customWidth="1"/>
    <col min="11788" max="11788" width="25.7109375" style="27" customWidth="1"/>
    <col min="11789" max="12032" width="9.140625" style="27"/>
    <col min="12033" max="12033" width="25.7109375" style="27" customWidth="1"/>
    <col min="12034" max="12043" width="8.7109375" style="27" customWidth="1"/>
    <col min="12044" max="12044" width="25.7109375" style="27" customWidth="1"/>
    <col min="12045" max="12288" width="9.140625" style="27"/>
    <col min="12289" max="12289" width="25.7109375" style="27" customWidth="1"/>
    <col min="12290" max="12299" width="8.7109375" style="27" customWidth="1"/>
    <col min="12300" max="12300" width="25.7109375" style="27" customWidth="1"/>
    <col min="12301" max="12544" width="9.140625" style="27"/>
    <col min="12545" max="12545" width="25.7109375" style="27" customWidth="1"/>
    <col min="12546" max="12555" width="8.7109375" style="27" customWidth="1"/>
    <col min="12556" max="12556" width="25.7109375" style="27" customWidth="1"/>
    <col min="12557" max="12800" width="9.140625" style="27"/>
    <col min="12801" max="12801" width="25.7109375" style="27" customWidth="1"/>
    <col min="12802" max="12811" width="8.7109375" style="27" customWidth="1"/>
    <col min="12812" max="12812" width="25.7109375" style="27" customWidth="1"/>
    <col min="12813" max="13056" width="9.140625" style="27"/>
    <col min="13057" max="13057" width="25.7109375" style="27" customWidth="1"/>
    <col min="13058" max="13067" width="8.7109375" style="27" customWidth="1"/>
    <col min="13068" max="13068" width="25.7109375" style="27" customWidth="1"/>
    <col min="13069" max="13312" width="9.140625" style="27"/>
    <col min="13313" max="13313" width="25.7109375" style="27" customWidth="1"/>
    <col min="13314" max="13323" width="8.7109375" style="27" customWidth="1"/>
    <col min="13324" max="13324" width="25.7109375" style="27" customWidth="1"/>
    <col min="13325" max="13568" width="9.140625" style="27"/>
    <col min="13569" max="13569" width="25.7109375" style="27" customWidth="1"/>
    <col min="13570" max="13579" width="8.7109375" style="27" customWidth="1"/>
    <col min="13580" max="13580" width="25.7109375" style="27" customWidth="1"/>
    <col min="13581" max="13824" width="9.140625" style="27"/>
    <col min="13825" max="13825" width="25.7109375" style="27" customWidth="1"/>
    <col min="13826" max="13835" width="8.7109375" style="27" customWidth="1"/>
    <col min="13836" max="13836" width="25.7109375" style="27" customWidth="1"/>
    <col min="13837" max="14080" width="9.140625" style="27"/>
    <col min="14081" max="14081" width="25.7109375" style="27" customWidth="1"/>
    <col min="14082" max="14091" width="8.7109375" style="27" customWidth="1"/>
    <col min="14092" max="14092" width="25.7109375" style="27" customWidth="1"/>
    <col min="14093" max="14336" width="9.140625" style="27"/>
    <col min="14337" max="14337" width="25.7109375" style="27" customWidth="1"/>
    <col min="14338" max="14347" width="8.7109375" style="27" customWidth="1"/>
    <col min="14348" max="14348" width="25.7109375" style="27" customWidth="1"/>
    <col min="14349" max="14592" width="9.140625" style="27"/>
    <col min="14593" max="14593" width="25.7109375" style="27" customWidth="1"/>
    <col min="14594" max="14603" width="8.7109375" style="27" customWidth="1"/>
    <col min="14604" max="14604" width="25.7109375" style="27" customWidth="1"/>
    <col min="14605" max="14848" width="9.140625" style="27"/>
    <col min="14849" max="14849" width="25.7109375" style="27" customWidth="1"/>
    <col min="14850" max="14859" width="8.7109375" style="27" customWidth="1"/>
    <col min="14860" max="14860" width="25.7109375" style="27" customWidth="1"/>
    <col min="14861" max="15104" width="9.140625" style="27"/>
    <col min="15105" max="15105" width="25.7109375" style="27" customWidth="1"/>
    <col min="15106" max="15115" width="8.7109375" style="27" customWidth="1"/>
    <col min="15116" max="15116" width="25.7109375" style="27" customWidth="1"/>
    <col min="15117" max="15360" width="9.140625" style="27"/>
    <col min="15361" max="15361" width="25.7109375" style="27" customWidth="1"/>
    <col min="15362" max="15371" width="8.7109375" style="27" customWidth="1"/>
    <col min="15372" max="15372" width="25.7109375" style="27" customWidth="1"/>
    <col min="15373" max="15616" width="9.140625" style="27"/>
    <col min="15617" max="15617" width="25.7109375" style="27" customWidth="1"/>
    <col min="15618" max="15627" width="8.7109375" style="27" customWidth="1"/>
    <col min="15628" max="15628" width="25.7109375" style="27" customWidth="1"/>
    <col min="15629" max="15872" width="9.140625" style="27"/>
    <col min="15873" max="15873" width="25.7109375" style="27" customWidth="1"/>
    <col min="15874" max="15883" width="8.7109375" style="27" customWidth="1"/>
    <col min="15884" max="15884" width="25.7109375" style="27" customWidth="1"/>
    <col min="15885" max="16128" width="9.140625" style="27"/>
    <col min="16129" max="16129" width="25.7109375" style="27" customWidth="1"/>
    <col min="16130" max="16139" width="8.7109375" style="27" customWidth="1"/>
    <col min="16140" max="16140" width="25.7109375" style="27" customWidth="1"/>
    <col min="16141" max="16384" width="9.140625" style="27"/>
  </cols>
  <sheetData>
    <row r="1" spans="1:12" ht="23.25" x14ac:dyDescent="0.5">
      <c r="A1" s="1358" t="s">
        <v>491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6.5" customHeight="1" x14ac:dyDescent="0.25">
      <c r="A2" s="1359" t="s">
        <v>781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5.75" x14ac:dyDescent="0.25">
      <c r="A4" s="1344" t="s">
        <v>354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</row>
    <row r="5" spans="1:12" ht="15.75" x14ac:dyDescent="0.3">
      <c r="A5" s="267" t="s">
        <v>742</v>
      </c>
      <c r="B5" s="269"/>
      <c r="C5" s="269"/>
      <c r="D5" s="269"/>
      <c r="E5" s="269"/>
      <c r="F5" s="269"/>
      <c r="G5" s="269"/>
      <c r="H5" s="282"/>
      <c r="I5" s="282"/>
      <c r="J5" s="269"/>
      <c r="K5" s="269"/>
      <c r="L5" s="280" t="s">
        <v>226</v>
      </c>
    </row>
    <row r="6" spans="1:12" ht="28.5" customHeight="1" thickBot="1" x14ac:dyDescent="0.25">
      <c r="A6" s="1418" t="s">
        <v>227</v>
      </c>
      <c r="B6" s="1420" t="s">
        <v>708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75</v>
      </c>
    </row>
    <row r="7" spans="1:12" ht="37.5" customHeight="1" thickTop="1" x14ac:dyDescent="0.2">
      <c r="A7" s="1419"/>
      <c r="B7" s="87" t="s">
        <v>394</v>
      </c>
      <c r="C7" s="87" t="s">
        <v>1632</v>
      </c>
      <c r="D7" s="126" t="s">
        <v>197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215</v>
      </c>
      <c r="B8" s="155">
        <f t="shared" ref="B8:B15" si="0">SUM(D8:K8)</f>
        <v>12</v>
      </c>
      <c r="C8" s="155">
        <v>0</v>
      </c>
      <c r="D8" s="156">
        <v>0</v>
      </c>
      <c r="E8" s="156">
        <v>0</v>
      </c>
      <c r="F8" s="156">
        <v>3</v>
      </c>
      <c r="G8" s="156">
        <v>5</v>
      </c>
      <c r="H8" s="156">
        <v>2</v>
      </c>
      <c r="I8" s="156">
        <v>2</v>
      </c>
      <c r="J8" s="156">
        <v>0</v>
      </c>
      <c r="K8" s="156">
        <v>0</v>
      </c>
      <c r="L8" s="513" t="s">
        <v>216</v>
      </c>
    </row>
    <row r="9" spans="1:12" ht="24.95" customHeight="1" thickTop="1" thickBot="1" x14ac:dyDescent="0.25">
      <c r="A9" s="520" t="s">
        <v>616</v>
      </c>
      <c r="B9" s="159">
        <f t="shared" si="0"/>
        <v>0</v>
      </c>
      <c r="C9" s="159">
        <v>0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515" t="s">
        <v>228</v>
      </c>
    </row>
    <row r="10" spans="1:12" ht="24.95" customHeight="1" thickTop="1" thickBot="1" x14ac:dyDescent="0.25">
      <c r="A10" s="544" t="s">
        <v>76</v>
      </c>
      <c r="B10" s="155">
        <f t="shared" si="0"/>
        <v>177</v>
      </c>
      <c r="C10" s="155">
        <v>0</v>
      </c>
      <c r="D10" s="156">
        <v>0</v>
      </c>
      <c r="E10" s="156">
        <v>2</v>
      </c>
      <c r="F10" s="156">
        <v>22</v>
      </c>
      <c r="G10" s="156">
        <v>44</v>
      </c>
      <c r="H10" s="156">
        <v>51</v>
      </c>
      <c r="I10" s="156">
        <v>38</v>
      </c>
      <c r="J10" s="156">
        <v>19</v>
      </c>
      <c r="K10" s="156">
        <v>1</v>
      </c>
      <c r="L10" s="513" t="s">
        <v>229</v>
      </c>
    </row>
    <row r="11" spans="1:12" ht="24.95" customHeight="1" thickTop="1" thickBot="1" x14ac:dyDescent="0.25">
      <c r="A11" s="520" t="s">
        <v>77</v>
      </c>
      <c r="B11" s="159">
        <f t="shared" si="0"/>
        <v>188</v>
      </c>
      <c r="C11" s="159">
        <v>0</v>
      </c>
      <c r="D11" s="160">
        <v>0</v>
      </c>
      <c r="E11" s="160">
        <v>0</v>
      </c>
      <c r="F11" s="160">
        <v>16</v>
      </c>
      <c r="G11" s="160">
        <v>31</v>
      </c>
      <c r="H11" s="160">
        <v>41</v>
      </c>
      <c r="I11" s="160">
        <v>57</v>
      </c>
      <c r="J11" s="160">
        <v>38</v>
      </c>
      <c r="K11" s="160">
        <v>5</v>
      </c>
      <c r="L11" s="515" t="s">
        <v>230</v>
      </c>
    </row>
    <row r="12" spans="1:12" ht="24.95" customHeight="1" thickTop="1" thickBot="1" x14ac:dyDescent="0.25">
      <c r="A12" s="544" t="s">
        <v>78</v>
      </c>
      <c r="B12" s="155">
        <f t="shared" si="0"/>
        <v>2030</v>
      </c>
      <c r="C12" s="155">
        <v>0</v>
      </c>
      <c r="D12" s="156">
        <v>1</v>
      </c>
      <c r="E12" s="156">
        <v>10</v>
      </c>
      <c r="F12" s="156">
        <v>112</v>
      </c>
      <c r="G12" s="156">
        <v>379</v>
      </c>
      <c r="H12" s="156">
        <v>577</v>
      </c>
      <c r="I12" s="156">
        <v>575</v>
      </c>
      <c r="J12" s="156">
        <v>359</v>
      </c>
      <c r="K12" s="156">
        <v>17</v>
      </c>
      <c r="L12" s="513" t="s">
        <v>218</v>
      </c>
    </row>
    <row r="13" spans="1:12" ht="24.95" customHeight="1" thickTop="1" thickBot="1" x14ac:dyDescent="0.25">
      <c r="A13" s="520" t="s">
        <v>219</v>
      </c>
      <c r="B13" s="159">
        <f t="shared" si="0"/>
        <v>271</v>
      </c>
      <c r="C13" s="159">
        <v>0</v>
      </c>
      <c r="D13" s="160">
        <v>0</v>
      </c>
      <c r="E13" s="160">
        <v>2</v>
      </c>
      <c r="F13" s="160">
        <v>25</v>
      </c>
      <c r="G13" s="160">
        <v>55</v>
      </c>
      <c r="H13" s="160">
        <v>84</v>
      </c>
      <c r="I13" s="160">
        <v>72</v>
      </c>
      <c r="J13" s="160">
        <v>33</v>
      </c>
      <c r="K13" s="160">
        <v>0</v>
      </c>
      <c r="L13" s="515" t="s">
        <v>220</v>
      </c>
    </row>
    <row r="14" spans="1:12" ht="24.95" customHeight="1" thickTop="1" thickBot="1" x14ac:dyDescent="0.25">
      <c r="A14" s="544" t="s">
        <v>709</v>
      </c>
      <c r="B14" s="155">
        <f t="shared" si="0"/>
        <v>3109</v>
      </c>
      <c r="C14" s="155">
        <v>0</v>
      </c>
      <c r="D14" s="156">
        <v>0</v>
      </c>
      <c r="E14" s="156">
        <v>16</v>
      </c>
      <c r="F14" s="156">
        <v>240</v>
      </c>
      <c r="G14" s="156">
        <v>583</v>
      </c>
      <c r="H14" s="156">
        <v>872</v>
      </c>
      <c r="I14" s="156">
        <v>1062</v>
      </c>
      <c r="J14" s="156">
        <v>336</v>
      </c>
      <c r="K14" s="156">
        <v>0</v>
      </c>
      <c r="L14" s="513" t="s">
        <v>221</v>
      </c>
    </row>
    <row r="15" spans="1:12" ht="24.95" customHeight="1" thickTop="1" x14ac:dyDescent="0.2">
      <c r="A15" s="521" t="s">
        <v>71</v>
      </c>
      <c r="B15" s="162">
        <f t="shared" si="0"/>
        <v>266</v>
      </c>
      <c r="C15" s="162">
        <v>0</v>
      </c>
      <c r="D15" s="182">
        <v>0</v>
      </c>
      <c r="E15" s="182">
        <v>1</v>
      </c>
      <c r="F15" s="182">
        <v>15</v>
      </c>
      <c r="G15" s="182">
        <v>61</v>
      </c>
      <c r="H15" s="182">
        <v>86</v>
      </c>
      <c r="I15" s="182">
        <v>74</v>
      </c>
      <c r="J15" s="182">
        <v>29</v>
      </c>
      <c r="K15" s="182">
        <v>0</v>
      </c>
      <c r="L15" s="541" t="s">
        <v>72</v>
      </c>
    </row>
    <row r="16" spans="1:12" ht="30" customHeight="1" x14ac:dyDescent="0.2">
      <c r="A16" s="409" t="s">
        <v>44</v>
      </c>
      <c r="B16" s="184">
        <f t="shared" ref="B16:J16" si="1">SUM(B8:B15)</f>
        <v>6053</v>
      </c>
      <c r="C16" s="184">
        <f t="shared" si="1"/>
        <v>0</v>
      </c>
      <c r="D16" s="184">
        <f t="shared" si="1"/>
        <v>1</v>
      </c>
      <c r="E16" s="184">
        <f t="shared" si="1"/>
        <v>31</v>
      </c>
      <c r="F16" s="184">
        <f t="shared" si="1"/>
        <v>433</v>
      </c>
      <c r="G16" s="184">
        <f t="shared" si="1"/>
        <v>1158</v>
      </c>
      <c r="H16" s="184">
        <f t="shared" si="1"/>
        <v>1713</v>
      </c>
      <c r="I16" s="184">
        <f t="shared" si="1"/>
        <v>1880</v>
      </c>
      <c r="J16" s="184">
        <f t="shared" si="1"/>
        <v>814</v>
      </c>
      <c r="K16" s="184">
        <f>SUM(K8:K15)</f>
        <v>23</v>
      </c>
      <c r="L16" s="558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0"/>
  <dimension ref="A1:L16"/>
  <sheetViews>
    <sheetView view="pageBreakPreview" topLeftCell="A7" zoomScaleNormal="100" workbookViewId="0">
      <selection activeCell="K31" sqref="K31"/>
    </sheetView>
  </sheetViews>
  <sheetFormatPr defaultColWidth="9.140625" defaultRowHeight="15" x14ac:dyDescent="0.25"/>
  <cols>
    <col min="1" max="1" width="20.85546875" style="43" customWidth="1"/>
    <col min="2" max="10" width="10.42578125" style="43" customWidth="1"/>
    <col min="11" max="11" width="11.28515625" style="43" customWidth="1"/>
    <col min="12" max="12" width="20.140625" style="43" customWidth="1"/>
    <col min="13" max="256" width="9.140625" style="27"/>
    <col min="257" max="257" width="25.7109375" style="27" customWidth="1"/>
    <col min="258" max="267" width="8.7109375" style="27" customWidth="1"/>
    <col min="268" max="268" width="25.7109375" style="27" customWidth="1"/>
    <col min="269" max="512" width="9.140625" style="27"/>
    <col min="513" max="513" width="25.7109375" style="27" customWidth="1"/>
    <col min="514" max="523" width="8.7109375" style="27" customWidth="1"/>
    <col min="524" max="524" width="25.7109375" style="27" customWidth="1"/>
    <col min="525" max="768" width="9.140625" style="27"/>
    <col min="769" max="769" width="25.7109375" style="27" customWidth="1"/>
    <col min="770" max="779" width="8.7109375" style="27" customWidth="1"/>
    <col min="780" max="780" width="25.7109375" style="27" customWidth="1"/>
    <col min="781" max="1024" width="9.140625" style="27"/>
    <col min="1025" max="1025" width="25.7109375" style="27" customWidth="1"/>
    <col min="1026" max="1035" width="8.7109375" style="27" customWidth="1"/>
    <col min="1036" max="1036" width="25.7109375" style="27" customWidth="1"/>
    <col min="1037" max="1280" width="9.140625" style="27"/>
    <col min="1281" max="1281" width="25.7109375" style="27" customWidth="1"/>
    <col min="1282" max="1291" width="8.7109375" style="27" customWidth="1"/>
    <col min="1292" max="1292" width="25.7109375" style="27" customWidth="1"/>
    <col min="1293" max="1536" width="9.140625" style="27"/>
    <col min="1537" max="1537" width="25.7109375" style="27" customWidth="1"/>
    <col min="1538" max="1547" width="8.7109375" style="27" customWidth="1"/>
    <col min="1548" max="1548" width="25.7109375" style="27" customWidth="1"/>
    <col min="1549" max="1792" width="9.140625" style="27"/>
    <col min="1793" max="1793" width="25.7109375" style="27" customWidth="1"/>
    <col min="1794" max="1803" width="8.7109375" style="27" customWidth="1"/>
    <col min="1804" max="1804" width="25.7109375" style="27" customWidth="1"/>
    <col min="1805" max="2048" width="9.140625" style="27"/>
    <col min="2049" max="2049" width="25.7109375" style="27" customWidth="1"/>
    <col min="2050" max="2059" width="8.7109375" style="27" customWidth="1"/>
    <col min="2060" max="2060" width="25.7109375" style="27" customWidth="1"/>
    <col min="2061" max="2304" width="9.140625" style="27"/>
    <col min="2305" max="2305" width="25.7109375" style="27" customWidth="1"/>
    <col min="2306" max="2315" width="8.7109375" style="27" customWidth="1"/>
    <col min="2316" max="2316" width="25.7109375" style="27" customWidth="1"/>
    <col min="2317" max="2560" width="9.140625" style="27"/>
    <col min="2561" max="2561" width="25.7109375" style="27" customWidth="1"/>
    <col min="2562" max="2571" width="8.7109375" style="27" customWidth="1"/>
    <col min="2572" max="2572" width="25.7109375" style="27" customWidth="1"/>
    <col min="2573" max="2816" width="9.140625" style="27"/>
    <col min="2817" max="2817" width="25.7109375" style="27" customWidth="1"/>
    <col min="2818" max="2827" width="8.7109375" style="27" customWidth="1"/>
    <col min="2828" max="2828" width="25.7109375" style="27" customWidth="1"/>
    <col min="2829" max="3072" width="9.140625" style="27"/>
    <col min="3073" max="3073" width="25.7109375" style="27" customWidth="1"/>
    <col min="3074" max="3083" width="8.7109375" style="27" customWidth="1"/>
    <col min="3084" max="3084" width="25.7109375" style="27" customWidth="1"/>
    <col min="3085" max="3328" width="9.140625" style="27"/>
    <col min="3329" max="3329" width="25.7109375" style="27" customWidth="1"/>
    <col min="3330" max="3339" width="8.7109375" style="27" customWidth="1"/>
    <col min="3340" max="3340" width="25.7109375" style="27" customWidth="1"/>
    <col min="3341" max="3584" width="9.140625" style="27"/>
    <col min="3585" max="3585" width="25.7109375" style="27" customWidth="1"/>
    <col min="3586" max="3595" width="8.7109375" style="27" customWidth="1"/>
    <col min="3596" max="3596" width="25.7109375" style="27" customWidth="1"/>
    <col min="3597" max="3840" width="9.140625" style="27"/>
    <col min="3841" max="3841" width="25.7109375" style="27" customWidth="1"/>
    <col min="3842" max="3851" width="8.7109375" style="27" customWidth="1"/>
    <col min="3852" max="3852" width="25.7109375" style="27" customWidth="1"/>
    <col min="3853" max="4096" width="9.140625" style="27"/>
    <col min="4097" max="4097" width="25.7109375" style="27" customWidth="1"/>
    <col min="4098" max="4107" width="8.7109375" style="27" customWidth="1"/>
    <col min="4108" max="4108" width="25.7109375" style="27" customWidth="1"/>
    <col min="4109" max="4352" width="9.140625" style="27"/>
    <col min="4353" max="4353" width="25.7109375" style="27" customWidth="1"/>
    <col min="4354" max="4363" width="8.7109375" style="27" customWidth="1"/>
    <col min="4364" max="4364" width="25.7109375" style="27" customWidth="1"/>
    <col min="4365" max="4608" width="9.140625" style="27"/>
    <col min="4609" max="4609" width="25.7109375" style="27" customWidth="1"/>
    <col min="4610" max="4619" width="8.7109375" style="27" customWidth="1"/>
    <col min="4620" max="4620" width="25.7109375" style="27" customWidth="1"/>
    <col min="4621" max="4864" width="9.140625" style="27"/>
    <col min="4865" max="4865" width="25.7109375" style="27" customWidth="1"/>
    <col min="4866" max="4875" width="8.7109375" style="27" customWidth="1"/>
    <col min="4876" max="4876" width="25.7109375" style="27" customWidth="1"/>
    <col min="4877" max="5120" width="9.140625" style="27"/>
    <col min="5121" max="5121" width="25.7109375" style="27" customWidth="1"/>
    <col min="5122" max="5131" width="8.7109375" style="27" customWidth="1"/>
    <col min="5132" max="5132" width="25.7109375" style="27" customWidth="1"/>
    <col min="5133" max="5376" width="9.140625" style="27"/>
    <col min="5377" max="5377" width="25.7109375" style="27" customWidth="1"/>
    <col min="5378" max="5387" width="8.7109375" style="27" customWidth="1"/>
    <col min="5388" max="5388" width="25.7109375" style="27" customWidth="1"/>
    <col min="5389" max="5632" width="9.140625" style="27"/>
    <col min="5633" max="5633" width="25.7109375" style="27" customWidth="1"/>
    <col min="5634" max="5643" width="8.7109375" style="27" customWidth="1"/>
    <col min="5644" max="5644" width="25.7109375" style="27" customWidth="1"/>
    <col min="5645" max="5888" width="9.140625" style="27"/>
    <col min="5889" max="5889" width="25.7109375" style="27" customWidth="1"/>
    <col min="5890" max="5899" width="8.7109375" style="27" customWidth="1"/>
    <col min="5900" max="5900" width="25.7109375" style="27" customWidth="1"/>
    <col min="5901" max="6144" width="9.140625" style="27"/>
    <col min="6145" max="6145" width="25.7109375" style="27" customWidth="1"/>
    <col min="6146" max="6155" width="8.7109375" style="27" customWidth="1"/>
    <col min="6156" max="6156" width="25.7109375" style="27" customWidth="1"/>
    <col min="6157" max="6400" width="9.140625" style="27"/>
    <col min="6401" max="6401" width="25.7109375" style="27" customWidth="1"/>
    <col min="6402" max="6411" width="8.7109375" style="27" customWidth="1"/>
    <col min="6412" max="6412" width="25.7109375" style="27" customWidth="1"/>
    <col min="6413" max="6656" width="9.140625" style="27"/>
    <col min="6657" max="6657" width="25.7109375" style="27" customWidth="1"/>
    <col min="6658" max="6667" width="8.7109375" style="27" customWidth="1"/>
    <col min="6668" max="6668" width="25.7109375" style="27" customWidth="1"/>
    <col min="6669" max="6912" width="9.140625" style="27"/>
    <col min="6913" max="6913" width="25.7109375" style="27" customWidth="1"/>
    <col min="6914" max="6923" width="8.7109375" style="27" customWidth="1"/>
    <col min="6924" max="6924" width="25.7109375" style="27" customWidth="1"/>
    <col min="6925" max="7168" width="9.140625" style="27"/>
    <col min="7169" max="7169" width="25.7109375" style="27" customWidth="1"/>
    <col min="7170" max="7179" width="8.7109375" style="27" customWidth="1"/>
    <col min="7180" max="7180" width="25.7109375" style="27" customWidth="1"/>
    <col min="7181" max="7424" width="9.140625" style="27"/>
    <col min="7425" max="7425" width="25.7109375" style="27" customWidth="1"/>
    <col min="7426" max="7435" width="8.7109375" style="27" customWidth="1"/>
    <col min="7436" max="7436" width="25.7109375" style="27" customWidth="1"/>
    <col min="7437" max="7680" width="9.140625" style="27"/>
    <col min="7681" max="7681" width="25.7109375" style="27" customWidth="1"/>
    <col min="7682" max="7691" width="8.7109375" style="27" customWidth="1"/>
    <col min="7692" max="7692" width="25.7109375" style="27" customWidth="1"/>
    <col min="7693" max="7936" width="9.140625" style="27"/>
    <col min="7937" max="7937" width="25.7109375" style="27" customWidth="1"/>
    <col min="7938" max="7947" width="8.7109375" style="27" customWidth="1"/>
    <col min="7948" max="7948" width="25.7109375" style="27" customWidth="1"/>
    <col min="7949" max="8192" width="9.140625" style="27"/>
    <col min="8193" max="8193" width="25.7109375" style="27" customWidth="1"/>
    <col min="8194" max="8203" width="8.7109375" style="27" customWidth="1"/>
    <col min="8204" max="8204" width="25.7109375" style="27" customWidth="1"/>
    <col min="8205" max="8448" width="9.140625" style="27"/>
    <col min="8449" max="8449" width="25.7109375" style="27" customWidth="1"/>
    <col min="8450" max="8459" width="8.7109375" style="27" customWidth="1"/>
    <col min="8460" max="8460" width="25.7109375" style="27" customWidth="1"/>
    <col min="8461" max="8704" width="9.140625" style="27"/>
    <col min="8705" max="8705" width="25.7109375" style="27" customWidth="1"/>
    <col min="8706" max="8715" width="8.7109375" style="27" customWidth="1"/>
    <col min="8716" max="8716" width="25.7109375" style="27" customWidth="1"/>
    <col min="8717" max="8960" width="9.140625" style="27"/>
    <col min="8961" max="8961" width="25.7109375" style="27" customWidth="1"/>
    <col min="8962" max="8971" width="8.7109375" style="27" customWidth="1"/>
    <col min="8972" max="8972" width="25.7109375" style="27" customWidth="1"/>
    <col min="8973" max="9216" width="9.140625" style="27"/>
    <col min="9217" max="9217" width="25.7109375" style="27" customWidth="1"/>
    <col min="9218" max="9227" width="8.7109375" style="27" customWidth="1"/>
    <col min="9228" max="9228" width="25.7109375" style="27" customWidth="1"/>
    <col min="9229" max="9472" width="9.140625" style="27"/>
    <col min="9473" max="9473" width="25.7109375" style="27" customWidth="1"/>
    <col min="9474" max="9483" width="8.7109375" style="27" customWidth="1"/>
    <col min="9484" max="9484" width="25.7109375" style="27" customWidth="1"/>
    <col min="9485" max="9728" width="9.140625" style="27"/>
    <col min="9729" max="9729" width="25.7109375" style="27" customWidth="1"/>
    <col min="9730" max="9739" width="8.7109375" style="27" customWidth="1"/>
    <col min="9740" max="9740" width="25.7109375" style="27" customWidth="1"/>
    <col min="9741" max="9984" width="9.140625" style="27"/>
    <col min="9985" max="9985" width="25.7109375" style="27" customWidth="1"/>
    <col min="9986" max="9995" width="8.7109375" style="27" customWidth="1"/>
    <col min="9996" max="9996" width="25.7109375" style="27" customWidth="1"/>
    <col min="9997" max="10240" width="9.140625" style="27"/>
    <col min="10241" max="10241" width="25.7109375" style="27" customWidth="1"/>
    <col min="10242" max="10251" width="8.7109375" style="27" customWidth="1"/>
    <col min="10252" max="10252" width="25.7109375" style="27" customWidth="1"/>
    <col min="10253" max="10496" width="9.140625" style="27"/>
    <col min="10497" max="10497" width="25.7109375" style="27" customWidth="1"/>
    <col min="10498" max="10507" width="8.7109375" style="27" customWidth="1"/>
    <col min="10508" max="10508" width="25.7109375" style="27" customWidth="1"/>
    <col min="10509" max="10752" width="9.140625" style="27"/>
    <col min="10753" max="10753" width="25.7109375" style="27" customWidth="1"/>
    <col min="10754" max="10763" width="8.7109375" style="27" customWidth="1"/>
    <col min="10764" max="10764" width="25.7109375" style="27" customWidth="1"/>
    <col min="10765" max="11008" width="9.140625" style="27"/>
    <col min="11009" max="11009" width="25.7109375" style="27" customWidth="1"/>
    <col min="11010" max="11019" width="8.7109375" style="27" customWidth="1"/>
    <col min="11020" max="11020" width="25.7109375" style="27" customWidth="1"/>
    <col min="11021" max="11264" width="9.140625" style="27"/>
    <col min="11265" max="11265" width="25.7109375" style="27" customWidth="1"/>
    <col min="11266" max="11275" width="8.7109375" style="27" customWidth="1"/>
    <col min="11276" max="11276" width="25.7109375" style="27" customWidth="1"/>
    <col min="11277" max="11520" width="9.140625" style="27"/>
    <col min="11521" max="11521" width="25.7109375" style="27" customWidth="1"/>
    <col min="11522" max="11531" width="8.7109375" style="27" customWidth="1"/>
    <col min="11532" max="11532" width="25.7109375" style="27" customWidth="1"/>
    <col min="11533" max="11776" width="9.140625" style="27"/>
    <col min="11777" max="11777" width="25.7109375" style="27" customWidth="1"/>
    <col min="11778" max="11787" width="8.7109375" style="27" customWidth="1"/>
    <col min="11788" max="11788" width="25.7109375" style="27" customWidth="1"/>
    <col min="11789" max="12032" width="9.140625" style="27"/>
    <col min="12033" max="12033" width="25.7109375" style="27" customWidth="1"/>
    <col min="12034" max="12043" width="8.7109375" style="27" customWidth="1"/>
    <col min="12044" max="12044" width="25.7109375" style="27" customWidth="1"/>
    <col min="12045" max="12288" width="9.140625" style="27"/>
    <col min="12289" max="12289" width="25.7109375" style="27" customWidth="1"/>
    <col min="12290" max="12299" width="8.7109375" style="27" customWidth="1"/>
    <col min="12300" max="12300" width="25.7109375" style="27" customWidth="1"/>
    <col min="12301" max="12544" width="9.140625" style="27"/>
    <col min="12545" max="12545" width="25.7109375" style="27" customWidth="1"/>
    <col min="12546" max="12555" width="8.7109375" style="27" customWidth="1"/>
    <col min="12556" max="12556" width="25.7109375" style="27" customWidth="1"/>
    <col min="12557" max="12800" width="9.140625" style="27"/>
    <col min="12801" max="12801" width="25.7109375" style="27" customWidth="1"/>
    <col min="12802" max="12811" width="8.7109375" style="27" customWidth="1"/>
    <col min="12812" max="12812" width="25.7109375" style="27" customWidth="1"/>
    <col min="12813" max="13056" width="9.140625" style="27"/>
    <col min="13057" max="13057" width="25.7109375" style="27" customWidth="1"/>
    <col min="13058" max="13067" width="8.7109375" style="27" customWidth="1"/>
    <col min="13068" max="13068" width="25.7109375" style="27" customWidth="1"/>
    <col min="13069" max="13312" width="9.140625" style="27"/>
    <col min="13313" max="13313" width="25.7109375" style="27" customWidth="1"/>
    <col min="13314" max="13323" width="8.7109375" style="27" customWidth="1"/>
    <col min="13324" max="13324" width="25.7109375" style="27" customWidth="1"/>
    <col min="13325" max="13568" width="9.140625" style="27"/>
    <col min="13569" max="13569" width="25.7109375" style="27" customWidth="1"/>
    <col min="13570" max="13579" width="8.7109375" style="27" customWidth="1"/>
    <col min="13580" max="13580" width="25.7109375" style="27" customWidth="1"/>
    <col min="13581" max="13824" width="9.140625" style="27"/>
    <col min="13825" max="13825" width="25.7109375" style="27" customWidth="1"/>
    <col min="13826" max="13835" width="8.7109375" style="27" customWidth="1"/>
    <col min="13836" max="13836" width="25.7109375" style="27" customWidth="1"/>
    <col min="13837" max="14080" width="9.140625" style="27"/>
    <col min="14081" max="14081" width="25.7109375" style="27" customWidth="1"/>
    <col min="14082" max="14091" width="8.7109375" style="27" customWidth="1"/>
    <col min="14092" max="14092" width="25.7109375" style="27" customWidth="1"/>
    <col min="14093" max="14336" width="9.140625" style="27"/>
    <col min="14337" max="14337" width="25.7109375" style="27" customWidth="1"/>
    <col min="14338" max="14347" width="8.7109375" style="27" customWidth="1"/>
    <col min="14348" max="14348" width="25.7109375" style="27" customWidth="1"/>
    <col min="14349" max="14592" width="9.140625" style="27"/>
    <col min="14593" max="14593" width="25.7109375" style="27" customWidth="1"/>
    <col min="14594" max="14603" width="8.7109375" style="27" customWidth="1"/>
    <col min="14604" max="14604" width="25.7109375" style="27" customWidth="1"/>
    <col min="14605" max="14848" width="9.140625" style="27"/>
    <col min="14849" max="14849" width="25.7109375" style="27" customWidth="1"/>
    <col min="14850" max="14859" width="8.7109375" style="27" customWidth="1"/>
    <col min="14860" max="14860" width="25.7109375" style="27" customWidth="1"/>
    <col min="14861" max="15104" width="9.140625" style="27"/>
    <col min="15105" max="15105" width="25.7109375" style="27" customWidth="1"/>
    <col min="15106" max="15115" width="8.7109375" style="27" customWidth="1"/>
    <col min="15116" max="15116" width="25.7109375" style="27" customWidth="1"/>
    <col min="15117" max="15360" width="9.140625" style="27"/>
    <col min="15361" max="15361" width="25.7109375" style="27" customWidth="1"/>
    <col min="15362" max="15371" width="8.7109375" style="27" customWidth="1"/>
    <col min="15372" max="15372" width="25.7109375" style="27" customWidth="1"/>
    <col min="15373" max="15616" width="9.140625" style="27"/>
    <col min="15617" max="15617" width="25.7109375" style="27" customWidth="1"/>
    <col min="15618" max="15627" width="8.7109375" style="27" customWidth="1"/>
    <col min="15628" max="15628" width="25.7109375" style="27" customWidth="1"/>
    <col min="15629" max="15872" width="9.140625" style="27"/>
    <col min="15873" max="15873" width="25.7109375" style="27" customWidth="1"/>
    <col min="15874" max="15883" width="8.7109375" style="27" customWidth="1"/>
    <col min="15884" max="15884" width="25.7109375" style="27" customWidth="1"/>
    <col min="15885" max="16128" width="9.140625" style="27"/>
    <col min="16129" max="16129" width="25.7109375" style="27" customWidth="1"/>
    <col min="16130" max="16139" width="8.7109375" style="27" customWidth="1"/>
    <col min="16140" max="16140" width="25.7109375" style="27" customWidth="1"/>
    <col min="16141" max="16384" width="9.140625" style="27"/>
  </cols>
  <sheetData>
    <row r="1" spans="1:12" ht="23.25" x14ac:dyDescent="0.5">
      <c r="A1" s="1358" t="s">
        <v>491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6.5" customHeight="1" x14ac:dyDescent="0.25">
      <c r="A2" s="1359" t="s">
        <v>781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5.75" x14ac:dyDescent="0.25">
      <c r="A4" s="1344" t="s">
        <v>355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</row>
    <row r="5" spans="1:12" ht="15.75" x14ac:dyDescent="0.3">
      <c r="A5" s="267" t="s">
        <v>743</v>
      </c>
      <c r="B5" s="269"/>
      <c r="C5" s="269"/>
      <c r="D5" s="269"/>
      <c r="E5" s="269"/>
      <c r="F5" s="269"/>
      <c r="G5" s="269"/>
      <c r="H5" s="282"/>
      <c r="I5" s="282"/>
      <c r="J5" s="269"/>
      <c r="K5" s="269"/>
      <c r="L5" s="280" t="s">
        <v>231</v>
      </c>
    </row>
    <row r="6" spans="1:12" ht="28.5" customHeight="1" thickBot="1" x14ac:dyDescent="0.25">
      <c r="A6" s="1418" t="s">
        <v>227</v>
      </c>
      <c r="B6" s="1420" t="s">
        <v>708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75</v>
      </c>
    </row>
    <row r="7" spans="1:12" ht="39.75" customHeight="1" thickTop="1" x14ac:dyDescent="0.2">
      <c r="A7" s="1419"/>
      <c r="B7" s="87" t="s">
        <v>394</v>
      </c>
      <c r="C7" s="87" t="s">
        <v>1632</v>
      </c>
      <c r="D7" s="126" t="s">
        <v>197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215</v>
      </c>
      <c r="B8" s="155">
        <f>SUM(C8:K8)</f>
        <v>207</v>
      </c>
      <c r="C8" s="155">
        <v>0</v>
      </c>
      <c r="D8" s="156">
        <v>0</v>
      </c>
      <c r="E8" s="156">
        <v>1</v>
      </c>
      <c r="F8" s="156">
        <v>12</v>
      </c>
      <c r="G8" s="156">
        <v>42</v>
      </c>
      <c r="H8" s="156">
        <v>59</v>
      </c>
      <c r="I8" s="156">
        <v>47</v>
      </c>
      <c r="J8" s="156">
        <v>43</v>
      </c>
      <c r="K8" s="156">
        <v>3</v>
      </c>
      <c r="L8" s="513" t="s">
        <v>216</v>
      </c>
    </row>
    <row r="9" spans="1:12" ht="24.95" customHeight="1" thickTop="1" thickBot="1" x14ac:dyDescent="0.25">
      <c r="A9" s="520" t="s">
        <v>616</v>
      </c>
      <c r="B9" s="216">
        <f t="shared" ref="B9:B15" si="0">SUM(C9:K9)</f>
        <v>0</v>
      </c>
      <c r="C9" s="159">
        <v>0</v>
      </c>
      <c r="D9" s="160">
        <v>0</v>
      </c>
      <c r="E9" s="160">
        <v>0</v>
      </c>
      <c r="F9" s="160">
        <v>0</v>
      </c>
      <c r="G9" s="160">
        <v>0</v>
      </c>
      <c r="H9" s="160">
        <v>0</v>
      </c>
      <c r="I9" s="160">
        <v>0</v>
      </c>
      <c r="J9" s="160">
        <v>0</v>
      </c>
      <c r="K9" s="160">
        <v>0</v>
      </c>
      <c r="L9" s="515" t="s">
        <v>228</v>
      </c>
    </row>
    <row r="10" spans="1:12" ht="24.95" customHeight="1" thickTop="1" thickBot="1" x14ac:dyDescent="0.25">
      <c r="A10" s="544" t="s">
        <v>76</v>
      </c>
      <c r="B10" s="155">
        <f t="shared" si="0"/>
        <v>1313</v>
      </c>
      <c r="C10" s="155">
        <v>2</v>
      </c>
      <c r="D10" s="156">
        <v>2</v>
      </c>
      <c r="E10" s="156">
        <v>11</v>
      </c>
      <c r="F10" s="156">
        <v>97</v>
      </c>
      <c r="G10" s="156">
        <v>237</v>
      </c>
      <c r="H10" s="156">
        <v>308</v>
      </c>
      <c r="I10" s="156">
        <v>327</v>
      </c>
      <c r="J10" s="156">
        <v>289</v>
      </c>
      <c r="K10" s="156">
        <v>40</v>
      </c>
      <c r="L10" s="513" t="s">
        <v>229</v>
      </c>
    </row>
    <row r="11" spans="1:12" ht="24.95" customHeight="1" thickTop="1" thickBot="1" x14ac:dyDescent="0.25">
      <c r="A11" s="520" t="s">
        <v>77</v>
      </c>
      <c r="B11" s="216">
        <f t="shared" si="0"/>
        <v>349</v>
      </c>
      <c r="C11" s="159">
        <v>2</v>
      </c>
      <c r="D11" s="160">
        <v>0</v>
      </c>
      <c r="E11" s="160">
        <v>2</v>
      </c>
      <c r="F11" s="160">
        <v>20</v>
      </c>
      <c r="G11" s="160">
        <v>41</v>
      </c>
      <c r="H11" s="160">
        <v>92</v>
      </c>
      <c r="I11" s="160">
        <v>88</v>
      </c>
      <c r="J11" s="160">
        <v>84</v>
      </c>
      <c r="K11" s="160">
        <v>20</v>
      </c>
      <c r="L11" s="515" t="s">
        <v>230</v>
      </c>
    </row>
    <row r="12" spans="1:12" ht="24.95" customHeight="1" thickTop="1" thickBot="1" x14ac:dyDescent="0.25">
      <c r="A12" s="544" t="s">
        <v>78</v>
      </c>
      <c r="B12" s="155">
        <f t="shared" si="0"/>
        <v>4343</v>
      </c>
      <c r="C12" s="155">
        <v>2</v>
      </c>
      <c r="D12" s="156">
        <v>1</v>
      </c>
      <c r="E12" s="156">
        <v>20</v>
      </c>
      <c r="F12" s="156">
        <v>193</v>
      </c>
      <c r="G12" s="156">
        <v>654</v>
      </c>
      <c r="H12" s="156">
        <v>1214</v>
      </c>
      <c r="I12" s="156">
        <v>1295</v>
      </c>
      <c r="J12" s="156">
        <v>879</v>
      </c>
      <c r="K12" s="156">
        <v>85</v>
      </c>
      <c r="L12" s="513" t="s">
        <v>218</v>
      </c>
    </row>
    <row r="13" spans="1:12" ht="24.95" customHeight="1" thickTop="1" thickBot="1" x14ac:dyDescent="0.25">
      <c r="A13" s="520" t="s">
        <v>219</v>
      </c>
      <c r="B13" s="216">
        <f t="shared" si="0"/>
        <v>1908</v>
      </c>
      <c r="C13" s="159">
        <v>1</v>
      </c>
      <c r="D13" s="160">
        <v>0</v>
      </c>
      <c r="E13" s="160">
        <v>8</v>
      </c>
      <c r="F13" s="160">
        <v>119</v>
      </c>
      <c r="G13" s="160">
        <v>421</v>
      </c>
      <c r="H13" s="160">
        <v>714</v>
      </c>
      <c r="I13" s="160">
        <v>493</v>
      </c>
      <c r="J13" s="160">
        <v>144</v>
      </c>
      <c r="K13" s="160">
        <v>8</v>
      </c>
      <c r="L13" s="515" t="s">
        <v>220</v>
      </c>
    </row>
    <row r="14" spans="1:12" ht="24.95" customHeight="1" thickTop="1" thickBot="1" x14ac:dyDescent="0.25">
      <c r="A14" s="544" t="s">
        <v>709</v>
      </c>
      <c r="B14" s="155">
        <f t="shared" si="0"/>
        <v>11340</v>
      </c>
      <c r="C14" s="155">
        <v>5</v>
      </c>
      <c r="D14" s="156">
        <v>2</v>
      </c>
      <c r="E14" s="156">
        <v>15</v>
      </c>
      <c r="F14" s="156">
        <v>496</v>
      </c>
      <c r="G14" s="156">
        <v>2651</v>
      </c>
      <c r="H14" s="156">
        <v>4728</v>
      </c>
      <c r="I14" s="156">
        <v>3037</v>
      </c>
      <c r="J14" s="156">
        <v>406</v>
      </c>
      <c r="K14" s="156">
        <v>0</v>
      </c>
      <c r="L14" s="513" t="s">
        <v>221</v>
      </c>
    </row>
    <row r="15" spans="1:12" ht="24.95" customHeight="1" thickTop="1" x14ac:dyDescent="0.2">
      <c r="A15" s="521" t="s">
        <v>71</v>
      </c>
      <c r="B15" s="166">
        <f t="shared" si="0"/>
        <v>803</v>
      </c>
      <c r="C15" s="162">
        <v>1</v>
      </c>
      <c r="D15" s="182">
        <v>0</v>
      </c>
      <c r="E15" s="182">
        <v>4</v>
      </c>
      <c r="F15" s="182">
        <v>37</v>
      </c>
      <c r="G15" s="182">
        <v>175</v>
      </c>
      <c r="H15" s="182">
        <v>270</v>
      </c>
      <c r="I15" s="182">
        <v>200</v>
      </c>
      <c r="J15" s="182">
        <v>109</v>
      </c>
      <c r="K15" s="182">
        <v>7</v>
      </c>
      <c r="L15" s="541" t="s">
        <v>72</v>
      </c>
    </row>
    <row r="16" spans="1:12" ht="30" customHeight="1" x14ac:dyDescent="0.2">
      <c r="A16" s="409" t="s">
        <v>44</v>
      </c>
      <c r="B16" s="240">
        <f t="shared" ref="B16:J16" si="1">SUM(B8:B15)</f>
        <v>20263</v>
      </c>
      <c r="C16" s="184">
        <f t="shared" si="1"/>
        <v>13</v>
      </c>
      <c r="D16" s="184">
        <f>SUM(D8:D15)</f>
        <v>5</v>
      </c>
      <c r="E16" s="184">
        <f t="shared" si="1"/>
        <v>61</v>
      </c>
      <c r="F16" s="184">
        <f t="shared" si="1"/>
        <v>974</v>
      </c>
      <c r="G16" s="184">
        <f t="shared" si="1"/>
        <v>4221</v>
      </c>
      <c r="H16" s="184">
        <f t="shared" si="1"/>
        <v>7385</v>
      </c>
      <c r="I16" s="184">
        <f t="shared" si="1"/>
        <v>5487</v>
      </c>
      <c r="J16" s="184">
        <f t="shared" si="1"/>
        <v>1954</v>
      </c>
      <c r="K16" s="184">
        <f>SUM(K8:K15)</f>
        <v>163</v>
      </c>
      <c r="L16" s="558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1"/>
  <dimension ref="A1:L16"/>
  <sheetViews>
    <sheetView view="pageBreakPreview" zoomScaleNormal="100" workbookViewId="0">
      <selection activeCell="B23" sqref="B23"/>
    </sheetView>
  </sheetViews>
  <sheetFormatPr defaultColWidth="9.140625" defaultRowHeight="15" x14ac:dyDescent="0.25"/>
  <cols>
    <col min="1" max="1" width="20.85546875" style="43" customWidth="1"/>
    <col min="2" max="10" width="10.42578125" style="43" customWidth="1"/>
    <col min="11" max="11" width="11.140625" style="43" customWidth="1"/>
    <col min="12" max="12" width="20.140625" style="43" customWidth="1"/>
    <col min="13" max="256" width="9.140625" style="27"/>
    <col min="257" max="257" width="25.7109375" style="27" customWidth="1"/>
    <col min="258" max="267" width="8.7109375" style="27" customWidth="1"/>
    <col min="268" max="268" width="25.7109375" style="27" customWidth="1"/>
    <col min="269" max="512" width="9.140625" style="27"/>
    <col min="513" max="513" width="25.7109375" style="27" customWidth="1"/>
    <col min="514" max="523" width="8.7109375" style="27" customWidth="1"/>
    <col min="524" max="524" width="25.7109375" style="27" customWidth="1"/>
    <col min="525" max="768" width="9.140625" style="27"/>
    <col min="769" max="769" width="25.7109375" style="27" customWidth="1"/>
    <col min="770" max="779" width="8.7109375" style="27" customWidth="1"/>
    <col min="780" max="780" width="25.7109375" style="27" customWidth="1"/>
    <col min="781" max="1024" width="9.140625" style="27"/>
    <col min="1025" max="1025" width="25.7109375" style="27" customWidth="1"/>
    <col min="1026" max="1035" width="8.7109375" style="27" customWidth="1"/>
    <col min="1036" max="1036" width="25.7109375" style="27" customWidth="1"/>
    <col min="1037" max="1280" width="9.140625" style="27"/>
    <col min="1281" max="1281" width="25.7109375" style="27" customWidth="1"/>
    <col min="1282" max="1291" width="8.7109375" style="27" customWidth="1"/>
    <col min="1292" max="1292" width="25.7109375" style="27" customWidth="1"/>
    <col min="1293" max="1536" width="9.140625" style="27"/>
    <col min="1537" max="1537" width="25.7109375" style="27" customWidth="1"/>
    <col min="1538" max="1547" width="8.7109375" style="27" customWidth="1"/>
    <col min="1548" max="1548" width="25.7109375" style="27" customWidth="1"/>
    <col min="1549" max="1792" width="9.140625" style="27"/>
    <col min="1793" max="1793" width="25.7109375" style="27" customWidth="1"/>
    <col min="1794" max="1803" width="8.7109375" style="27" customWidth="1"/>
    <col min="1804" max="1804" width="25.7109375" style="27" customWidth="1"/>
    <col min="1805" max="2048" width="9.140625" style="27"/>
    <col min="2049" max="2049" width="25.7109375" style="27" customWidth="1"/>
    <col min="2050" max="2059" width="8.7109375" style="27" customWidth="1"/>
    <col min="2060" max="2060" width="25.7109375" style="27" customWidth="1"/>
    <col min="2061" max="2304" width="9.140625" style="27"/>
    <col min="2305" max="2305" width="25.7109375" style="27" customWidth="1"/>
    <col min="2306" max="2315" width="8.7109375" style="27" customWidth="1"/>
    <col min="2316" max="2316" width="25.7109375" style="27" customWidth="1"/>
    <col min="2317" max="2560" width="9.140625" style="27"/>
    <col min="2561" max="2561" width="25.7109375" style="27" customWidth="1"/>
    <col min="2562" max="2571" width="8.7109375" style="27" customWidth="1"/>
    <col min="2572" max="2572" width="25.7109375" style="27" customWidth="1"/>
    <col min="2573" max="2816" width="9.140625" style="27"/>
    <col min="2817" max="2817" width="25.7109375" style="27" customWidth="1"/>
    <col min="2818" max="2827" width="8.7109375" style="27" customWidth="1"/>
    <col min="2828" max="2828" width="25.7109375" style="27" customWidth="1"/>
    <col min="2829" max="3072" width="9.140625" style="27"/>
    <col min="3073" max="3073" width="25.7109375" style="27" customWidth="1"/>
    <col min="3074" max="3083" width="8.7109375" style="27" customWidth="1"/>
    <col min="3084" max="3084" width="25.7109375" style="27" customWidth="1"/>
    <col min="3085" max="3328" width="9.140625" style="27"/>
    <col min="3329" max="3329" width="25.7109375" style="27" customWidth="1"/>
    <col min="3330" max="3339" width="8.7109375" style="27" customWidth="1"/>
    <col min="3340" max="3340" width="25.7109375" style="27" customWidth="1"/>
    <col min="3341" max="3584" width="9.140625" style="27"/>
    <col min="3585" max="3585" width="25.7109375" style="27" customWidth="1"/>
    <col min="3586" max="3595" width="8.7109375" style="27" customWidth="1"/>
    <col min="3596" max="3596" width="25.7109375" style="27" customWidth="1"/>
    <col min="3597" max="3840" width="9.140625" style="27"/>
    <col min="3841" max="3841" width="25.7109375" style="27" customWidth="1"/>
    <col min="3842" max="3851" width="8.7109375" style="27" customWidth="1"/>
    <col min="3852" max="3852" width="25.7109375" style="27" customWidth="1"/>
    <col min="3853" max="4096" width="9.140625" style="27"/>
    <col min="4097" max="4097" width="25.7109375" style="27" customWidth="1"/>
    <col min="4098" max="4107" width="8.7109375" style="27" customWidth="1"/>
    <col min="4108" max="4108" width="25.7109375" style="27" customWidth="1"/>
    <col min="4109" max="4352" width="9.140625" style="27"/>
    <col min="4353" max="4353" width="25.7109375" style="27" customWidth="1"/>
    <col min="4354" max="4363" width="8.7109375" style="27" customWidth="1"/>
    <col min="4364" max="4364" width="25.7109375" style="27" customWidth="1"/>
    <col min="4365" max="4608" width="9.140625" style="27"/>
    <col min="4609" max="4609" width="25.7109375" style="27" customWidth="1"/>
    <col min="4610" max="4619" width="8.7109375" style="27" customWidth="1"/>
    <col min="4620" max="4620" width="25.7109375" style="27" customWidth="1"/>
    <col min="4621" max="4864" width="9.140625" style="27"/>
    <col min="4865" max="4865" width="25.7109375" style="27" customWidth="1"/>
    <col min="4866" max="4875" width="8.7109375" style="27" customWidth="1"/>
    <col min="4876" max="4876" width="25.7109375" style="27" customWidth="1"/>
    <col min="4877" max="5120" width="9.140625" style="27"/>
    <col min="5121" max="5121" width="25.7109375" style="27" customWidth="1"/>
    <col min="5122" max="5131" width="8.7109375" style="27" customWidth="1"/>
    <col min="5132" max="5132" width="25.7109375" style="27" customWidth="1"/>
    <col min="5133" max="5376" width="9.140625" style="27"/>
    <col min="5377" max="5377" width="25.7109375" style="27" customWidth="1"/>
    <col min="5378" max="5387" width="8.7109375" style="27" customWidth="1"/>
    <col min="5388" max="5388" width="25.7109375" style="27" customWidth="1"/>
    <col min="5389" max="5632" width="9.140625" style="27"/>
    <col min="5633" max="5633" width="25.7109375" style="27" customWidth="1"/>
    <col min="5634" max="5643" width="8.7109375" style="27" customWidth="1"/>
    <col min="5644" max="5644" width="25.7109375" style="27" customWidth="1"/>
    <col min="5645" max="5888" width="9.140625" style="27"/>
    <col min="5889" max="5889" width="25.7109375" style="27" customWidth="1"/>
    <col min="5890" max="5899" width="8.7109375" style="27" customWidth="1"/>
    <col min="5900" max="5900" width="25.7109375" style="27" customWidth="1"/>
    <col min="5901" max="6144" width="9.140625" style="27"/>
    <col min="6145" max="6145" width="25.7109375" style="27" customWidth="1"/>
    <col min="6146" max="6155" width="8.7109375" style="27" customWidth="1"/>
    <col min="6156" max="6156" width="25.7109375" style="27" customWidth="1"/>
    <col min="6157" max="6400" width="9.140625" style="27"/>
    <col min="6401" max="6401" width="25.7109375" style="27" customWidth="1"/>
    <col min="6402" max="6411" width="8.7109375" style="27" customWidth="1"/>
    <col min="6412" max="6412" width="25.7109375" style="27" customWidth="1"/>
    <col min="6413" max="6656" width="9.140625" style="27"/>
    <col min="6657" max="6657" width="25.7109375" style="27" customWidth="1"/>
    <col min="6658" max="6667" width="8.7109375" style="27" customWidth="1"/>
    <col min="6668" max="6668" width="25.7109375" style="27" customWidth="1"/>
    <col min="6669" max="6912" width="9.140625" style="27"/>
    <col min="6913" max="6913" width="25.7109375" style="27" customWidth="1"/>
    <col min="6914" max="6923" width="8.7109375" style="27" customWidth="1"/>
    <col min="6924" max="6924" width="25.7109375" style="27" customWidth="1"/>
    <col min="6925" max="7168" width="9.140625" style="27"/>
    <col min="7169" max="7169" width="25.7109375" style="27" customWidth="1"/>
    <col min="7170" max="7179" width="8.7109375" style="27" customWidth="1"/>
    <col min="7180" max="7180" width="25.7109375" style="27" customWidth="1"/>
    <col min="7181" max="7424" width="9.140625" style="27"/>
    <col min="7425" max="7425" width="25.7109375" style="27" customWidth="1"/>
    <col min="7426" max="7435" width="8.7109375" style="27" customWidth="1"/>
    <col min="7436" max="7436" width="25.7109375" style="27" customWidth="1"/>
    <col min="7437" max="7680" width="9.140625" style="27"/>
    <col min="7681" max="7681" width="25.7109375" style="27" customWidth="1"/>
    <col min="7682" max="7691" width="8.7109375" style="27" customWidth="1"/>
    <col min="7692" max="7692" width="25.7109375" style="27" customWidth="1"/>
    <col min="7693" max="7936" width="9.140625" style="27"/>
    <col min="7937" max="7937" width="25.7109375" style="27" customWidth="1"/>
    <col min="7938" max="7947" width="8.7109375" style="27" customWidth="1"/>
    <col min="7948" max="7948" width="25.7109375" style="27" customWidth="1"/>
    <col min="7949" max="8192" width="9.140625" style="27"/>
    <col min="8193" max="8193" width="25.7109375" style="27" customWidth="1"/>
    <col min="8194" max="8203" width="8.7109375" style="27" customWidth="1"/>
    <col min="8204" max="8204" width="25.7109375" style="27" customWidth="1"/>
    <col min="8205" max="8448" width="9.140625" style="27"/>
    <col min="8449" max="8449" width="25.7109375" style="27" customWidth="1"/>
    <col min="8450" max="8459" width="8.7109375" style="27" customWidth="1"/>
    <col min="8460" max="8460" width="25.7109375" style="27" customWidth="1"/>
    <col min="8461" max="8704" width="9.140625" style="27"/>
    <col min="8705" max="8705" width="25.7109375" style="27" customWidth="1"/>
    <col min="8706" max="8715" width="8.7109375" style="27" customWidth="1"/>
    <col min="8716" max="8716" width="25.7109375" style="27" customWidth="1"/>
    <col min="8717" max="8960" width="9.140625" style="27"/>
    <col min="8961" max="8961" width="25.7109375" style="27" customWidth="1"/>
    <col min="8962" max="8971" width="8.7109375" style="27" customWidth="1"/>
    <col min="8972" max="8972" width="25.7109375" style="27" customWidth="1"/>
    <col min="8973" max="9216" width="9.140625" style="27"/>
    <col min="9217" max="9217" width="25.7109375" style="27" customWidth="1"/>
    <col min="9218" max="9227" width="8.7109375" style="27" customWidth="1"/>
    <col min="9228" max="9228" width="25.7109375" style="27" customWidth="1"/>
    <col min="9229" max="9472" width="9.140625" style="27"/>
    <col min="9473" max="9473" width="25.7109375" style="27" customWidth="1"/>
    <col min="9474" max="9483" width="8.7109375" style="27" customWidth="1"/>
    <col min="9484" max="9484" width="25.7109375" style="27" customWidth="1"/>
    <col min="9485" max="9728" width="9.140625" style="27"/>
    <col min="9729" max="9729" width="25.7109375" style="27" customWidth="1"/>
    <col min="9730" max="9739" width="8.7109375" style="27" customWidth="1"/>
    <col min="9740" max="9740" width="25.7109375" style="27" customWidth="1"/>
    <col min="9741" max="9984" width="9.140625" style="27"/>
    <col min="9985" max="9985" width="25.7109375" style="27" customWidth="1"/>
    <col min="9986" max="9995" width="8.7109375" style="27" customWidth="1"/>
    <col min="9996" max="9996" width="25.7109375" style="27" customWidth="1"/>
    <col min="9997" max="10240" width="9.140625" style="27"/>
    <col min="10241" max="10241" width="25.7109375" style="27" customWidth="1"/>
    <col min="10242" max="10251" width="8.7109375" style="27" customWidth="1"/>
    <col min="10252" max="10252" width="25.7109375" style="27" customWidth="1"/>
    <col min="10253" max="10496" width="9.140625" style="27"/>
    <col min="10497" max="10497" width="25.7109375" style="27" customWidth="1"/>
    <col min="10498" max="10507" width="8.7109375" style="27" customWidth="1"/>
    <col min="10508" max="10508" width="25.7109375" style="27" customWidth="1"/>
    <col min="10509" max="10752" width="9.140625" style="27"/>
    <col min="10753" max="10753" width="25.7109375" style="27" customWidth="1"/>
    <col min="10754" max="10763" width="8.7109375" style="27" customWidth="1"/>
    <col min="10764" max="10764" width="25.7109375" style="27" customWidth="1"/>
    <col min="10765" max="11008" width="9.140625" style="27"/>
    <col min="11009" max="11009" width="25.7109375" style="27" customWidth="1"/>
    <col min="11010" max="11019" width="8.7109375" style="27" customWidth="1"/>
    <col min="11020" max="11020" width="25.7109375" style="27" customWidth="1"/>
    <col min="11021" max="11264" width="9.140625" style="27"/>
    <col min="11265" max="11265" width="25.7109375" style="27" customWidth="1"/>
    <col min="11266" max="11275" width="8.7109375" style="27" customWidth="1"/>
    <col min="11276" max="11276" width="25.7109375" style="27" customWidth="1"/>
    <col min="11277" max="11520" width="9.140625" style="27"/>
    <col min="11521" max="11521" width="25.7109375" style="27" customWidth="1"/>
    <col min="11522" max="11531" width="8.7109375" style="27" customWidth="1"/>
    <col min="11532" max="11532" width="25.7109375" style="27" customWidth="1"/>
    <col min="11533" max="11776" width="9.140625" style="27"/>
    <col min="11777" max="11777" width="25.7109375" style="27" customWidth="1"/>
    <col min="11778" max="11787" width="8.7109375" style="27" customWidth="1"/>
    <col min="11788" max="11788" width="25.7109375" style="27" customWidth="1"/>
    <col min="11789" max="12032" width="9.140625" style="27"/>
    <col min="12033" max="12033" width="25.7109375" style="27" customWidth="1"/>
    <col min="12034" max="12043" width="8.7109375" style="27" customWidth="1"/>
    <col min="12044" max="12044" width="25.7109375" style="27" customWidth="1"/>
    <col min="12045" max="12288" width="9.140625" style="27"/>
    <col min="12289" max="12289" width="25.7109375" style="27" customWidth="1"/>
    <col min="12290" max="12299" width="8.7109375" style="27" customWidth="1"/>
    <col min="12300" max="12300" width="25.7109375" style="27" customWidth="1"/>
    <col min="12301" max="12544" width="9.140625" style="27"/>
    <col min="12545" max="12545" width="25.7109375" style="27" customWidth="1"/>
    <col min="12546" max="12555" width="8.7109375" style="27" customWidth="1"/>
    <col min="12556" max="12556" width="25.7109375" style="27" customWidth="1"/>
    <col min="12557" max="12800" width="9.140625" style="27"/>
    <col min="12801" max="12801" width="25.7109375" style="27" customWidth="1"/>
    <col min="12802" max="12811" width="8.7109375" style="27" customWidth="1"/>
    <col min="12812" max="12812" width="25.7109375" style="27" customWidth="1"/>
    <col min="12813" max="13056" width="9.140625" style="27"/>
    <col min="13057" max="13057" width="25.7109375" style="27" customWidth="1"/>
    <col min="13058" max="13067" width="8.7109375" style="27" customWidth="1"/>
    <col min="13068" max="13068" width="25.7109375" style="27" customWidth="1"/>
    <col min="13069" max="13312" width="9.140625" style="27"/>
    <col min="13313" max="13313" width="25.7109375" style="27" customWidth="1"/>
    <col min="13314" max="13323" width="8.7109375" style="27" customWidth="1"/>
    <col min="13324" max="13324" width="25.7109375" style="27" customWidth="1"/>
    <col min="13325" max="13568" width="9.140625" style="27"/>
    <col min="13569" max="13569" width="25.7109375" style="27" customWidth="1"/>
    <col min="13570" max="13579" width="8.7109375" style="27" customWidth="1"/>
    <col min="13580" max="13580" width="25.7109375" style="27" customWidth="1"/>
    <col min="13581" max="13824" width="9.140625" style="27"/>
    <col min="13825" max="13825" width="25.7109375" style="27" customWidth="1"/>
    <col min="13826" max="13835" width="8.7109375" style="27" customWidth="1"/>
    <col min="13836" max="13836" width="25.7109375" style="27" customWidth="1"/>
    <col min="13837" max="14080" width="9.140625" style="27"/>
    <col min="14081" max="14081" width="25.7109375" style="27" customWidth="1"/>
    <col min="14082" max="14091" width="8.7109375" style="27" customWidth="1"/>
    <col min="14092" max="14092" width="25.7109375" style="27" customWidth="1"/>
    <col min="14093" max="14336" width="9.140625" style="27"/>
    <col min="14337" max="14337" width="25.7109375" style="27" customWidth="1"/>
    <col min="14338" max="14347" width="8.7109375" style="27" customWidth="1"/>
    <col min="14348" max="14348" width="25.7109375" style="27" customWidth="1"/>
    <col min="14349" max="14592" width="9.140625" style="27"/>
    <col min="14593" max="14593" width="25.7109375" style="27" customWidth="1"/>
    <col min="14594" max="14603" width="8.7109375" style="27" customWidth="1"/>
    <col min="14604" max="14604" width="25.7109375" style="27" customWidth="1"/>
    <col min="14605" max="14848" width="9.140625" style="27"/>
    <col min="14849" max="14849" width="25.7109375" style="27" customWidth="1"/>
    <col min="14850" max="14859" width="8.7109375" style="27" customWidth="1"/>
    <col min="14860" max="14860" width="25.7109375" style="27" customWidth="1"/>
    <col min="14861" max="15104" width="9.140625" style="27"/>
    <col min="15105" max="15105" width="25.7109375" style="27" customWidth="1"/>
    <col min="15106" max="15115" width="8.7109375" style="27" customWidth="1"/>
    <col min="15116" max="15116" width="25.7109375" style="27" customWidth="1"/>
    <col min="15117" max="15360" width="9.140625" style="27"/>
    <col min="15361" max="15361" width="25.7109375" style="27" customWidth="1"/>
    <col min="15362" max="15371" width="8.7109375" style="27" customWidth="1"/>
    <col min="15372" max="15372" width="25.7109375" style="27" customWidth="1"/>
    <col min="15373" max="15616" width="9.140625" style="27"/>
    <col min="15617" max="15617" width="25.7109375" style="27" customWidth="1"/>
    <col min="15618" max="15627" width="8.7109375" style="27" customWidth="1"/>
    <col min="15628" max="15628" width="25.7109375" style="27" customWidth="1"/>
    <col min="15629" max="15872" width="9.140625" style="27"/>
    <col min="15873" max="15873" width="25.7109375" style="27" customWidth="1"/>
    <col min="15874" max="15883" width="8.7109375" style="27" customWidth="1"/>
    <col min="15884" max="15884" width="25.7109375" style="27" customWidth="1"/>
    <col min="15885" max="16128" width="9.140625" style="27"/>
    <col min="16129" max="16129" width="25.7109375" style="27" customWidth="1"/>
    <col min="16130" max="16139" width="8.7109375" style="27" customWidth="1"/>
    <col min="16140" max="16140" width="25.7109375" style="27" customWidth="1"/>
    <col min="16141" max="16384" width="9.140625" style="27"/>
  </cols>
  <sheetData>
    <row r="1" spans="1:12" ht="23.25" x14ac:dyDescent="0.5">
      <c r="A1" s="1358" t="s">
        <v>491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</row>
    <row r="2" spans="1:12" ht="16.5" customHeight="1" x14ac:dyDescent="0.25">
      <c r="A2" s="1359" t="s">
        <v>781</v>
      </c>
      <c r="B2" s="1359"/>
      <c r="C2" s="1359"/>
      <c r="D2" s="1359"/>
      <c r="E2" s="1359"/>
      <c r="F2" s="1359"/>
      <c r="G2" s="1359"/>
      <c r="H2" s="1359"/>
      <c r="I2" s="1359"/>
      <c r="J2" s="1359"/>
      <c r="K2" s="1359"/>
      <c r="L2" s="1359"/>
    </row>
    <row r="3" spans="1:12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  <c r="K3" s="1344"/>
      <c r="L3" s="1344"/>
    </row>
    <row r="4" spans="1:12" ht="15.75" x14ac:dyDescent="0.25">
      <c r="A4" s="1344" t="s">
        <v>350</v>
      </c>
      <c r="B4" s="1344"/>
      <c r="C4" s="1344"/>
      <c r="D4" s="1344"/>
      <c r="E4" s="1344"/>
      <c r="F4" s="1344"/>
      <c r="G4" s="1344"/>
      <c r="H4" s="1344"/>
      <c r="I4" s="1344"/>
      <c r="J4" s="1344"/>
      <c r="K4" s="1344"/>
      <c r="L4" s="1344"/>
    </row>
    <row r="5" spans="1:12" ht="15.75" x14ac:dyDescent="0.3">
      <c r="A5" s="267" t="s">
        <v>744</v>
      </c>
      <c r="B5" s="269"/>
      <c r="C5" s="269"/>
      <c r="D5" s="269"/>
      <c r="E5" s="269"/>
      <c r="F5" s="269"/>
      <c r="G5" s="269"/>
      <c r="H5" s="282"/>
      <c r="I5" s="282"/>
      <c r="J5" s="269"/>
      <c r="K5" s="269"/>
      <c r="L5" s="280" t="s">
        <v>232</v>
      </c>
    </row>
    <row r="6" spans="1:12" ht="28.5" customHeight="1" thickBot="1" x14ac:dyDescent="0.25">
      <c r="A6" s="1418" t="s">
        <v>227</v>
      </c>
      <c r="B6" s="1420" t="s">
        <v>708</v>
      </c>
      <c r="C6" s="1420"/>
      <c r="D6" s="1420"/>
      <c r="E6" s="1420"/>
      <c r="F6" s="1420"/>
      <c r="G6" s="1420"/>
      <c r="H6" s="1420"/>
      <c r="I6" s="1420"/>
      <c r="J6" s="1420"/>
      <c r="K6" s="1420"/>
      <c r="L6" s="1421" t="s">
        <v>75</v>
      </c>
    </row>
    <row r="7" spans="1:12" ht="39.75" customHeight="1" thickTop="1" x14ac:dyDescent="0.2">
      <c r="A7" s="1419"/>
      <c r="B7" s="87" t="s">
        <v>394</v>
      </c>
      <c r="C7" s="87" t="s">
        <v>1632</v>
      </c>
      <c r="D7" s="126" t="s">
        <v>197</v>
      </c>
      <c r="E7" s="60" t="s">
        <v>161</v>
      </c>
      <c r="F7" s="60" t="s">
        <v>69</v>
      </c>
      <c r="G7" s="60" t="s">
        <v>67</v>
      </c>
      <c r="H7" s="60" t="s">
        <v>65</v>
      </c>
      <c r="I7" s="60" t="s">
        <v>63</v>
      </c>
      <c r="J7" s="60" t="s">
        <v>61</v>
      </c>
      <c r="K7" s="127" t="s">
        <v>537</v>
      </c>
      <c r="L7" s="1422"/>
    </row>
    <row r="8" spans="1:12" ht="24.95" customHeight="1" thickBot="1" x14ac:dyDescent="0.25">
      <c r="A8" s="543" t="s">
        <v>215</v>
      </c>
      <c r="B8" s="155">
        <f>SUM(C8:K8)</f>
        <v>219</v>
      </c>
      <c r="C8" s="155">
        <f>'B16-1'!C8+'B16-2'!C8</f>
        <v>0</v>
      </c>
      <c r="D8" s="156">
        <f>'B16-1'!D8+'B16-2'!D8</f>
        <v>0</v>
      </c>
      <c r="E8" s="156">
        <f>'B16-1'!E8+'B16-2'!E8</f>
        <v>1</v>
      </c>
      <c r="F8" s="156">
        <f>'B16-1'!F8+'B16-2'!F8</f>
        <v>15</v>
      </c>
      <c r="G8" s="156">
        <f>'B16-1'!G8+'B16-2'!G8</f>
        <v>47</v>
      </c>
      <c r="H8" s="156">
        <f>'B16-1'!H8+'B16-2'!H8</f>
        <v>61</v>
      </c>
      <c r="I8" s="156">
        <f>'B16-1'!I8+'B16-2'!I8</f>
        <v>49</v>
      </c>
      <c r="J8" s="156">
        <f>'B16-1'!J8+'B16-2'!J8</f>
        <v>43</v>
      </c>
      <c r="K8" s="156">
        <f>'B16-1'!K8+'B16-2'!K8</f>
        <v>3</v>
      </c>
      <c r="L8" s="513" t="s">
        <v>216</v>
      </c>
    </row>
    <row r="9" spans="1:12" ht="24.95" customHeight="1" thickTop="1" thickBot="1" x14ac:dyDescent="0.25">
      <c r="A9" s="520" t="s">
        <v>616</v>
      </c>
      <c r="B9" s="216">
        <f t="shared" ref="B9:B15" si="0">SUM(C9:K9)</f>
        <v>0</v>
      </c>
      <c r="C9" s="216">
        <f>'B16-1'!C9+'B16-2'!C9</f>
        <v>0</v>
      </c>
      <c r="D9" s="502">
        <f>'B16-1'!D9+'B16-2'!D9</f>
        <v>0</v>
      </c>
      <c r="E9" s="502">
        <f>'B16-1'!E9+'B16-2'!E9</f>
        <v>0</v>
      </c>
      <c r="F9" s="502">
        <f>'B16-1'!F9+'B16-2'!F9</f>
        <v>0</v>
      </c>
      <c r="G9" s="502">
        <f>'B16-1'!G9+'B16-2'!G9</f>
        <v>0</v>
      </c>
      <c r="H9" s="502">
        <f>'B16-1'!H9+'B16-2'!H9</f>
        <v>0</v>
      </c>
      <c r="I9" s="502">
        <f>'B16-1'!I9+'B16-2'!I9</f>
        <v>0</v>
      </c>
      <c r="J9" s="502">
        <f>'B16-1'!J9+'B16-2'!J9</f>
        <v>0</v>
      </c>
      <c r="K9" s="502">
        <f>'B16-1'!K9+'B16-2'!K9</f>
        <v>0</v>
      </c>
      <c r="L9" s="515" t="s">
        <v>228</v>
      </c>
    </row>
    <row r="10" spans="1:12" ht="24.95" customHeight="1" thickTop="1" thickBot="1" x14ac:dyDescent="0.25">
      <c r="A10" s="544" t="s">
        <v>76</v>
      </c>
      <c r="B10" s="155">
        <f t="shared" si="0"/>
        <v>1490</v>
      </c>
      <c r="C10" s="155">
        <f>'B16-1'!C10+'B16-2'!C10</f>
        <v>2</v>
      </c>
      <c r="D10" s="156">
        <f>'B16-1'!D10+'B16-2'!D10</f>
        <v>2</v>
      </c>
      <c r="E10" s="156">
        <f>'B16-1'!E10+'B16-2'!E10</f>
        <v>13</v>
      </c>
      <c r="F10" s="156">
        <f>'B16-1'!F10+'B16-2'!F10</f>
        <v>119</v>
      </c>
      <c r="G10" s="156">
        <f>'B16-1'!G10+'B16-2'!G10</f>
        <v>281</v>
      </c>
      <c r="H10" s="156">
        <f>'B16-1'!H10+'B16-2'!H10</f>
        <v>359</v>
      </c>
      <c r="I10" s="156">
        <f>'B16-1'!I10+'B16-2'!I10</f>
        <v>365</v>
      </c>
      <c r="J10" s="156">
        <f>'B16-1'!J10+'B16-2'!J10</f>
        <v>308</v>
      </c>
      <c r="K10" s="156">
        <f>'B16-1'!K10+'B16-2'!K10</f>
        <v>41</v>
      </c>
      <c r="L10" s="513" t="s">
        <v>229</v>
      </c>
    </row>
    <row r="11" spans="1:12" ht="24.95" customHeight="1" thickTop="1" thickBot="1" x14ac:dyDescent="0.25">
      <c r="A11" s="520" t="s">
        <v>77</v>
      </c>
      <c r="B11" s="216">
        <f t="shared" si="0"/>
        <v>537</v>
      </c>
      <c r="C11" s="216">
        <f>'B16-1'!C11+'B16-2'!C11</f>
        <v>2</v>
      </c>
      <c r="D11" s="502">
        <f>'B16-1'!D11+'B16-2'!D11</f>
        <v>0</v>
      </c>
      <c r="E11" s="502">
        <f>'B16-1'!E11+'B16-2'!E11</f>
        <v>2</v>
      </c>
      <c r="F11" s="502">
        <f>'B16-1'!F11+'B16-2'!F11</f>
        <v>36</v>
      </c>
      <c r="G11" s="502">
        <f>'B16-1'!G11+'B16-2'!G11</f>
        <v>72</v>
      </c>
      <c r="H11" s="502">
        <f>'B16-1'!H11+'B16-2'!H11</f>
        <v>133</v>
      </c>
      <c r="I11" s="502">
        <f>'B16-1'!I11+'B16-2'!I11</f>
        <v>145</v>
      </c>
      <c r="J11" s="502">
        <f>'B16-1'!J11+'B16-2'!J11</f>
        <v>122</v>
      </c>
      <c r="K11" s="502">
        <f>'B16-1'!K11+'B16-2'!K11</f>
        <v>25</v>
      </c>
      <c r="L11" s="515" t="s">
        <v>230</v>
      </c>
    </row>
    <row r="12" spans="1:12" ht="24.95" customHeight="1" thickTop="1" thickBot="1" x14ac:dyDescent="0.25">
      <c r="A12" s="544" t="s">
        <v>78</v>
      </c>
      <c r="B12" s="155">
        <f t="shared" si="0"/>
        <v>6373</v>
      </c>
      <c r="C12" s="155">
        <f>'B16-1'!C12+'B16-2'!C12</f>
        <v>2</v>
      </c>
      <c r="D12" s="156">
        <f>'B16-1'!D12+'B16-2'!D12</f>
        <v>2</v>
      </c>
      <c r="E12" s="156">
        <f>'B16-1'!E12+'B16-2'!E12</f>
        <v>30</v>
      </c>
      <c r="F12" s="156">
        <f>'B16-1'!F12+'B16-2'!F12</f>
        <v>305</v>
      </c>
      <c r="G12" s="156">
        <f>'B16-1'!G12+'B16-2'!G12</f>
        <v>1033</v>
      </c>
      <c r="H12" s="156">
        <f>'B16-1'!H12+'B16-2'!H12</f>
        <v>1791</v>
      </c>
      <c r="I12" s="156">
        <f>'B16-1'!I12+'B16-2'!I12</f>
        <v>1870</v>
      </c>
      <c r="J12" s="156">
        <f>'B16-1'!J12+'B16-2'!J12</f>
        <v>1238</v>
      </c>
      <c r="K12" s="156">
        <f>'B16-1'!K12+'B16-2'!K12</f>
        <v>102</v>
      </c>
      <c r="L12" s="513" t="s">
        <v>218</v>
      </c>
    </row>
    <row r="13" spans="1:12" ht="24.95" customHeight="1" thickTop="1" thickBot="1" x14ac:dyDescent="0.25">
      <c r="A13" s="520" t="s">
        <v>219</v>
      </c>
      <c r="B13" s="216">
        <f t="shared" si="0"/>
        <v>2179</v>
      </c>
      <c r="C13" s="216">
        <f>'B16-1'!C13+'B16-2'!C13</f>
        <v>1</v>
      </c>
      <c r="D13" s="502">
        <f>'B16-1'!D13+'B16-2'!D13</f>
        <v>0</v>
      </c>
      <c r="E13" s="502">
        <f>'B16-1'!E13+'B16-2'!E13</f>
        <v>10</v>
      </c>
      <c r="F13" s="502">
        <f>'B16-1'!F13+'B16-2'!F13</f>
        <v>144</v>
      </c>
      <c r="G13" s="502">
        <f>'B16-1'!G13+'B16-2'!G13</f>
        <v>476</v>
      </c>
      <c r="H13" s="502">
        <f>'B16-1'!H13+'B16-2'!H13</f>
        <v>798</v>
      </c>
      <c r="I13" s="502">
        <f>'B16-1'!I13+'B16-2'!I13</f>
        <v>565</v>
      </c>
      <c r="J13" s="502">
        <f>'B16-1'!J13+'B16-2'!J13</f>
        <v>177</v>
      </c>
      <c r="K13" s="502">
        <f>'B16-1'!K13+'B16-2'!K13</f>
        <v>8</v>
      </c>
      <c r="L13" s="515" t="s">
        <v>220</v>
      </c>
    </row>
    <row r="14" spans="1:12" ht="24.95" customHeight="1" thickTop="1" thickBot="1" x14ac:dyDescent="0.25">
      <c r="A14" s="544" t="s">
        <v>709</v>
      </c>
      <c r="B14" s="155">
        <f t="shared" si="0"/>
        <v>14449</v>
      </c>
      <c r="C14" s="155">
        <f>'B16-1'!C14+'B16-2'!C14</f>
        <v>5</v>
      </c>
      <c r="D14" s="156">
        <f>'B16-1'!D14+'B16-2'!D14</f>
        <v>2</v>
      </c>
      <c r="E14" s="156">
        <f>'B16-1'!E14+'B16-2'!E14</f>
        <v>31</v>
      </c>
      <c r="F14" s="156">
        <f>'B16-1'!F14+'B16-2'!F14</f>
        <v>736</v>
      </c>
      <c r="G14" s="156">
        <f>'B16-1'!G14+'B16-2'!G14</f>
        <v>3234</v>
      </c>
      <c r="H14" s="156">
        <f>'B16-1'!H14+'B16-2'!H14</f>
        <v>5600</v>
      </c>
      <c r="I14" s="156">
        <f>'B16-1'!I14+'B16-2'!I14</f>
        <v>4099</v>
      </c>
      <c r="J14" s="156">
        <f>'B16-1'!J14+'B16-2'!J14</f>
        <v>742</v>
      </c>
      <c r="K14" s="156">
        <f>'B16-1'!K14+'B16-2'!K14</f>
        <v>0</v>
      </c>
      <c r="L14" s="513" t="s">
        <v>221</v>
      </c>
    </row>
    <row r="15" spans="1:12" ht="24.95" customHeight="1" thickTop="1" x14ac:dyDescent="0.2">
      <c r="A15" s="521" t="s">
        <v>71</v>
      </c>
      <c r="B15" s="166">
        <f t="shared" si="0"/>
        <v>1069</v>
      </c>
      <c r="C15" s="166">
        <f>'B16-1'!C15+'B16-2'!C15</f>
        <v>1</v>
      </c>
      <c r="D15" s="511">
        <f>'B16-1'!D15+'B16-2'!D15</f>
        <v>0</v>
      </c>
      <c r="E15" s="511">
        <f>'B16-1'!E15+'B16-2'!E15</f>
        <v>5</v>
      </c>
      <c r="F15" s="511">
        <f>'B16-1'!F15+'B16-2'!F15</f>
        <v>52</v>
      </c>
      <c r="G15" s="511">
        <f>'B16-1'!G15+'B16-2'!G15</f>
        <v>236</v>
      </c>
      <c r="H15" s="511">
        <f>'B16-1'!H15+'B16-2'!H15</f>
        <v>356</v>
      </c>
      <c r="I15" s="511">
        <f>'B16-1'!I15+'B16-2'!I15</f>
        <v>274</v>
      </c>
      <c r="J15" s="511">
        <f>'B16-1'!J15+'B16-2'!J15</f>
        <v>138</v>
      </c>
      <c r="K15" s="511">
        <f>'B16-1'!K15+'B16-2'!K15</f>
        <v>7</v>
      </c>
      <c r="L15" s="541" t="s">
        <v>72</v>
      </c>
    </row>
    <row r="16" spans="1:12" ht="30" customHeight="1" x14ac:dyDescent="0.2">
      <c r="A16" s="409" t="s">
        <v>44</v>
      </c>
      <c r="B16" s="240">
        <f t="shared" ref="B16:J16" si="1">SUM(B8:B15)</f>
        <v>26316</v>
      </c>
      <c r="C16" s="184">
        <f t="shared" si="1"/>
        <v>13</v>
      </c>
      <c r="D16" s="240">
        <f t="shared" si="1"/>
        <v>6</v>
      </c>
      <c r="E16" s="240">
        <f t="shared" si="1"/>
        <v>92</v>
      </c>
      <c r="F16" s="240">
        <f t="shared" si="1"/>
        <v>1407</v>
      </c>
      <c r="G16" s="240">
        <f t="shared" si="1"/>
        <v>5379</v>
      </c>
      <c r="H16" s="240">
        <f t="shared" si="1"/>
        <v>9098</v>
      </c>
      <c r="I16" s="240">
        <f t="shared" si="1"/>
        <v>7367</v>
      </c>
      <c r="J16" s="240">
        <f t="shared" si="1"/>
        <v>2768</v>
      </c>
      <c r="K16" s="240">
        <f>SUM(K8:K15)</f>
        <v>186</v>
      </c>
      <c r="L16" s="558" t="s">
        <v>45</v>
      </c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2"/>
  <dimension ref="A1:O23"/>
  <sheetViews>
    <sheetView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35.85546875" style="16" bestFit="1" customWidth="1"/>
    <col min="2" max="2" width="9.85546875" style="16" bestFit="1" customWidth="1"/>
    <col min="3" max="10" width="9" style="16" bestFit="1" customWidth="1"/>
    <col min="11" max="11" width="29.85546875" style="16" customWidth="1"/>
    <col min="12" max="256" width="9.140625" style="94"/>
    <col min="257" max="257" width="30.7109375" style="94" customWidth="1"/>
    <col min="258" max="258" width="9.85546875" style="94" bestFit="1" customWidth="1"/>
    <col min="259" max="266" width="7.7109375" style="94" customWidth="1"/>
    <col min="267" max="267" width="30.7109375" style="94" customWidth="1"/>
    <col min="268" max="512" width="9.140625" style="94"/>
    <col min="513" max="513" width="30.7109375" style="94" customWidth="1"/>
    <col min="514" max="514" width="9.85546875" style="94" bestFit="1" customWidth="1"/>
    <col min="515" max="522" width="7.7109375" style="94" customWidth="1"/>
    <col min="523" max="523" width="30.7109375" style="94" customWidth="1"/>
    <col min="524" max="768" width="9.140625" style="94"/>
    <col min="769" max="769" width="30.7109375" style="94" customWidth="1"/>
    <col min="770" max="770" width="9.85546875" style="94" bestFit="1" customWidth="1"/>
    <col min="771" max="778" width="7.7109375" style="94" customWidth="1"/>
    <col min="779" max="779" width="30.7109375" style="94" customWidth="1"/>
    <col min="780" max="1024" width="9.140625" style="94"/>
    <col min="1025" max="1025" width="30.7109375" style="94" customWidth="1"/>
    <col min="1026" max="1026" width="9.85546875" style="94" bestFit="1" customWidth="1"/>
    <col min="1027" max="1034" width="7.7109375" style="94" customWidth="1"/>
    <col min="1035" max="1035" width="30.7109375" style="94" customWidth="1"/>
    <col min="1036" max="1280" width="9.140625" style="94"/>
    <col min="1281" max="1281" width="30.7109375" style="94" customWidth="1"/>
    <col min="1282" max="1282" width="9.85546875" style="94" bestFit="1" customWidth="1"/>
    <col min="1283" max="1290" width="7.7109375" style="94" customWidth="1"/>
    <col min="1291" max="1291" width="30.7109375" style="94" customWidth="1"/>
    <col min="1292" max="1536" width="9.140625" style="94"/>
    <col min="1537" max="1537" width="30.7109375" style="94" customWidth="1"/>
    <col min="1538" max="1538" width="9.85546875" style="94" bestFit="1" customWidth="1"/>
    <col min="1539" max="1546" width="7.7109375" style="94" customWidth="1"/>
    <col min="1547" max="1547" width="30.7109375" style="94" customWidth="1"/>
    <col min="1548" max="1792" width="9.140625" style="94"/>
    <col min="1793" max="1793" width="30.7109375" style="94" customWidth="1"/>
    <col min="1794" max="1794" width="9.85546875" style="94" bestFit="1" customWidth="1"/>
    <col min="1795" max="1802" width="7.7109375" style="94" customWidth="1"/>
    <col min="1803" max="1803" width="30.7109375" style="94" customWidth="1"/>
    <col min="1804" max="2048" width="9.140625" style="94"/>
    <col min="2049" max="2049" width="30.7109375" style="94" customWidth="1"/>
    <col min="2050" max="2050" width="9.85546875" style="94" bestFit="1" customWidth="1"/>
    <col min="2051" max="2058" width="7.7109375" style="94" customWidth="1"/>
    <col min="2059" max="2059" width="30.7109375" style="94" customWidth="1"/>
    <col min="2060" max="2304" width="9.140625" style="94"/>
    <col min="2305" max="2305" width="30.7109375" style="94" customWidth="1"/>
    <col min="2306" max="2306" width="9.85546875" style="94" bestFit="1" customWidth="1"/>
    <col min="2307" max="2314" width="7.7109375" style="94" customWidth="1"/>
    <col min="2315" max="2315" width="30.7109375" style="94" customWidth="1"/>
    <col min="2316" max="2560" width="9.140625" style="94"/>
    <col min="2561" max="2561" width="30.7109375" style="94" customWidth="1"/>
    <col min="2562" max="2562" width="9.85546875" style="94" bestFit="1" customWidth="1"/>
    <col min="2563" max="2570" width="7.7109375" style="94" customWidth="1"/>
    <col min="2571" max="2571" width="30.7109375" style="94" customWidth="1"/>
    <col min="2572" max="2816" width="9.140625" style="94"/>
    <col min="2817" max="2817" width="30.7109375" style="94" customWidth="1"/>
    <col min="2818" max="2818" width="9.85546875" style="94" bestFit="1" customWidth="1"/>
    <col min="2819" max="2826" width="7.7109375" style="94" customWidth="1"/>
    <col min="2827" max="2827" width="30.7109375" style="94" customWidth="1"/>
    <col min="2828" max="3072" width="9.140625" style="94"/>
    <col min="3073" max="3073" width="30.7109375" style="94" customWidth="1"/>
    <col min="3074" max="3074" width="9.85546875" style="94" bestFit="1" customWidth="1"/>
    <col min="3075" max="3082" width="7.7109375" style="94" customWidth="1"/>
    <col min="3083" max="3083" width="30.7109375" style="94" customWidth="1"/>
    <col min="3084" max="3328" width="9.140625" style="94"/>
    <col min="3329" max="3329" width="30.7109375" style="94" customWidth="1"/>
    <col min="3330" max="3330" width="9.85546875" style="94" bestFit="1" customWidth="1"/>
    <col min="3331" max="3338" width="7.7109375" style="94" customWidth="1"/>
    <col min="3339" max="3339" width="30.7109375" style="94" customWidth="1"/>
    <col min="3340" max="3584" width="9.140625" style="94"/>
    <col min="3585" max="3585" width="30.7109375" style="94" customWidth="1"/>
    <col min="3586" max="3586" width="9.85546875" style="94" bestFit="1" customWidth="1"/>
    <col min="3587" max="3594" width="7.7109375" style="94" customWidth="1"/>
    <col min="3595" max="3595" width="30.7109375" style="94" customWidth="1"/>
    <col min="3596" max="3840" width="9.140625" style="94"/>
    <col min="3841" max="3841" width="30.7109375" style="94" customWidth="1"/>
    <col min="3842" max="3842" width="9.85546875" style="94" bestFit="1" customWidth="1"/>
    <col min="3843" max="3850" width="7.7109375" style="94" customWidth="1"/>
    <col min="3851" max="3851" width="30.7109375" style="94" customWidth="1"/>
    <col min="3852" max="4096" width="9.140625" style="94"/>
    <col min="4097" max="4097" width="30.7109375" style="94" customWidth="1"/>
    <col min="4098" max="4098" width="9.85546875" style="94" bestFit="1" customWidth="1"/>
    <col min="4099" max="4106" width="7.7109375" style="94" customWidth="1"/>
    <col min="4107" max="4107" width="30.7109375" style="94" customWidth="1"/>
    <col min="4108" max="4352" width="9.140625" style="94"/>
    <col min="4353" max="4353" width="30.7109375" style="94" customWidth="1"/>
    <col min="4354" max="4354" width="9.85546875" style="94" bestFit="1" customWidth="1"/>
    <col min="4355" max="4362" width="7.7109375" style="94" customWidth="1"/>
    <col min="4363" max="4363" width="30.7109375" style="94" customWidth="1"/>
    <col min="4364" max="4608" width="9.140625" style="94"/>
    <col min="4609" max="4609" width="30.7109375" style="94" customWidth="1"/>
    <col min="4610" max="4610" width="9.85546875" style="94" bestFit="1" customWidth="1"/>
    <col min="4611" max="4618" width="7.7109375" style="94" customWidth="1"/>
    <col min="4619" max="4619" width="30.7109375" style="94" customWidth="1"/>
    <col min="4620" max="4864" width="9.140625" style="94"/>
    <col min="4865" max="4865" width="30.7109375" style="94" customWidth="1"/>
    <col min="4866" max="4866" width="9.85546875" style="94" bestFit="1" customWidth="1"/>
    <col min="4867" max="4874" width="7.7109375" style="94" customWidth="1"/>
    <col min="4875" max="4875" width="30.7109375" style="94" customWidth="1"/>
    <col min="4876" max="5120" width="9.140625" style="94"/>
    <col min="5121" max="5121" width="30.7109375" style="94" customWidth="1"/>
    <col min="5122" max="5122" width="9.85546875" style="94" bestFit="1" customWidth="1"/>
    <col min="5123" max="5130" width="7.7109375" style="94" customWidth="1"/>
    <col min="5131" max="5131" width="30.7109375" style="94" customWidth="1"/>
    <col min="5132" max="5376" width="9.140625" style="94"/>
    <col min="5377" max="5377" width="30.7109375" style="94" customWidth="1"/>
    <col min="5378" max="5378" width="9.85546875" style="94" bestFit="1" customWidth="1"/>
    <col min="5379" max="5386" width="7.7109375" style="94" customWidth="1"/>
    <col min="5387" max="5387" width="30.7109375" style="94" customWidth="1"/>
    <col min="5388" max="5632" width="9.140625" style="94"/>
    <col min="5633" max="5633" width="30.7109375" style="94" customWidth="1"/>
    <col min="5634" max="5634" width="9.85546875" style="94" bestFit="1" customWidth="1"/>
    <col min="5635" max="5642" width="7.7109375" style="94" customWidth="1"/>
    <col min="5643" max="5643" width="30.7109375" style="94" customWidth="1"/>
    <col min="5644" max="5888" width="9.140625" style="94"/>
    <col min="5889" max="5889" width="30.7109375" style="94" customWidth="1"/>
    <col min="5890" max="5890" width="9.85546875" style="94" bestFit="1" customWidth="1"/>
    <col min="5891" max="5898" width="7.7109375" style="94" customWidth="1"/>
    <col min="5899" max="5899" width="30.7109375" style="94" customWidth="1"/>
    <col min="5900" max="6144" width="9.140625" style="94"/>
    <col min="6145" max="6145" width="30.7109375" style="94" customWidth="1"/>
    <col min="6146" max="6146" width="9.85546875" style="94" bestFit="1" customWidth="1"/>
    <col min="6147" max="6154" width="7.7109375" style="94" customWidth="1"/>
    <col min="6155" max="6155" width="30.7109375" style="94" customWidth="1"/>
    <col min="6156" max="6400" width="9.140625" style="94"/>
    <col min="6401" max="6401" width="30.7109375" style="94" customWidth="1"/>
    <col min="6402" max="6402" width="9.85546875" style="94" bestFit="1" customWidth="1"/>
    <col min="6403" max="6410" width="7.7109375" style="94" customWidth="1"/>
    <col min="6411" max="6411" width="30.7109375" style="94" customWidth="1"/>
    <col min="6412" max="6656" width="9.140625" style="94"/>
    <col min="6657" max="6657" width="30.7109375" style="94" customWidth="1"/>
    <col min="6658" max="6658" width="9.85546875" style="94" bestFit="1" customWidth="1"/>
    <col min="6659" max="6666" width="7.7109375" style="94" customWidth="1"/>
    <col min="6667" max="6667" width="30.7109375" style="94" customWidth="1"/>
    <col min="6668" max="6912" width="9.140625" style="94"/>
    <col min="6913" max="6913" width="30.7109375" style="94" customWidth="1"/>
    <col min="6914" max="6914" width="9.85546875" style="94" bestFit="1" customWidth="1"/>
    <col min="6915" max="6922" width="7.7109375" style="94" customWidth="1"/>
    <col min="6923" max="6923" width="30.7109375" style="94" customWidth="1"/>
    <col min="6924" max="7168" width="9.140625" style="94"/>
    <col min="7169" max="7169" width="30.7109375" style="94" customWidth="1"/>
    <col min="7170" max="7170" width="9.85546875" style="94" bestFit="1" customWidth="1"/>
    <col min="7171" max="7178" width="7.7109375" style="94" customWidth="1"/>
    <col min="7179" max="7179" width="30.7109375" style="94" customWidth="1"/>
    <col min="7180" max="7424" width="9.140625" style="94"/>
    <col min="7425" max="7425" width="30.7109375" style="94" customWidth="1"/>
    <col min="7426" max="7426" width="9.85546875" style="94" bestFit="1" customWidth="1"/>
    <col min="7427" max="7434" width="7.7109375" style="94" customWidth="1"/>
    <col min="7435" max="7435" width="30.7109375" style="94" customWidth="1"/>
    <col min="7436" max="7680" width="9.140625" style="94"/>
    <col min="7681" max="7681" width="30.7109375" style="94" customWidth="1"/>
    <col min="7682" max="7682" width="9.85546875" style="94" bestFit="1" customWidth="1"/>
    <col min="7683" max="7690" width="7.7109375" style="94" customWidth="1"/>
    <col min="7691" max="7691" width="30.7109375" style="94" customWidth="1"/>
    <col min="7692" max="7936" width="9.140625" style="94"/>
    <col min="7937" max="7937" width="30.7109375" style="94" customWidth="1"/>
    <col min="7938" max="7938" width="9.85546875" style="94" bestFit="1" customWidth="1"/>
    <col min="7939" max="7946" width="7.7109375" style="94" customWidth="1"/>
    <col min="7947" max="7947" width="30.7109375" style="94" customWidth="1"/>
    <col min="7948" max="8192" width="9.140625" style="94"/>
    <col min="8193" max="8193" width="30.7109375" style="94" customWidth="1"/>
    <col min="8194" max="8194" width="9.85546875" style="94" bestFit="1" customWidth="1"/>
    <col min="8195" max="8202" width="7.7109375" style="94" customWidth="1"/>
    <col min="8203" max="8203" width="30.7109375" style="94" customWidth="1"/>
    <col min="8204" max="8448" width="9.140625" style="94"/>
    <col min="8449" max="8449" width="30.7109375" style="94" customWidth="1"/>
    <col min="8450" max="8450" width="9.85546875" style="94" bestFit="1" customWidth="1"/>
    <col min="8451" max="8458" width="7.7109375" style="94" customWidth="1"/>
    <col min="8459" max="8459" width="30.7109375" style="94" customWidth="1"/>
    <col min="8460" max="8704" width="9.140625" style="94"/>
    <col min="8705" max="8705" width="30.7109375" style="94" customWidth="1"/>
    <col min="8706" max="8706" width="9.85546875" style="94" bestFit="1" customWidth="1"/>
    <col min="8707" max="8714" width="7.7109375" style="94" customWidth="1"/>
    <col min="8715" max="8715" width="30.7109375" style="94" customWidth="1"/>
    <col min="8716" max="8960" width="9.140625" style="94"/>
    <col min="8961" max="8961" width="30.7109375" style="94" customWidth="1"/>
    <col min="8962" max="8962" width="9.85546875" style="94" bestFit="1" customWidth="1"/>
    <col min="8963" max="8970" width="7.7109375" style="94" customWidth="1"/>
    <col min="8971" max="8971" width="30.7109375" style="94" customWidth="1"/>
    <col min="8972" max="9216" width="9.140625" style="94"/>
    <col min="9217" max="9217" width="30.7109375" style="94" customWidth="1"/>
    <col min="9218" max="9218" width="9.85546875" style="94" bestFit="1" customWidth="1"/>
    <col min="9219" max="9226" width="7.7109375" style="94" customWidth="1"/>
    <col min="9227" max="9227" width="30.7109375" style="94" customWidth="1"/>
    <col min="9228" max="9472" width="9.140625" style="94"/>
    <col min="9473" max="9473" width="30.7109375" style="94" customWidth="1"/>
    <col min="9474" max="9474" width="9.85546875" style="94" bestFit="1" customWidth="1"/>
    <col min="9475" max="9482" width="7.7109375" style="94" customWidth="1"/>
    <col min="9483" max="9483" width="30.7109375" style="94" customWidth="1"/>
    <col min="9484" max="9728" width="9.140625" style="94"/>
    <col min="9729" max="9729" width="30.7109375" style="94" customWidth="1"/>
    <col min="9730" max="9730" width="9.85546875" style="94" bestFit="1" customWidth="1"/>
    <col min="9731" max="9738" width="7.7109375" style="94" customWidth="1"/>
    <col min="9739" max="9739" width="30.7109375" style="94" customWidth="1"/>
    <col min="9740" max="9984" width="9.140625" style="94"/>
    <col min="9985" max="9985" width="30.7109375" style="94" customWidth="1"/>
    <col min="9986" max="9986" width="9.85546875" style="94" bestFit="1" customWidth="1"/>
    <col min="9987" max="9994" width="7.7109375" style="94" customWidth="1"/>
    <col min="9995" max="9995" width="30.7109375" style="94" customWidth="1"/>
    <col min="9996" max="10240" width="9.140625" style="94"/>
    <col min="10241" max="10241" width="30.7109375" style="94" customWidth="1"/>
    <col min="10242" max="10242" width="9.85546875" style="94" bestFit="1" customWidth="1"/>
    <col min="10243" max="10250" width="7.7109375" style="94" customWidth="1"/>
    <col min="10251" max="10251" width="30.7109375" style="94" customWidth="1"/>
    <col min="10252" max="10496" width="9.140625" style="94"/>
    <col min="10497" max="10497" width="30.7109375" style="94" customWidth="1"/>
    <col min="10498" max="10498" width="9.85546875" style="94" bestFit="1" customWidth="1"/>
    <col min="10499" max="10506" width="7.7109375" style="94" customWidth="1"/>
    <col min="10507" max="10507" width="30.7109375" style="94" customWidth="1"/>
    <col min="10508" max="10752" width="9.140625" style="94"/>
    <col min="10753" max="10753" width="30.7109375" style="94" customWidth="1"/>
    <col min="10754" max="10754" width="9.85546875" style="94" bestFit="1" customWidth="1"/>
    <col min="10755" max="10762" width="7.7109375" style="94" customWidth="1"/>
    <col min="10763" max="10763" width="30.7109375" style="94" customWidth="1"/>
    <col min="10764" max="11008" width="9.140625" style="94"/>
    <col min="11009" max="11009" width="30.7109375" style="94" customWidth="1"/>
    <col min="11010" max="11010" width="9.85546875" style="94" bestFit="1" customWidth="1"/>
    <col min="11011" max="11018" width="7.7109375" style="94" customWidth="1"/>
    <col min="11019" max="11019" width="30.7109375" style="94" customWidth="1"/>
    <col min="11020" max="11264" width="9.140625" style="94"/>
    <col min="11265" max="11265" width="30.7109375" style="94" customWidth="1"/>
    <col min="11266" max="11266" width="9.85546875" style="94" bestFit="1" customWidth="1"/>
    <col min="11267" max="11274" width="7.7109375" style="94" customWidth="1"/>
    <col min="11275" max="11275" width="30.7109375" style="94" customWidth="1"/>
    <col min="11276" max="11520" width="9.140625" style="94"/>
    <col min="11521" max="11521" width="30.7109375" style="94" customWidth="1"/>
    <col min="11522" max="11522" width="9.85546875" style="94" bestFit="1" customWidth="1"/>
    <col min="11523" max="11530" width="7.7109375" style="94" customWidth="1"/>
    <col min="11531" max="11531" width="30.7109375" style="94" customWidth="1"/>
    <col min="11532" max="11776" width="9.140625" style="94"/>
    <col min="11777" max="11777" width="30.7109375" style="94" customWidth="1"/>
    <col min="11778" max="11778" width="9.85546875" style="94" bestFit="1" customWidth="1"/>
    <col min="11779" max="11786" width="7.7109375" style="94" customWidth="1"/>
    <col min="11787" max="11787" width="30.7109375" style="94" customWidth="1"/>
    <col min="11788" max="12032" width="9.140625" style="94"/>
    <col min="12033" max="12033" width="30.7109375" style="94" customWidth="1"/>
    <col min="12034" max="12034" width="9.85546875" style="94" bestFit="1" customWidth="1"/>
    <col min="12035" max="12042" width="7.7109375" style="94" customWidth="1"/>
    <col min="12043" max="12043" width="30.7109375" style="94" customWidth="1"/>
    <col min="12044" max="12288" width="9.140625" style="94"/>
    <col min="12289" max="12289" width="30.7109375" style="94" customWidth="1"/>
    <col min="12290" max="12290" width="9.85546875" style="94" bestFit="1" customWidth="1"/>
    <col min="12291" max="12298" width="7.7109375" style="94" customWidth="1"/>
    <col min="12299" max="12299" width="30.7109375" style="94" customWidth="1"/>
    <col min="12300" max="12544" width="9.140625" style="94"/>
    <col min="12545" max="12545" width="30.7109375" style="94" customWidth="1"/>
    <col min="12546" max="12546" width="9.85546875" style="94" bestFit="1" customWidth="1"/>
    <col min="12547" max="12554" width="7.7109375" style="94" customWidth="1"/>
    <col min="12555" max="12555" width="30.7109375" style="94" customWidth="1"/>
    <col min="12556" max="12800" width="9.140625" style="94"/>
    <col min="12801" max="12801" width="30.7109375" style="94" customWidth="1"/>
    <col min="12802" max="12802" width="9.85546875" style="94" bestFit="1" customWidth="1"/>
    <col min="12803" max="12810" width="7.7109375" style="94" customWidth="1"/>
    <col min="12811" max="12811" width="30.7109375" style="94" customWidth="1"/>
    <col min="12812" max="13056" width="9.140625" style="94"/>
    <col min="13057" max="13057" width="30.7109375" style="94" customWidth="1"/>
    <col min="13058" max="13058" width="9.85546875" style="94" bestFit="1" customWidth="1"/>
    <col min="13059" max="13066" width="7.7109375" style="94" customWidth="1"/>
    <col min="13067" max="13067" width="30.7109375" style="94" customWidth="1"/>
    <col min="13068" max="13312" width="9.140625" style="94"/>
    <col min="13313" max="13313" width="30.7109375" style="94" customWidth="1"/>
    <col min="13314" max="13314" width="9.85546875" style="94" bestFit="1" customWidth="1"/>
    <col min="13315" max="13322" width="7.7109375" style="94" customWidth="1"/>
    <col min="13323" max="13323" width="30.7109375" style="94" customWidth="1"/>
    <col min="13324" max="13568" width="9.140625" style="94"/>
    <col min="13569" max="13569" width="30.7109375" style="94" customWidth="1"/>
    <col min="13570" max="13570" width="9.85546875" style="94" bestFit="1" customWidth="1"/>
    <col min="13571" max="13578" width="7.7109375" style="94" customWidth="1"/>
    <col min="13579" max="13579" width="30.7109375" style="94" customWidth="1"/>
    <col min="13580" max="13824" width="9.140625" style="94"/>
    <col min="13825" max="13825" width="30.7109375" style="94" customWidth="1"/>
    <col min="13826" max="13826" width="9.85546875" style="94" bestFit="1" customWidth="1"/>
    <col min="13827" max="13834" width="7.7109375" style="94" customWidth="1"/>
    <col min="13835" max="13835" width="30.7109375" style="94" customWidth="1"/>
    <col min="13836" max="14080" width="9.140625" style="94"/>
    <col min="14081" max="14081" width="30.7109375" style="94" customWidth="1"/>
    <col min="14082" max="14082" width="9.85546875" style="94" bestFit="1" customWidth="1"/>
    <col min="14083" max="14090" width="7.7109375" style="94" customWidth="1"/>
    <col min="14091" max="14091" width="30.7109375" style="94" customWidth="1"/>
    <col min="14092" max="14336" width="9.140625" style="94"/>
    <col min="14337" max="14337" width="30.7109375" style="94" customWidth="1"/>
    <col min="14338" max="14338" width="9.85546875" style="94" bestFit="1" customWidth="1"/>
    <col min="14339" max="14346" width="7.7109375" style="94" customWidth="1"/>
    <col min="14347" max="14347" width="30.7109375" style="94" customWidth="1"/>
    <col min="14348" max="14592" width="9.140625" style="94"/>
    <col min="14593" max="14593" width="30.7109375" style="94" customWidth="1"/>
    <col min="14594" max="14594" width="9.85546875" style="94" bestFit="1" customWidth="1"/>
    <col min="14595" max="14602" width="7.7109375" style="94" customWidth="1"/>
    <col min="14603" max="14603" width="30.7109375" style="94" customWidth="1"/>
    <col min="14604" max="14848" width="9.140625" style="94"/>
    <col min="14849" max="14849" width="30.7109375" style="94" customWidth="1"/>
    <col min="14850" max="14850" width="9.85546875" style="94" bestFit="1" customWidth="1"/>
    <col min="14851" max="14858" width="7.7109375" style="94" customWidth="1"/>
    <col min="14859" max="14859" width="30.7109375" style="94" customWidth="1"/>
    <col min="14860" max="15104" width="9.140625" style="94"/>
    <col min="15105" max="15105" width="30.7109375" style="94" customWidth="1"/>
    <col min="15106" max="15106" width="9.85546875" style="94" bestFit="1" customWidth="1"/>
    <col min="15107" max="15114" width="7.7109375" style="94" customWidth="1"/>
    <col min="15115" max="15115" width="30.7109375" style="94" customWidth="1"/>
    <col min="15116" max="15360" width="9.140625" style="94"/>
    <col min="15361" max="15361" width="30.7109375" style="94" customWidth="1"/>
    <col min="15362" max="15362" width="9.85546875" style="94" bestFit="1" customWidth="1"/>
    <col min="15363" max="15370" width="7.7109375" style="94" customWidth="1"/>
    <col min="15371" max="15371" width="30.7109375" style="94" customWidth="1"/>
    <col min="15372" max="15616" width="9.140625" style="94"/>
    <col min="15617" max="15617" width="30.7109375" style="94" customWidth="1"/>
    <col min="15618" max="15618" width="9.85546875" style="94" bestFit="1" customWidth="1"/>
    <col min="15619" max="15626" width="7.7109375" style="94" customWidth="1"/>
    <col min="15627" max="15627" width="30.7109375" style="94" customWidth="1"/>
    <col min="15628" max="15872" width="9.140625" style="94"/>
    <col min="15873" max="15873" width="30.7109375" style="94" customWidth="1"/>
    <col min="15874" max="15874" width="9.85546875" style="94" bestFit="1" customWidth="1"/>
    <col min="15875" max="15882" width="7.7109375" style="94" customWidth="1"/>
    <col min="15883" max="15883" width="30.7109375" style="94" customWidth="1"/>
    <col min="15884" max="16128" width="9.140625" style="94"/>
    <col min="16129" max="16129" width="30.7109375" style="94" customWidth="1"/>
    <col min="16130" max="16130" width="9.85546875" style="94" bestFit="1" customWidth="1"/>
    <col min="16131" max="16138" width="7.7109375" style="94" customWidth="1"/>
    <col min="16139" max="16139" width="30.7109375" style="94" customWidth="1"/>
    <col min="16140" max="16384" width="9.140625" style="94"/>
  </cols>
  <sheetData>
    <row r="1" spans="1:15" ht="23.25" x14ac:dyDescent="0.2">
      <c r="A1" s="1283" t="s">
        <v>760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</row>
    <row r="2" spans="1:15" ht="20.25" customHeight="1" x14ac:dyDescent="0.2">
      <c r="A2" s="1284" t="s">
        <v>782</v>
      </c>
      <c r="B2" s="1284"/>
      <c r="C2" s="1284"/>
      <c r="D2" s="1284"/>
      <c r="E2" s="1284"/>
      <c r="F2" s="1284"/>
      <c r="G2" s="1284"/>
      <c r="H2" s="1284"/>
      <c r="I2" s="1284"/>
      <c r="J2" s="1284"/>
      <c r="K2" s="1284"/>
    </row>
    <row r="3" spans="1:15" ht="20.25" customHeight="1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</row>
    <row r="4" spans="1:15" ht="27.75" customHeight="1" x14ac:dyDescent="0.25">
      <c r="A4" s="672" t="s">
        <v>233</v>
      </c>
      <c r="B4" s="667"/>
      <c r="C4" s="667"/>
      <c r="D4" s="667"/>
      <c r="E4" s="667"/>
      <c r="F4" s="667"/>
      <c r="G4" s="667"/>
      <c r="H4" s="667"/>
      <c r="I4" s="667"/>
      <c r="J4" s="667"/>
      <c r="K4" s="678" t="s">
        <v>234</v>
      </c>
    </row>
    <row r="5" spans="1:15" s="41" customFormat="1" ht="30" customHeight="1" x14ac:dyDescent="0.2">
      <c r="A5" s="1433" t="s">
        <v>707</v>
      </c>
      <c r="B5" s="1435" t="s">
        <v>625</v>
      </c>
      <c r="C5" s="1435"/>
      <c r="D5" s="1435"/>
      <c r="E5" s="1373" t="s">
        <v>624</v>
      </c>
      <c r="F5" s="1373"/>
      <c r="G5" s="1373"/>
      <c r="H5" s="1373" t="s">
        <v>604</v>
      </c>
      <c r="I5" s="1373"/>
      <c r="J5" s="1373"/>
      <c r="K5" s="1436" t="s">
        <v>623</v>
      </c>
    </row>
    <row r="6" spans="1:15" s="41" customFormat="1" ht="30" customHeight="1" x14ac:dyDescent="0.2">
      <c r="A6" s="1434"/>
      <c r="B6" s="244" t="s">
        <v>393</v>
      </c>
      <c r="C6" s="381" t="s">
        <v>566</v>
      </c>
      <c r="D6" s="381" t="s">
        <v>565</v>
      </c>
      <c r="E6" s="380" t="s">
        <v>394</v>
      </c>
      <c r="F6" s="381" t="s">
        <v>566</v>
      </c>
      <c r="G6" s="381" t="s">
        <v>565</v>
      </c>
      <c r="H6" s="380" t="s">
        <v>394</v>
      </c>
      <c r="I6" s="381" t="s">
        <v>566</v>
      </c>
      <c r="J6" s="381" t="s">
        <v>565</v>
      </c>
      <c r="K6" s="1437"/>
    </row>
    <row r="7" spans="1:15" s="41" customFormat="1" ht="23.25" customHeight="1" x14ac:dyDescent="0.2">
      <c r="A7" s="285" t="s">
        <v>622</v>
      </c>
      <c r="B7" s="1135">
        <f>D7+C7</f>
        <v>112</v>
      </c>
      <c r="C7" s="1136">
        <f>I7+F7</f>
        <v>49</v>
      </c>
      <c r="D7" s="1136">
        <f>J7+G7</f>
        <v>63</v>
      </c>
      <c r="E7" s="1135">
        <f>G7+F7</f>
        <v>80</v>
      </c>
      <c r="F7" s="1137">
        <v>33</v>
      </c>
      <c r="G7" s="1137">
        <v>47</v>
      </c>
      <c r="H7" s="1135">
        <f>J7+I7</f>
        <v>32</v>
      </c>
      <c r="I7" s="1137">
        <v>16</v>
      </c>
      <c r="J7" s="1137">
        <v>16</v>
      </c>
      <c r="K7" s="412" t="s">
        <v>798</v>
      </c>
    </row>
    <row r="8" spans="1:15" s="41" customFormat="1" ht="23.25" customHeight="1" thickBot="1" x14ac:dyDescent="0.25">
      <c r="A8" s="286" t="s">
        <v>448</v>
      </c>
      <c r="B8" s="1138">
        <f t="shared" ref="B8:B17" si="0">D8+C8</f>
        <v>232</v>
      </c>
      <c r="C8" s="1139">
        <f t="shared" ref="C8:C17" si="1">I8+F8</f>
        <v>106</v>
      </c>
      <c r="D8" s="1139">
        <f t="shared" ref="D8:D17" si="2">J8+G8</f>
        <v>126</v>
      </c>
      <c r="E8" s="1138">
        <f t="shared" ref="E8:E17" si="3">G8+F8</f>
        <v>157</v>
      </c>
      <c r="F8" s="1140">
        <v>75</v>
      </c>
      <c r="G8" s="1140">
        <v>82</v>
      </c>
      <c r="H8" s="1138">
        <f t="shared" ref="H8:H17" si="4">J8+I8</f>
        <v>75</v>
      </c>
      <c r="I8" s="1140">
        <v>31</v>
      </c>
      <c r="J8" s="1140">
        <v>44</v>
      </c>
      <c r="K8" s="492" t="s">
        <v>448</v>
      </c>
    </row>
    <row r="9" spans="1:15" ht="23.25" customHeight="1" thickTop="1" thickBot="1" x14ac:dyDescent="0.25">
      <c r="A9" s="133" t="s">
        <v>235</v>
      </c>
      <c r="B9" s="1135">
        <f t="shared" si="0"/>
        <v>518</v>
      </c>
      <c r="C9" s="1136">
        <f t="shared" si="1"/>
        <v>248</v>
      </c>
      <c r="D9" s="1136">
        <f t="shared" si="2"/>
        <v>270</v>
      </c>
      <c r="E9" s="1135">
        <f t="shared" si="3"/>
        <v>320</v>
      </c>
      <c r="F9" s="164">
        <v>146</v>
      </c>
      <c r="G9" s="164">
        <v>174</v>
      </c>
      <c r="H9" s="1135">
        <f t="shared" si="4"/>
        <v>198</v>
      </c>
      <c r="I9" s="164">
        <v>102</v>
      </c>
      <c r="J9" s="164">
        <v>96</v>
      </c>
      <c r="K9" s="473" t="s">
        <v>236</v>
      </c>
    </row>
    <row r="10" spans="1:15" ht="23.25" customHeight="1" thickTop="1" x14ac:dyDescent="0.2">
      <c r="A10" s="307" t="s">
        <v>237</v>
      </c>
      <c r="B10" s="1141">
        <f t="shared" si="0"/>
        <v>1789</v>
      </c>
      <c r="C10" s="1142">
        <f t="shared" si="1"/>
        <v>997</v>
      </c>
      <c r="D10" s="1142">
        <f t="shared" si="2"/>
        <v>792</v>
      </c>
      <c r="E10" s="1141">
        <f t="shared" si="3"/>
        <v>1206</v>
      </c>
      <c r="F10" s="316">
        <v>665</v>
      </c>
      <c r="G10" s="316">
        <v>541</v>
      </c>
      <c r="H10" s="1141">
        <f t="shared" si="4"/>
        <v>583</v>
      </c>
      <c r="I10" s="190">
        <v>332</v>
      </c>
      <c r="J10" s="190">
        <v>251</v>
      </c>
      <c r="K10" s="489" t="s">
        <v>238</v>
      </c>
    </row>
    <row r="11" spans="1:15" ht="26.25" customHeight="1" x14ac:dyDescent="0.2">
      <c r="A11" s="623" t="s">
        <v>549</v>
      </c>
      <c r="B11" s="1143">
        <f t="shared" ref="B11:I11" si="5">SUM(B7:B10)</f>
        <v>2651</v>
      </c>
      <c r="C11" s="1144">
        <f t="shared" si="5"/>
        <v>1400</v>
      </c>
      <c r="D11" s="1144">
        <f t="shared" si="5"/>
        <v>1251</v>
      </c>
      <c r="E11" s="1143">
        <f t="shared" si="5"/>
        <v>1763</v>
      </c>
      <c r="F11" s="483">
        <f t="shared" si="5"/>
        <v>919</v>
      </c>
      <c r="G11" s="653">
        <f t="shared" si="5"/>
        <v>844</v>
      </c>
      <c r="H11" s="1143">
        <f t="shared" si="5"/>
        <v>888</v>
      </c>
      <c r="I11" s="483">
        <f t="shared" si="5"/>
        <v>481</v>
      </c>
      <c r="J11" s="483">
        <f>SUM(J7:J10)</f>
        <v>407</v>
      </c>
      <c r="K11" s="413" t="s">
        <v>799</v>
      </c>
    </row>
    <row r="12" spans="1:15" ht="23.25" customHeight="1" thickBot="1" x14ac:dyDescent="0.25">
      <c r="A12" s="306" t="s">
        <v>239</v>
      </c>
      <c r="B12" s="1138">
        <f t="shared" si="0"/>
        <v>6743</v>
      </c>
      <c r="C12" s="1139">
        <f t="shared" si="1"/>
        <v>3607</v>
      </c>
      <c r="D12" s="1139">
        <f t="shared" si="2"/>
        <v>3136</v>
      </c>
      <c r="E12" s="1138">
        <f t="shared" si="3"/>
        <v>4617</v>
      </c>
      <c r="F12" s="218">
        <v>2450</v>
      </c>
      <c r="G12" s="218">
        <v>2167</v>
      </c>
      <c r="H12" s="1138">
        <f t="shared" si="4"/>
        <v>2126</v>
      </c>
      <c r="I12" s="218">
        <v>1157</v>
      </c>
      <c r="J12" s="218">
        <v>969</v>
      </c>
      <c r="K12" s="488" t="s">
        <v>240</v>
      </c>
    </row>
    <row r="13" spans="1:15" ht="23.25" customHeight="1" thickTop="1" thickBot="1" x14ac:dyDescent="0.25">
      <c r="A13" s="305" t="s">
        <v>449</v>
      </c>
      <c r="B13" s="1135">
        <f t="shared" si="0"/>
        <v>10894</v>
      </c>
      <c r="C13" s="1136">
        <f t="shared" si="1"/>
        <v>5450</v>
      </c>
      <c r="D13" s="1136">
        <f t="shared" si="2"/>
        <v>5444</v>
      </c>
      <c r="E13" s="1135">
        <f t="shared" si="3"/>
        <v>8015</v>
      </c>
      <c r="F13" s="164">
        <v>4049</v>
      </c>
      <c r="G13" s="164">
        <v>3966</v>
      </c>
      <c r="H13" s="1135">
        <f t="shared" si="4"/>
        <v>2879</v>
      </c>
      <c r="I13" s="164">
        <v>1401</v>
      </c>
      <c r="J13" s="164">
        <v>1478</v>
      </c>
      <c r="K13" s="473" t="s">
        <v>449</v>
      </c>
      <c r="O13" s="512"/>
    </row>
    <row r="14" spans="1:15" ht="23.25" customHeight="1" thickTop="1" x14ac:dyDescent="0.2">
      <c r="A14" s="304" t="s">
        <v>450</v>
      </c>
      <c r="B14" s="1138">
        <f t="shared" si="0"/>
        <v>5071</v>
      </c>
      <c r="C14" s="1139">
        <f t="shared" si="1"/>
        <v>2118</v>
      </c>
      <c r="D14" s="1139">
        <f t="shared" si="2"/>
        <v>2953</v>
      </c>
      <c r="E14" s="1138">
        <f t="shared" si="3"/>
        <v>3983</v>
      </c>
      <c r="F14" s="190">
        <v>1700</v>
      </c>
      <c r="G14" s="190">
        <v>2283</v>
      </c>
      <c r="H14" s="1138">
        <f t="shared" si="4"/>
        <v>1088</v>
      </c>
      <c r="I14" s="190">
        <v>418</v>
      </c>
      <c r="J14" s="190">
        <v>670</v>
      </c>
      <c r="K14" s="489" t="s">
        <v>450</v>
      </c>
    </row>
    <row r="15" spans="1:15" ht="23.25" customHeight="1" x14ac:dyDescent="0.2">
      <c r="A15" s="288" t="s">
        <v>451</v>
      </c>
      <c r="B15" s="1135">
        <f t="shared" si="0"/>
        <v>876</v>
      </c>
      <c r="C15" s="1136">
        <f t="shared" si="1"/>
        <v>314</v>
      </c>
      <c r="D15" s="1136">
        <f t="shared" si="2"/>
        <v>562</v>
      </c>
      <c r="E15" s="1135">
        <f t="shared" si="3"/>
        <v>723</v>
      </c>
      <c r="F15" s="221">
        <v>263</v>
      </c>
      <c r="G15" s="221">
        <v>460</v>
      </c>
      <c r="H15" s="1135">
        <f t="shared" si="4"/>
        <v>153</v>
      </c>
      <c r="I15" s="221">
        <v>51</v>
      </c>
      <c r="J15" s="221">
        <v>102</v>
      </c>
      <c r="K15" s="490" t="s">
        <v>451</v>
      </c>
    </row>
    <row r="16" spans="1:15" ht="23.25" customHeight="1" x14ac:dyDescent="0.2">
      <c r="A16" s="287" t="s">
        <v>452</v>
      </c>
      <c r="B16" s="1138">
        <f t="shared" si="0"/>
        <v>68</v>
      </c>
      <c r="C16" s="1139">
        <f t="shared" si="1"/>
        <v>25</v>
      </c>
      <c r="D16" s="1139">
        <f t="shared" si="2"/>
        <v>43</v>
      </c>
      <c r="E16" s="1138">
        <f t="shared" si="3"/>
        <v>59</v>
      </c>
      <c r="F16" s="220">
        <v>24</v>
      </c>
      <c r="G16" s="220">
        <v>35</v>
      </c>
      <c r="H16" s="1138">
        <f t="shared" si="4"/>
        <v>9</v>
      </c>
      <c r="I16" s="220">
        <v>1</v>
      </c>
      <c r="J16" s="220">
        <v>8</v>
      </c>
      <c r="K16" s="491" t="s">
        <v>452</v>
      </c>
    </row>
    <row r="17" spans="1:11" ht="23.25" customHeight="1" x14ac:dyDescent="0.2">
      <c r="A17" s="288" t="s">
        <v>836</v>
      </c>
      <c r="B17" s="1135">
        <f t="shared" si="0"/>
        <v>13</v>
      </c>
      <c r="C17" s="1136">
        <f t="shared" si="1"/>
        <v>6</v>
      </c>
      <c r="D17" s="1136">
        <f t="shared" si="2"/>
        <v>7</v>
      </c>
      <c r="E17" s="1135">
        <f t="shared" si="3"/>
        <v>7</v>
      </c>
      <c r="F17" s="221">
        <v>3</v>
      </c>
      <c r="G17" s="221">
        <v>4</v>
      </c>
      <c r="H17" s="1135">
        <f t="shared" si="4"/>
        <v>6</v>
      </c>
      <c r="I17" s="221">
        <v>3</v>
      </c>
      <c r="J17" s="221">
        <v>3</v>
      </c>
      <c r="K17" s="490" t="s">
        <v>836</v>
      </c>
    </row>
    <row r="18" spans="1:11" ht="28.5" customHeight="1" x14ac:dyDescent="0.2">
      <c r="A18" s="622" t="s">
        <v>550</v>
      </c>
      <c r="B18" s="1145">
        <f t="shared" ref="B18:I18" si="6">SUM(B12:B17)</f>
        <v>23665</v>
      </c>
      <c r="C18" s="1146">
        <f t="shared" si="6"/>
        <v>11520</v>
      </c>
      <c r="D18" s="1146">
        <f t="shared" si="6"/>
        <v>12145</v>
      </c>
      <c r="E18" s="1145">
        <f t="shared" si="6"/>
        <v>17404</v>
      </c>
      <c r="F18" s="328">
        <f t="shared" si="6"/>
        <v>8489</v>
      </c>
      <c r="G18" s="328">
        <f t="shared" si="6"/>
        <v>8915</v>
      </c>
      <c r="H18" s="1145">
        <f t="shared" si="6"/>
        <v>6261</v>
      </c>
      <c r="I18" s="328">
        <f t="shared" si="6"/>
        <v>3031</v>
      </c>
      <c r="J18" s="328">
        <f>SUM(J12:J17)</f>
        <v>3230</v>
      </c>
      <c r="K18" s="414" t="s">
        <v>800</v>
      </c>
    </row>
    <row r="19" spans="1:11" ht="24.75" customHeight="1" x14ac:dyDescent="0.2">
      <c r="A19" s="386" t="s">
        <v>289</v>
      </c>
      <c r="B19" s="302">
        <f>+B11+B18</f>
        <v>26316</v>
      </c>
      <c r="C19" s="302">
        <f t="shared" ref="C19:I19" si="7">+C11+C18</f>
        <v>12920</v>
      </c>
      <c r="D19" s="302">
        <f t="shared" si="7"/>
        <v>13396</v>
      </c>
      <c r="E19" s="302">
        <f t="shared" si="7"/>
        <v>19167</v>
      </c>
      <c r="F19" s="302">
        <f t="shared" si="7"/>
        <v>9408</v>
      </c>
      <c r="G19" s="302">
        <f t="shared" si="7"/>
        <v>9759</v>
      </c>
      <c r="H19" s="302">
        <f t="shared" si="7"/>
        <v>7149</v>
      </c>
      <c r="I19" s="302">
        <f t="shared" si="7"/>
        <v>3512</v>
      </c>
      <c r="J19" s="302">
        <f>+J11+J18</f>
        <v>3637</v>
      </c>
      <c r="K19" s="413" t="s">
        <v>470</v>
      </c>
    </row>
    <row r="20" spans="1:11" ht="9.75" customHeight="1" x14ac:dyDescent="0.2">
      <c r="A20" s="784"/>
      <c r="B20" s="689"/>
      <c r="C20" s="689"/>
      <c r="D20" s="689"/>
      <c r="E20" s="689"/>
      <c r="F20" s="689"/>
      <c r="G20" s="689"/>
      <c r="H20" s="689"/>
      <c r="I20" s="689"/>
      <c r="J20" s="689"/>
      <c r="K20" s="785"/>
    </row>
    <row r="21" spans="1:11" ht="33.75" customHeight="1" x14ac:dyDescent="0.2">
      <c r="A21" s="247" t="s">
        <v>551</v>
      </c>
      <c r="B21" s="248">
        <f>B11/B19*100</f>
        <v>10.073719410244717</v>
      </c>
      <c r="C21" s="248">
        <f t="shared" ref="C21:I21" si="8">C11/C19*100</f>
        <v>10.835913312693499</v>
      </c>
      <c r="D21" s="248">
        <f t="shared" si="8"/>
        <v>9.3386085398626459</v>
      </c>
      <c r="E21" s="248">
        <f t="shared" si="8"/>
        <v>9.1981009025929978</v>
      </c>
      <c r="F21" s="248">
        <f t="shared" si="8"/>
        <v>9.7682823129251695</v>
      </c>
      <c r="G21" s="248">
        <f t="shared" si="8"/>
        <v>8.6484270929398512</v>
      </c>
      <c r="H21" s="248">
        <f t="shared" si="8"/>
        <v>12.421317666806546</v>
      </c>
      <c r="I21" s="248">
        <f t="shared" si="8"/>
        <v>13.695899772209566</v>
      </c>
      <c r="J21" s="248">
        <f>J11/J19*100</f>
        <v>11.190541655210339</v>
      </c>
      <c r="K21" s="385" t="s">
        <v>801</v>
      </c>
    </row>
    <row r="22" spans="1:11" ht="32.25" customHeight="1" x14ac:dyDescent="0.2">
      <c r="A22" s="249" t="s">
        <v>552</v>
      </c>
      <c r="B22" s="250">
        <f>B18/B19*100</f>
        <v>89.926280589755279</v>
      </c>
      <c r="C22" s="250">
        <f t="shared" ref="C22:I22" si="9">C18/C19*100</f>
        <v>89.164086687306494</v>
      </c>
      <c r="D22" s="250">
        <f t="shared" si="9"/>
        <v>90.661391460137352</v>
      </c>
      <c r="E22" s="250">
        <f t="shared" si="9"/>
        <v>90.801899097407002</v>
      </c>
      <c r="F22" s="250">
        <f t="shared" si="9"/>
        <v>90.231717687074834</v>
      </c>
      <c r="G22" s="250">
        <f t="shared" si="9"/>
        <v>91.351572907060159</v>
      </c>
      <c r="H22" s="250">
        <f t="shared" si="9"/>
        <v>87.578682333193456</v>
      </c>
      <c r="I22" s="250">
        <f t="shared" si="9"/>
        <v>86.304100227790443</v>
      </c>
      <c r="J22" s="250">
        <f>J18/J19*100</f>
        <v>88.809458344789661</v>
      </c>
      <c r="K22" s="251" t="s">
        <v>802</v>
      </c>
    </row>
    <row r="23" spans="1:11" x14ac:dyDescent="0.25"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3"/>
  <dimension ref="A1:T205"/>
  <sheetViews>
    <sheetView view="pageBreakPreview" topLeftCell="A7" zoomScaleNormal="100" zoomScaleSheetLayoutView="100" workbookViewId="0">
      <selection activeCell="E40" sqref="E40"/>
    </sheetView>
  </sheetViews>
  <sheetFormatPr defaultColWidth="9.140625" defaultRowHeight="15" x14ac:dyDescent="0.25"/>
  <cols>
    <col min="1" max="1" width="29.85546875" style="43" customWidth="1"/>
    <col min="2" max="2" width="10.7109375" style="45" customWidth="1"/>
    <col min="3" max="4" width="10.7109375" style="43" customWidth="1"/>
    <col min="5" max="11" width="8.28515625" style="43" customWidth="1"/>
    <col min="12" max="12" width="11.5703125" style="43" customWidth="1"/>
    <col min="13" max="13" width="10.7109375" style="45" customWidth="1"/>
    <col min="14" max="14" width="30.7109375" style="43" customWidth="1"/>
    <col min="15" max="256" width="9.140625" style="27"/>
    <col min="257" max="257" width="22.5703125" style="27" customWidth="1"/>
    <col min="258" max="258" width="10.7109375" style="27" customWidth="1"/>
    <col min="259" max="268" width="8.7109375" style="27" customWidth="1"/>
    <col min="269" max="269" width="10.7109375" style="27" customWidth="1"/>
    <col min="270" max="270" width="21" style="27" customWidth="1"/>
    <col min="271" max="512" width="9.140625" style="27"/>
    <col min="513" max="513" width="22.5703125" style="27" customWidth="1"/>
    <col min="514" max="514" width="10.7109375" style="27" customWidth="1"/>
    <col min="515" max="524" width="8.7109375" style="27" customWidth="1"/>
    <col min="525" max="525" width="10.7109375" style="27" customWidth="1"/>
    <col min="526" max="526" width="21" style="27" customWidth="1"/>
    <col min="527" max="768" width="9.140625" style="27"/>
    <col min="769" max="769" width="22.5703125" style="27" customWidth="1"/>
    <col min="770" max="770" width="10.7109375" style="27" customWidth="1"/>
    <col min="771" max="780" width="8.7109375" style="27" customWidth="1"/>
    <col min="781" max="781" width="10.7109375" style="27" customWidth="1"/>
    <col min="782" max="782" width="21" style="27" customWidth="1"/>
    <col min="783" max="1024" width="9.140625" style="27"/>
    <col min="1025" max="1025" width="22.5703125" style="27" customWidth="1"/>
    <col min="1026" max="1026" width="10.7109375" style="27" customWidth="1"/>
    <col min="1027" max="1036" width="8.7109375" style="27" customWidth="1"/>
    <col min="1037" max="1037" width="10.7109375" style="27" customWidth="1"/>
    <col min="1038" max="1038" width="21" style="27" customWidth="1"/>
    <col min="1039" max="1280" width="9.140625" style="27"/>
    <col min="1281" max="1281" width="22.5703125" style="27" customWidth="1"/>
    <col min="1282" max="1282" width="10.7109375" style="27" customWidth="1"/>
    <col min="1283" max="1292" width="8.7109375" style="27" customWidth="1"/>
    <col min="1293" max="1293" width="10.7109375" style="27" customWidth="1"/>
    <col min="1294" max="1294" width="21" style="27" customWidth="1"/>
    <col min="1295" max="1536" width="9.140625" style="27"/>
    <col min="1537" max="1537" width="22.5703125" style="27" customWidth="1"/>
    <col min="1538" max="1538" width="10.7109375" style="27" customWidth="1"/>
    <col min="1539" max="1548" width="8.7109375" style="27" customWidth="1"/>
    <col min="1549" max="1549" width="10.7109375" style="27" customWidth="1"/>
    <col min="1550" max="1550" width="21" style="27" customWidth="1"/>
    <col min="1551" max="1792" width="9.140625" style="27"/>
    <col min="1793" max="1793" width="22.5703125" style="27" customWidth="1"/>
    <col min="1794" max="1794" width="10.7109375" style="27" customWidth="1"/>
    <col min="1795" max="1804" width="8.7109375" style="27" customWidth="1"/>
    <col min="1805" max="1805" width="10.7109375" style="27" customWidth="1"/>
    <col min="1806" max="1806" width="21" style="27" customWidth="1"/>
    <col min="1807" max="2048" width="9.140625" style="27"/>
    <col min="2049" max="2049" width="22.5703125" style="27" customWidth="1"/>
    <col min="2050" max="2050" width="10.7109375" style="27" customWidth="1"/>
    <col min="2051" max="2060" width="8.7109375" style="27" customWidth="1"/>
    <col min="2061" max="2061" width="10.7109375" style="27" customWidth="1"/>
    <col min="2062" max="2062" width="21" style="27" customWidth="1"/>
    <col min="2063" max="2304" width="9.140625" style="27"/>
    <col min="2305" max="2305" width="22.5703125" style="27" customWidth="1"/>
    <col min="2306" max="2306" width="10.7109375" style="27" customWidth="1"/>
    <col min="2307" max="2316" width="8.7109375" style="27" customWidth="1"/>
    <col min="2317" max="2317" width="10.7109375" style="27" customWidth="1"/>
    <col min="2318" max="2318" width="21" style="27" customWidth="1"/>
    <col min="2319" max="2560" width="9.140625" style="27"/>
    <col min="2561" max="2561" width="22.5703125" style="27" customWidth="1"/>
    <col min="2562" max="2562" width="10.7109375" style="27" customWidth="1"/>
    <col min="2563" max="2572" width="8.7109375" style="27" customWidth="1"/>
    <col min="2573" max="2573" width="10.7109375" style="27" customWidth="1"/>
    <col min="2574" max="2574" width="21" style="27" customWidth="1"/>
    <col min="2575" max="2816" width="9.140625" style="27"/>
    <col min="2817" max="2817" width="22.5703125" style="27" customWidth="1"/>
    <col min="2818" max="2818" width="10.7109375" style="27" customWidth="1"/>
    <col min="2819" max="2828" width="8.7109375" style="27" customWidth="1"/>
    <col min="2829" max="2829" width="10.7109375" style="27" customWidth="1"/>
    <col min="2830" max="2830" width="21" style="27" customWidth="1"/>
    <col min="2831" max="3072" width="9.140625" style="27"/>
    <col min="3073" max="3073" width="22.5703125" style="27" customWidth="1"/>
    <col min="3074" max="3074" width="10.7109375" style="27" customWidth="1"/>
    <col min="3075" max="3084" width="8.7109375" style="27" customWidth="1"/>
    <col min="3085" max="3085" width="10.7109375" style="27" customWidth="1"/>
    <col min="3086" max="3086" width="21" style="27" customWidth="1"/>
    <col min="3087" max="3328" width="9.140625" style="27"/>
    <col min="3329" max="3329" width="22.5703125" style="27" customWidth="1"/>
    <col min="3330" max="3330" width="10.7109375" style="27" customWidth="1"/>
    <col min="3331" max="3340" width="8.7109375" style="27" customWidth="1"/>
    <col min="3341" max="3341" width="10.7109375" style="27" customWidth="1"/>
    <col min="3342" max="3342" width="21" style="27" customWidth="1"/>
    <col min="3343" max="3584" width="9.140625" style="27"/>
    <col min="3585" max="3585" width="22.5703125" style="27" customWidth="1"/>
    <col min="3586" max="3586" width="10.7109375" style="27" customWidth="1"/>
    <col min="3587" max="3596" width="8.7109375" style="27" customWidth="1"/>
    <col min="3597" max="3597" width="10.7109375" style="27" customWidth="1"/>
    <col min="3598" max="3598" width="21" style="27" customWidth="1"/>
    <col min="3599" max="3840" width="9.140625" style="27"/>
    <col min="3841" max="3841" width="22.5703125" style="27" customWidth="1"/>
    <col min="3842" max="3842" width="10.7109375" style="27" customWidth="1"/>
    <col min="3843" max="3852" width="8.7109375" style="27" customWidth="1"/>
    <col min="3853" max="3853" width="10.7109375" style="27" customWidth="1"/>
    <col min="3854" max="3854" width="21" style="27" customWidth="1"/>
    <col min="3855" max="4096" width="9.140625" style="27"/>
    <col min="4097" max="4097" width="22.5703125" style="27" customWidth="1"/>
    <col min="4098" max="4098" width="10.7109375" style="27" customWidth="1"/>
    <col min="4099" max="4108" width="8.7109375" style="27" customWidth="1"/>
    <col min="4109" max="4109" width="10.7109375" style="27" customWidth="1"/>
    <col min="4110" max="4110" width="21" style="27" customWidth="1"/>
    <col min="4111" max="4352" width="9.140625" style="27"/>
    <col min="4353" max="4353" width="22.5703125" style="27" customWidth="1"/>
    <col min="4354" max="4354" width="10.7109375" style="27" customWidth="1"/>
    <col min="4355" max="4364" width="8.7109375" style="27" customWidth="1"/>
    <col min="4365" max="4365" width="10.7109375" style="27" customWidth="1"/>
    <col min="4366" max="4366" width="21" style="27" customWidth="1"/>
    <col min="4367" max="4608" width="9.140625" style="27"/>
    <col min="4609" max="4609" width="22.5703125" style="27" customWidth="1"/>
    <col min="4610" max="4610" width="10.7109375" style="27" customWidth="1"/>
    <col min="4611" max="4620" width="8.7109375" style="27" customWidth="1"/>
    <col min="4621" max="4621" width="10.7109375" style="27" customWidth="1"/>
    <col min="4622" max="4622" width="21" style="27" customWidth="1"/>
    <col min="4623" max="4864" width="9.140625" style="27"/>
    <col min="4865" max="4865" width="22.5703125" style="27" customWidth="1"/>
    <col min="4866" max="4866" width="10.7109375" style="27" customWidth="1"/>
    <col min="4867" max="4876" width="8.7109375" style="27" customWidth="1"/>
    <col min="4877" max="4877" width="10.7109375" style="27" customWidth="1"/>
    <col min="4878" max="4878" width="21" style="27" customWidth="1"/>
    <col min="4879" max="5120" width="9.140625" style="27"/>
    <col min="5121" max="5121" width="22.5703125" style="27" customWidth="1"/>
    <col min="5122" max="5122" width="10.7109375" style="27" customWidth="1"/>
    <col min="5123" max="5132" width="8.7109375" style="27" customWidth="1"/>
    <col min="5133" max="5133" width="10.7109375" style="27" customWidth="1"/>
    <col min="5134" max="5134" width="21" style="27" customWidth="1"/>
    <col min="5135" max="5376" width="9.140625" style="27"/>
    <col min="5377" max="5377" width="22.5703125" style="27" customWidth="1"/>
    <col min="5378" max="5378" width="10.7109375" style="27" customWidth="1"/>
    <col min="5379" max="5388" width="8.7109375" style="27" customWidth="1"/>
    <col min="5389" max="5389" width="10.7109375" style="27" customWidth="1"/>
    <col min="5390" max="5390" width="21" style="27" customWidth="1"/>
    <col min="5391" max="5632" width="9.140625" style="27"/>
    <col min="5633" max="5633" width="22.5703125" style="27" customWidth="1"/>
    <col min="5634" max="5634" width="10.7109375" style="27" customWidth="1"/>
    <col min="5635" max="5644" width="8.7109375" style="27" customWidth="1"/>
    <col min="5645" max="5645" width="10.7109375" style="27" customWidth="1"/>
    <col min="5646" max="5646" width="21" style="27" customWidth="1"/>
    <col min="5647" max="5888" width="9.140625" style="27"/>
    <col min="5889" max="5889" width="22.5703125" style="27" customWidth="1"/>
    <col min="5890" max="5890" width="10.7109375" style="27" customWidth="1"/>
    <col min="5891" max="5900" width="8.7109375" style="27" customWidth="1"/>
    <col min="5901" max="5901" width="10.7109375" style="27" customWidth="1"/>
    <col min="5902" max="5902" width="21" style="27" customWidth="1"/>
    <col min="5903" max="6144" width="9.140625" style="27"/>
    <col min="6145" max="6145" width="22.5703125" style="27" customWidth="1"/>
    <col min="6146" max="6146" width="10.7109375" style="27" customWidth="1"/>
    <col min="6147" max="6156" width="8.7109375" style="27" customWidth="1"/>
    <col min="6157" max="6157" width="10.7109375" style="27" customWidth="1"/>
    <col min="6158" max="6158" width="21" style="27" customWidth="1"/>
    <col min="6159" max="6400" width="9.140625" style="27"/>
    <col min="6401" max="6401" width="22.5703125" style="27" customWidth="1"/>
    <col min="6402" max="6402" width="10.7109375" style="27" customWidth="1"/>
    <col min="6403" max="6412" width="8.7109375" style="27" customWidth="1"/>
    <col min="6413" max="6413" width="10.7109375" style="27" customWidth="1"/>
    <col min="6414" max="6414" width="21" style="27" customWidth="1"/>
    <col min="6415" max="6656" width="9.140625" style="27"/>
    <col min="6657" max="6657" width="22.5703125" style="27" customWidth="1"/>
    <col min="6658" max="6658" width="10.7109375" style="27" customWidth="1"/>
    <col min="6659" max="6668" width="8.7109375" style="27" customWidth="1"/>
    <col min="6669" max="6669" width="10.7109375" style="27" customWidth="1"/>
    <col min="6670" max="6670" width="21" style="27" customWidth="1"/>
    <col min="6671" max="6912" width="9.140625" style="27"/>
    <col min="6913" max="6913" width="22.5703125" style="27" customWidth="1"/>
    <col min="6914" max="6914" width="10.7109375" style="27" customWidth="1"/>
    <col min="6915" max="6924" width="8.7109375" style="27" customWidth="1"/>
    <col min="6925" max="6925" width="10.7109375" style="27" customWidth="1"/>
    <col min="6926" max="6926" width="21" style="27" customWidth="1"/>
    <col min="6927" max="7168" width="9.140625" style="27"/>
    <col min="7169" max="7169" width="22.5703125" style="27" customWidth="1"/>
    <col min="7170" max="7170" width="10.7109375" style="27" customWidth="1"/>
    <col min="7171" max="7180" width="8.7109375" style="27" customWidth="1"/>
    <col min="7181" max="7181" width="10.7109375" style="27" customWidth="1"/>
    <col min="7182" max="7182" width="21" style="27" customWidth="1"/>
    <col min="7183" max="7424" width="9.140625" style="27"/>
    <col min="7425" max="7425" width="22.5703125" style="27" customWidth="1"/>
    <col min="7426" max="7426" width="10.7109375" style="27" customWidth="1"/>
    <col min="7427" max="7436" width="8.7109375" style="27" customWidth="1"/>
    <col min="7437" max="7437" width="10.7109375" style="27" customWidth="1"/>
    <col min="7438" max="7438" width="21" style="27" customWidth="1"/>
    <col min="7439" max="7680" width="9.140625" style="27"/>
    <col min="7681" max="7681" width="22.5703125" style="27" customWidth="1"/>
    <col min="7682" max="7682" width="10.7109375" style="27" customWidth="1"/>
    <col min="7683" max="7692" width="8.7109375" style="27" customWidth="1"/>
    <col min="7693" max="7693" width="10.7109375" style="27" customWidth="1"/>
    <col min="7694" max="7694" width="21" style="27" customWidth="1"/>
    <col min="7695" max="7936" width="9.140625" style="27"/>
    <col min="7937" max="7937" width="22.5703125" style="27" customWidth="1"/>
    <col min="7938" max="7938" width="10.7109375" style="27" customWidth="1"/>
    <col min="7939" max="7948" width="8.7109375" style="27" customWidth="1"/>
    <col min="7949" max="7949" width="10.7109375" style="27" customWidth="1"/>
    <col min="7950" max="7950" width="21" style="27" customWidth="1"/>
    <col min="7951" max="8192" width="9.140625" style="27"/>
    <col min="8193" max="8193" width="22.5703125" style="27" customWidth="1"/>
    <col min="8194" max="8194" width="10.7109375" style="27" customWidth="1"/>
    <col min="8195" max="8204" width="8.7109375" style="27" customWidth="1"/>
    <col min="8205" max="8205" width="10.7109375" style="27" customWidth="1"/>
    <col min="8206" max="8206" width="21" style="27" customWidth="1"/>
    <col min="8207" max="8448" width="9.140625" style="27"/>
    <col min="8449" max="8449" width="22.5703125" style="27" customWidth="1"/>
    <col min="8450" max="8450" width="10.7109375" style="27" customWidth="1"/>
    <col min="8451" max="8460" width="8.7109375" style="27" customWidth="1"/>
    <col min="8461" max="8461" width="10.7109375" style="27" customWidth="1"/>
    <col min="8462" max="8462" width="21" style="27" customWidth="1"/>
    <col min="8463" max="8704" width="9.140625" style="27"/>
    <col min="8705" max="8705" width="22.5703125" style="27" customWidth="1"/>
    <col min="8706" max="8706" width="10.7109375" style="27" customWidth="1"/>
    <col min="8707" max="8716" width="8.7109375" style="27" customWidth="1"/>
    <col min="8717" max="8717" width="10.7109375" style="27" customWidth="1"/>
    <col min="8718" max="8718" width="21" style="27" customWidth="1"/>
    <col min="8719" max="8960" width="9.140625" style="27"/>
    <col min="8961" max="8961" width="22.5703125" style="27" customWidth="1"/>
    <col min="8962" max="8962" width="10.7109375" style="27" customWidth="1"/>
    <col min="8963" max="8972" width="8.7109375" style="27" customWidth="1"/>
    <col min="8973" max="8973" width="10.7109375" style="27" customWidth="1"/>
    <col min="8974" max="8974" width="21" style="27" customWidth="1"/>
    <col min="8975" max="9216" width="9.140625" style="27"/>
    <col min="9217" max="9217" width="22.5703125" style="27" customWidth="1"/>
    <col min="9218" max="9218" width="10.7109375" style="27" customWidth="1"/>
    <col min="9219" max="9228" width="8.7109375" style="27" customWidth="1"/>
    <col min="9229" max="9229" width="10.7109375" style="27" customWidth="1"/>
    <col min="9230" max="9230" width="21" style="27" customWidth="1"/>
    <col min="9231" max="9472" width="9.140625" style="27"/>
    <col min="9473" max="9473" width="22.5703125" style="27" customWidth="1"/>
    <col min="9474" max="9474" width="10.7109375" style="27" customWidth="1"/>
    <col min="9475" max="9484" width="8.7109375" style="27" customWidth="1"/>
    <col min="9485" max="9485" width="10.7109375" style="27" customWidth="1"/>
    <col min="9486" max="9486" width="21" style="27" customWidth="1"/>
    <col min="9487" max="9728" width="9.140625" style="27"/>
    <col min="9729" max="9729" width="22.5703125" style="27" customWidth="1"/>
    <col min="9730" max="9730" width="10.7109375" style="27" customWidth="1"/>
    <col min="9731" max="9740" width="8.7109375" style="27" customWidth="1"/>
    <col min="9741" max="9741" width="10.7109375" style="27" customWidth="1"/>
    <col min="9742" max="9742" width="21" style="27" customWidth="1"/>
    <col min="9743" max="9984" width="9.140625" style="27"/>
    <col min="9985" max="9985" width="22.5703125" style="27" customWidth="1"/>
    <col min="9986" max="9986" width="10.7109375" style="27" customWidth="1"/>
    <col min="9987" max="9996" width="8.7109375" style="27" customWidth="1"/>
    <col min="9997" max="9997" width="10.7109375" style="27" customWidth="1"/>
    <col min="9998" max="9998" width="21" style="27" customWidth="1"/>
    <col min="9999" max="10240" width="9.140625" style="27"/>
    <col min="10241" max="10241" width="22.5703125" style="27" customWidth="1"/>
    <col min="10242" max="10242" width="10.7109375" style="27" customWidth="1"/>
    <col min="10243" max="10252" width="8.7109375" style="27" customWidth="1"/>
    <col min="10253" max="10253" width="10.7109375" style="27" customWidth="1"/>
    <col min="10254" max="10254" width="21" style="27" customWidth="1"/>
    <col min="10255" max="10496" width="9.140625" style="27"/>
    <col min="10497" max="10497" width="22.5703125" style="27" customWidth="1"/>
    <col min="10498" max="10498" width="10.7109375" style="27" customWidth="1"/>
    <col min="10499" max="10508" width="8.7109375" style="27" customWidth="1"/>
    <col min="10509" max="10509" width="10.7109375" style="27" customWidth="1"/>
    <col min="10510" max="10510" width="21" style="27" customWidth="1"/>
    <col min="10511" max="10752" width="9.140625" style="27"/>
    <col min="10753" max="10753" width="22.5703125" style="27" customWidth="1"/>
    <col min="10754" max="10754" width="10.7109375" style="27" customWidth="1"/>
    <col min="10755" max="10764" width="8.7109375" style="27" customWidth="1"/>
    <col min="10765" max="10765" width="10.7109375" style="27" customWidth="1"/>
    <col min="10766" max="10766" width="21" style="27" customWidth="1"/>
    <col min="10767" max="11008" width="9.140625" style="27"/>
    <col min="11009" max="11009" width="22.5703125" style="27" customWidth="1"/>
    <col min="11010" max="11010" width="10.7109375" style="27" customWidth="1"/>
    <col min="11011" max="11020" width="8.7109375" style="27" customWidth="1"/>
    <col min="11021" max="11021" width="10.7109375" style="27" customWidth="1"/>
    <col min="11022" max="11022" width="21" style="27" customWidth="1"/>
    <col min="11023" max="11264" width="9.140625" style="27"/>
    <col min="11265" max="11265" width="22.5703125" style="27" customWidth="1"/>
    <col min="11266" max="11266" width="10.7109375" style="27" customWidth="1"/>
    <col min="11267" max="11276" width="8.7109375" style="27" customWidth="1"/>
    <col min="11277" max="11277" width="10.7109375" style="27" customWidth="1"/>
    <col min="11278" max="11278" width="21" style="27" customWidth="1"/>
    <col min="11279" max="11520" width="9.140625" style="27"/>
    <col min="11521" max="11521" width="22.5703125" style="27" customWidth="1"/>
    <col min="11522" max="11522" width="10.7109375" style="27" customWidth="1"/>
    <col min="11523" max="11532" width="8.7109375" style="27" customWidth="1"/>
    <col min="11533" max="11533" width="10.7109375" style="27" customWidth="1"/>
    <col min="11534" max="11534" width="21" style="27" customWidth="1"/>
    <col min="11535" max="11776" width="9.140625" style="27"/>
    <col min="11777" max="11777" width="22.5703125" style="27" customWidth="1"/>
    <col min="11778" max="11778" width="10.7109375" style="27" customWidth="1"/>
    <col min="11779" max="11788" width="8.7109375" style="27" customWidth="1"/>
    <col min="11789" max="11789" width="10.7109375" style="27" customWidth="1"/>
    <col min="11790" max="11790" width="21" style="27" customWidth="1"/>
    <col min="11791" max="12032" width="9.140625" style="27"/>
    <col min="12033" max="12033" width="22.5703125" style="27" customWidth="1"/>
    <col min="12034" max="12034" width="10.7109375" style="27" customWidth="1"/>
    <col min="12035" max="12044" width="8.7109375" style="27" customWidth="1"/>
    <col min="12045" max="12045" width="10.7109375" style="27" customWidth="1"/>
    <col min="12046" max="12046" width="21" style="27" customWidth="1"/>
    <col min="12047" max="12288" width="9.140625" style="27"/>
    <col min="12289" max="12289" width="22.5703125" style="27" customWidth="1"/>
    <col min="12290" max="12290" width="10.7109375" style="27" customWidth="1"/>
    <col min="12291" max="12300" width="8.7109375" style="27" customWidth="1"/>
    <col min="12301" max="12301" width="10.7109375" style="27" customWidth="1"/>
    <col min="12302" max="12302" width="21" style="27" customWidth="1"/>
    <col min="12303" max="12544" width="9.140625" style="27"/>
    <col min="12545" max="12545" width="22.5703125" style="27" customWidth="1"/>
    <col min="12546" max="12546" width="10.7109375" style="27" customWidth="1"/>
    <col min="12547" max="12556" width="8.7109375" style="27" customWidth="1"/>
    <col min="12557" max="12557" width="10.7109375" style="27" customWidth="1"/>
    <col min="12558" max="12558" width="21" style="27" customWidth="1"/>
    <col min="12559" max="12800" width="9.140625" style="27"/>
    <col min="12801" max="12801" width="22.5703125" style="27" customWidth="1"/>
    <col min="12802" max="12802" width="10.7109375" style="27" customWidth="1"/>
    <col min="12803" max="12812" width="8.7109375" style="27" customWidth="1"/>
    <col min="12813" max="12813" width="10.7109375" style="27" customWidth="1"/>
    <col min="12814" max="12814" width="21" style="27" customWidth="1"/>
    <col min="12815" max="13056" width="9.140625" style="27"/>
    <col min="13057" max="13057" width="22.5703125" style="27" customWidth="1"/>
    <col min="13058" max="13058" width="10.7109375" style="27" customWidth="1"/>
    <col min="13059" max="13068" width="8.7109375" style="27" customWidth="1"/>
    <col min="13069" max="13069" width="10.7109375" style="27" customWidth="1"/>
    <col min="13070" max="13070" width="21" style="27" customWidth="1"/>
    <col min="13071" max="13312" width="9.140625" style="27"/>
    <col min="13313" max="13313" width="22.5703125" style="27" customWidth="1"/>
    <col min="13314" max="13314" width="10.7109375" style="27" customWidth="1"/>
    <col min="13315" max="13324" width="8.7109375" style="27" customWidth="1"/>
    <col min="13325" max="13325" width="10.7109375" style="27" customWidth="1"/>
    <col min="13326" max="13326" width="21" style="27" customWidth="1"/>
    <col min="13327" max="13568" width="9.140625" style="27"/>
    <col min="13569" max="13569" width="22.5703125" style="27" customWidth="1"/>
    <col min="13570" max="13570" width="10.7109375" style="27" customWidth="1"/>
    <col min="13571" max="13580" width="8.7109375" style="27" customWidth="1"/>
    <col min="13581" max="13581" width="10.7109375" style="27" customWidth="1"/>
    <col min="13582" max="13582" width="21" style="27" customWidth="1"/>
    <col min="13583" max="13824" width="9.140625" style="27"/>
    <col min="13825" max="13825" width="22.5703125" style="27" customWidth="1"/>
    <col min="13826" max="13826" width="10.7109375" style="27" customWidth="1"/>
    <col min="13827" max="13836" width="8.7109375" style="27" customWidth="1"/>
    <col min="13837" max="13837" width="10.7109375" style="27" customWidth="1"/>
    <col min="13838" max="13838" width="21" style="27" customWidth="1"/>
    <col min="13839" max="14080" width="9.140625" style="27"/>
    <col min="14081" max="14081" width="22.5703125" style="27" customWidth="1"/>
    <col min="14082" max="14082" width="10.7109375" style="27" customWidth="1"/>
    <col min="14083" max="14092" width="8.7109375" style="27" customWidth="1"/>
    <col min="14093" max="14093" width="10.7109375" style="27" customWidth="1"/>
    <col min="14094" max="14094" width="21" style="27" customWidth="1"/>
    <col min="14095" max="14336" width="9.140625" style="27"/>
    <col min="14337" max="14337" width="22.5703125" style="27" customWidth="1"/>
    <col min="14338" max="14338" width="10.7109375" style="27" customWidth="1"/>
    <col min="14339" max="14348" width="8.7109375" style="27" customWidth="1"/>
    <col min="14349" max="14349" width="10.7109375" style="27" customWidth="1"/>
    <col min="14350" max="14350" width="21" style="27" customWidth="1"/>
    <col min="14351" max="14592" width="9.140625" style="27"/>
    <col min="14593" max="14593" width="22.5703125" style="27" customWidth="1"/>
    <col min="14594" max="14594" width="10.7109375" style="27" customWidth="1"/>
    <col min="14595" max="14604" width="8.7109375" style="27" customWidth="1"/>
    <col min="14605" max="14605" width="10.7109375" style="27" customWidth="1"/>
    <col min="14606" max="14606" width="21" style="27" customWidth="1"/>
    <col min="14607" max="14848" width="9.140625" style="27"/>
    <col min="14849" max="14849" width="22.5703125" style="27" customWidth="1"/>
    <col min="14850" max="14850" width="10.7109375" style="27" customWidth="1"/>
    <col min="14851" max="14860" width="8.7109375" style="27" customWidth="1"/>
    <col min="14861" max="14861" width="10.7109375" style="27" customWidth="1"/>
    <col min="14862" max="14862" width="21" style="27" customWidth="1"/>
    <col min="14863" max="15104" width="9.140625" style="27"/>
    <col min="15105" max="15105" width="22.5703125" style="27" customWidth="1"/>
    <col min="15106" max="15106" width="10.7109375" style="27" customWidth="1"/>
    <col min="15107" max="15116" width="8.7109375" style="27" customWidth="1"/>
    <col min="15117" max="15117" width="10.7109375" style="27" customWidth="1"/>
    <col min="15118" max="15118" width="21" style="27" customWidth="1"/>
    <col min="15119" max="15360" width="9.140625" style="27"/>
    <col min="15361" max="15361" width="22.5703125" style="27" customWidth="1"/>
    <col min="15362" max="15362" width="10.7109375" style="27" customWidth="1"/>
    <col min="15363" max="15372" width="8.7109375" style="27" customWidth="1"/>
    <col min="15373" max="15373" width="10.7109375" style="27" customWidth="1"/>
    <col min="15374" max="15374" width="21" style="27" customWidth="1"/>
    <col min="15375" max="15616" width="9.140625" style="27"/>
    <col min="15617" max="15617" width="22.5703125" style="27" customWidth="1"/>
    <col min="15618" max="15618" width="10.7109375" style="27" customWidth="1"/>
    <col min="15619" max="15628" width="8.7109375" style="27" customWidth="1"/>
    <col min="15629" max="15629" width="10.7109375" style="27" customWidth="1"/>
    <col min="15630" max="15630" width="21" style="27" customWidth="1"/>
    <col min="15631" max="15872" width="9.140625" style="27"/>
    <col min="15873" max="15873" width="22.5703125" style="27" customWidth="1"/>
    <col min="15874" max="15874" width="10.7109375" style="27" customWidth="1"/>
    <col min="15875" max="15884" width="8.7109375" style="27" customWidth="1"/>
    <col min="15885" max="15885" width="10.7109375" style="27" customWidth="1"/>
    <col min="15886" max="15886" width="21" style="27" customWidth="1"/>
    <col min="15887" max="16128" width="9.140625" style="27"/>
    <col min="16129" max="16129" width="22.5703125" style="27" customWidth="1"/>
    <col min="16130" max="16130" width="10.7109375" style="27" customWidth="1"/>
    <col min="16131" max="16140" width="8.7109375" style="27" customWidth="1"/>
    <col min="16141" max="16141" width="10.7109375" style="27" customWidth="1"/>
    <col min="16142" max="16142" width="21" style="27" customWidth="1"/>
    <col min="16143" max="16384" width="9.140625" style="27"/>
  </cols>
  <sheetData>
    <row r="1" spans="1:14" s="21" customFormat="1" ht="21.95" customHeight="1" x14ac:dyDescent="0.2">
      <c r="A1" s="1330" t="s">
        <v>751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4" s="23" customFormat="1" ht="19.5" customHeight="1" x14ac:dyDescent="0.2">
      <c r="A2" s="1331" t="s">
        <v>783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s="89" customFormat="1" ht="15.75" customHeight="1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ht="16.5" customHeight="1" x14ac:dyDescent="0.3">
      <c r="A4" s="675" t="s">
        <v>626</v>
      </c>
      <c r="B4" s="277"/>
      <c r="C4" s="269"/>
      <c r="D4" s="269"/>
      <c r="E4" s="269"/>
      <c r="F4" s="269"/>
      <c r="G4" s="269"/>
      <c r="H4" s="269"/>
      <c r="I4" s="269"/>
      <c r="J4" s="145"/>
      <c r="K4" s="269"/>
      <c r="L4" s="269"/>
      <c r="M4" s="277"/>
      <c r="N4" s="676" t="s">
        <v>241</v>
      </c>
    </row>
    <row r="5" spans="1:14" ht="26.25" customHeight="1" thickBot="1" x14ac:dyDescent="0.25">
      <c r="A5" s="1418" t="s">
        <v>492</v>
      </c>
      <c r="B5" s="1418" t="s">
        <v>80</v>
      </c>
      <c r="C5" s="1461" t="s">
        <v>706</v>
      </c>
      <c r="D5" s="1462"/>
      <c r="E5" s="1462"/>
      <c r="F5" s="1462"/>
      <c r="G5" s="1462"/>
      <c r="H5" s="1462"/>
      <c r="I5" s="1462"/>
      <c r="J5" s="1462"/>
      <c r="K5" s="1462"/>
      <c r="L5" s="1463"/>
      <c r="M5" s="1457" t="s">
        <v>81</v>
      </c>
      <c r="N5" s="1457" t="s">
        <v>242</v>
      </c>
    </row>
    <row r="6" spans="1:14" ht="38.25" customHeight="1" thickTop="1" x14ac:dyDescent="0.2">
      <c r="A6" s="1419"/>
      <c r="B6" s="1456"/>
      <c r="C6" s="418" t="s">
        <v>394</v>
      </c>
      <c r="D6" s="418" t="s">
        <v>1632</v>
      </c>
      <c r="E6" s="64" t="s">
        <v>198</v>
      </c>
      <c r="F6" s="227" t="s">
        <v>196</v>
      </c>
      <c r="G6" s="227" t="s">
        <v>70</v>
      </c>
      <c r="H6" s="227" t="s">
        <v>68</v>
      </c>
      <c r="I6" s="227" t="s">
        <v>66</v>
      </c>
      <c r="J6" s="227" t="s">
        <v>64</v>
      </c>
      <c r="K6" s="227" t="s">
        <v>62</v>
      </c>
      <c r="L6" s="73" t="s">
        <v>537</v>
      </c>
      <c r="M6" s="1458"/>
      <c r="N6" s="1458"/>
    </row>
    <row r="7" spans="1:14" ht="13.5" customHeight="1" thickBot="1" x14ac:dyDescent="0.25">
      <c r="A7" s="1441" t="s">
        <v>494</v>
      </c>
      <c r="B7" s="129" t="s">
        <v>243</v>
      </c>
      <c r="C7" s="199">
        <f>SUM(D7:L7)</f>
        <v>54</v>
      </c>
      <c r="D7" s="199">
        <v>0</v>
      </c>
      <c r="E7" s="200">
        <v>0</v>
      </c>
      <c r="F7" s="200">
        <v>1</v>
      </c>
      <c r="G7" s="200">
        <v>10</v>
      </c>
      <c r="H7" s="200">
        <v>15</v>
      </c>
      <c r="I7" s="200">
        <v>18</v>
      </c>
      <c r="J7" s="200">
        <v>6</v>
      </c>
      <c r="K7" s="200">
        <v>4</v>
      </c>
      <c r="L7" s="200">
        <v>0</v>
      </c>
      <c r="M7" s="65" t="s">
        <v>119</v>
      </c>
      <c r="N7" s="1347" t="s">
        <v>493</v>
      </c>
    </row>
    <row r="8" spans="1:14" ht="13.5" customHeight="1" thickTop="1" thickBot="1" x14ac:dyDescent="0.25">
      <c r="A8" s="1442"/>
      <c r="B8" s="128" t="s">
        <v>704</v>
      </c>
      <c r="C8" s="199">
        <f t="shared" ref="C8:C45" si="0">SUM(D8:L8)</f>
        <v>178</v>
      </c>
      <c r="D8" s="1262">
        <v>0</v>
      </c>
      <c r="E8" s="192">
        <v>0</v>
      </c>
      <c r="F8" s="192">
        <v>1</v>
      </c>
      <c r="G8" s="192">
        <v>15</v>
      </c>
      <c r="H8" s="192">
        <v>57</v>
      </c>
      <c r="I8" s="192">
        <v>75</v>
      </c>
      <c r="J8" s="192">
        <v>25</v>
      </c>
      <c r="K8" s="192">
        <v>5</v>
      </c>
      <c r="L8" s="192">
        <v>0</v>
      </c>
      <c r="M8" s="66" t="s">
        <v>122</v>
      </c>
      <c r="N8" s="1348"/>
    </row>
    <row r="9" spans="1:14" s="24" customFormat="1" ht="13.5" customHeight="1" thickTop="1" thickBot="1" x14ac:dyDescent="0.25">
      <c r="A9" s="1443"/>
      <c r="B9" s="128" t="s">
        <v>44</v>
      </c>
      <c r="C9" s="199">
        <f t="shared" si="0"/>
        <v>232</v>
      </c>
      <c r="D9" s="1262">
        <v>0</v>
      </c>
      <c r="E9" s="191">
        <f t="shared" ref="E9:K9" si="1">E7+E8</f>
        <v>0</v>
      </c>
      <c r="F9" s="191">
        <f t="shared" si="1"/>
        <v>2</v>
      </c>
      <c r="G9" s="191">
        <f t="shared" si="1"/>
        <v>25</v>
      </c>
      <c r="H9" s="191">
        <f t="shared" si="1"/>
        <v>72</v>
      </c>
      <c r="I9" s="191">
        <f t="shared" si="1"/>
        <v>93</v>
      </c>
      <c r="J9" s="191">
        <f t="shared" si="1"/>
        <v>31</v>
      </c>
      <c r="K9" s="191">
        <f t="shared" si="1"/>
        <v>9</v>
      </c>
      <c r="L9" s="191">
        <f>L7+L8</f>
        <v>0</v>
      </c>
      <c r="M9" s="66" t="s">
        <v>45</v>
      </c>
      <c r="N9" s="1348"/>
    </row>
    <row r="10" spans="1:14" ht="13.5" customHeight="1" thickTop="1" thickBot="1" x14ac:dyDescent="0.25">
      <c r="A10" s="1444" t="s">
        <v>244</v>
      </c>
      <c r="B10" s="130" t="s">
        <v>243</v>
      </c>
      <c r="C10" s="1263">
        <f t="shared" si="0"/>
        <v>2144</v>
      </c>
      <c r="D10" s="1264">
        <v>0</v>
      </c>
      <c r="E10" s="201">
        <v>0</v>
      </c>
      <c r="F10" s="201">
        <v>12</v>
      </c>
      <c r="G10" s="201">
        <v>158</v>
      </c>
      <c r="H10" s="201">
        <v>421</v>
      </c>
      <c r="I10" s="201">
        <v>707</v>
      </c>
      <c r="J10" s="201">
        <v>683</v>
      </c>
      <c r="K10" s="201">
        <v>163</v>
      </c>
      <c r="L10" s="201">
        <v>0</v>
      </c>
      <c r="M10" s="67" t="s">
        <v>119</v>
      </c>
      <c r="N10" s="1350" t="s">
        <v>245</v>
      </c>
    </row>
    <row r="11" spans="1:14" ht="13.5" customHeight="1" thickTop="1" thickBot="1" x14ac:dyDescent="0.25">
      <c r="A11" s="1445"/>
      <c r="B11" s="130" t="s">
        <v>704</v>
      </c>
      <c r="C11" s="1263">
        <f t="shared" si="0"/>
        <v>2725</v>
      </c>
      <c r="D11" s="1264">
        <v>0</v>
      </c>
      <c r="E11" s="201">
        <v>1</v>
      </c>
      <c r="F11" s="201">
        <v>4</v>
      </c>
      <c r="G11" s="201">
        <v>153</v>
      </c>
      <c r="H11" s="201">
        <v>733</v>
      </c>
      <c r="I11" s="201">
        <v>1078</v>
      </c>
      <c r="J11" s="201">
        <v>674</v>
      </c>
      <c r="K11" s="201">
        <v>77</v>
      </c>
      <c r="L11" s="201">
        <v>5</v>
      </c>
      <c r="M11" s="67" t="s">
        <v>122</v>
      </c>
      <c r="N11" s="1350"/>
    </row>
    <row r="12" spans="1:14" s="24" customFormat="1" ht="13.5" customHeight="1" thickTop="1" thickBot="1" x14ac:dyDescent="0.25">
      <c r="A12" s="1446"/>
      <c r="B12" s="130" t="s">
        <v>44</v>
      </c>
      <c r="C12" s="1263">
        <f t="shared" si="0"/>
        <v>4869</v>
      </c>
      <c r="D12" s="1264">
        <v>0</v>
      </c>
      <c r="E12" s="202">
        <f>E10+E11</f>
        <v>1</v>
      </c>
      <c r="F12" s="202">
        <f t="shared" ref="F12:K12" si="2">F10+F11</f>
        <v>16</v>
      </c>
      <c r="G12" s="202">
        <f t="shared" si="2"/>
        <v>311</v>
      </c>
      <c r="H12" s="202">
        <f t="shared" si="2"/>
        <v>1154</v>
      </c>
      <c r="I12" s="202">
        <f t="shared" si="2"/>
        <v>1785</v>
      </c>
      <c r="J12" s="202">
        <f t="shared" si="2"/>
        <v>1357</v>
      </c>
      <c r="K12" s="202">
        <f t="shared" si="2"/>
        <v>240</v>
      </c>
      <c r="L12" s="202">
        <f>L10+L11</f>
        <v>5</v>
      </c>
      <c r="M12" s="67" t="s">
        <v>45</v>
      </c>
      <c r="N12" s="1350"/>
    </row>
    <row r="13" spans="1:14" ht="13.5" customHeight="1" thickTop="1" thickBot="1" x14ac:dyDescent="0.25">
      <c r="A13" s="1447" t="s">
        <v>362</v>
      </c>
      <c r="B13" s="129" t="s">
        <v>243</v>
      </c>
      <c r="C13" s="199">
        <f t="shared" si="0"/>
        <v>638</v>
      </c>
      <c r="D13" s="1262">
        <v>0</v>
      </c>
      <c r="E13" s="192">
        <v>0</v>
      </c>
      <c r="F13" s="192">
        <v>5</v>
      </c>
      <c r="G13" s="192">
        <v>48</v>
      </c>
      <c r="H13" s="192">
        <v>158</v>
      </c>
      <c r="I13" s="192">
        <v>190</v>
      </c>
      <c r="J13" s="192">
        <v>198</v>
      </c>
      <c r="K13" s="192">
        <v>37</v>
      </c>
      <c r="L13" s="192">
        <v>2</v>
      </c>
      <c r="M13" s="65" t="s">
        <v>119</v>
      </c>
      <c r="N13" s="1348" t="s">
        <v>356</v>
      </c>
    </row>
    <row r="14" spans="1:14" ht="13.5" customHeight="1" thickTop="1" thickBot="1" x14ac:dyDescent="0.25">
      <c r="A14" s="1442"/>
      <c r="B14" s="128" t="s">
        <v>704</v>
      </c>
      <c r="C14" s="199">
        <f t="shared" si="0"/>
        <v>2710</v>
      </c>
      <c r="D14" s="1262">
        <v>0</v>
      </c>
      <c r="E14" s="192">
        <v>1</v>
      </c>
      <c r="F14" s="192">
        <v>7</v>
      </c>
      <c r="G14" s="192">
        <v>113</v>
      </c>
      <c r="H14" s="192">
        <v>715</v>
      </c>
      <c r="I14" s="192">
        <v>1272</v>
      </c>
      <c r="J14" s="192">
        <v>534</v>
      </c>
      <c r="K14" s="192">
        <v>65</v>
      </c>
      <c r="L14" s="192">
        <v>3</v>
      </c>
      <c r="M14" s="66" t="s">
        <v>122</v>
      </c>
      <c r="N14" s="1348"/>
    </row>
    <row r="15" spans="1:14" s="24" customFormat="1" ht="13.5" customHeight="1" thickTop="1" thickBot="1" x14ac:dyDescent="0.25">
      <c r="A15" s="1443"/>
      <c r="B15" s="128" t="s">
        <v>44</v>
      </c>
      <c r="C15" s="199">
        <f t="shared" si="0"/>
        <v>3348</v>
      </c>
      <c r="D15" s="1262">
        <v>0</v>
      </c>
      <c r="E15" s="191">
        <f t="shared" ref="E15:K15" si="3">E13+E14</f>
        <v>1</v>
      </c>
      <c r="F15" s="191">
        <f t="shared" si="3"/>
        <v>12</v>
      </c>
      <c r="G15" s="191">
        <f t="shared" si="3"/>
        <v>161</v>
      </c>
      <c r="H15" s="191">
        <f t="shared" si="3"/>
        <v>873</v>
      </c>
      <c r="I15" s="191">
        <f t="shared" si="3"/>
        <v>1462</v>
      </c>
      <c r="J15" s="191">
        <f t="shared" si="3"/>
        <v>732</v>
      </c>
      <c r="K15" s="191">
        <f t="shared" si="3"/>
        <v>102</v>
      </c>
      <c r="L15" s="191">
        <f>L13+L14</f>
        <v>5</v>
      </c>
      <c r="M15" s="66" t="s">
        <v>45</v>
      </c>
      <c r="N15" s="1348"/>
    </row>
    <row r="16" spans="1:14" ht="13.5" customHeight="1" thickTop="1" thickBot="1" x14ac:dyDescent="0.25">
      <c r="A16" s="1444" t="s">
        <v>246</v>
      </c>
      <c r="B16" s="130" t="s">
        <v>243</v>
      </c>
      <c r="C16" s="1263">
        <f t="shared" si="0"/>
        <v>1073</v>
      </c>
      <c r="D16" s="1264">
        <v>0</v>
      </c>
      <c r="E16" s="201">
        <v>0</v>
      </c>
      <c r="F16" s="201">
        <v>5</v>
      </c>
      <c r="G16" s="201">
        <v>120</v>
      </c>
      <c r="H16" s="201">
        <v>269</v>
      </c>
      <c r="I16" s="201">
        <v>348</v>
      </c>
      <c r="J16" s="201">
        <v>290</v>
      </c>
      <c r="K16" s="201">
        <v>41</v>
      </c>
      <c r="L16" s="201">
        <v>0</v>
      </c>
      <c r="M16" s="67" t="s">
        <v>119</v>
      </c>
      <c r="N16" s="1350" t="s">
        <v>247</v>
      </c>
    </row>
    <row r="17" spans="1:20" ht="13.5" customHeight="1" thickTop="1" thickBot="1" x14ac:dyDescent="0.25">
      <c r="A17" s="1445"/>
      <c r="B17" s="130" t="s">
        <v>704</v>
      </c>
      <c r="C17" s="1263">
        <f t="shared" si="0"/>
        <v>693</v>
      </c>
      <c r="D17" s="1264">
        <v>0</v>
      </c>
      <c r="E17" s="201">
        <v>1</v>
      </c>
      <c r="F17" s="201">
        <v>6</v>
      </c>
      <c r="G17" s="201">
        <v>45</v>
      </c>
      <c r="H17" s="201">
        <v>168</v>
      </c>
      <c r="I17" s="201">
        <v>277</v>
      </c>
      <c r="J17" s="201">
        <v>168</v>
      </c>
      <c r="K17" s="201">
        <v>27</v>
      </c>
      <c r="L17" s="201">
        <v>1</v>
      </c>
      <c r="M17" s="67" t="s">
        <v>122</v>
      </c>
      <c r="N17" s="1350"/>
    </row>
    <row r="18" spans="1:20" s="24" customFormat="1" ht="13.5" customHeight="1" thickTop="1" thickBot="1" x14ac:dyDescent="0.25">
      <c r="A18" s="1446"/>
      <c r="B18" s="130" t="s">
        <v>44</v>
      </c>
      <c r="C18" s="1263">
        <f t="shared" si="0"/>
        <v>1766</v>
      </c>
      <c r="D18" s="1264">
        <v>0</v>
      </c>
      <c r="E18" s="202">
        <f t="shared" ref="E18:K18" si="4">E16+E17</f>
        <v>1</v>
      </c>
      <c r="F18" s="202">
        <f t="shared" si="4"/>
        <v>11</v>
      </c>
      <c r="G18" s="202">
        <f t="shared" si="4"/>
        <v>165</v>
      </c>
      <c r="H18" s="202">
        <f t="shared" si="4"/>
        <v>437</v>
      </c>
      <c r="I18" s="202">
        <f t="shared" si="4"/>
        <v>625</v>
      </c>
      <c r="J18" s="202">
        <f t="shared" si="4"/>
        <v>458</v>
      </c>
      <c r="K18" s="202">
        <f t="shared" si="4"/>
        <v>68</v>
      </c>
      <c r="L18" s="202">
        <f>L16+L17</f>
        <v>1</v>
      </c>
      <c r="M18" s="67" t="s">
        <v>45</v>
      </c>
      <c r="N18" s="1350"/>
    </row>
    <row r="19" spans="1:20" ht="14.1" customHeight="1" thickTop="1" thickBot="1" x14ac:dyDescent="0.25">
      <c r="A19" s="1447" t="s">
        <v>363</v>
      </c>
      <c r="B19" s="129" t="s">
        <v>243</v>
      </c>
      <c r="C19" s="199">
        <f t="shared" si="0"/>
        <v>48</v>
      </c>
      <c r="D19" s="1262">
        <v>0</v>
      </c>
      <c r="E19" s="192">
        <v>0</v>
      </c>
      <c r="F19" s="192">
        <v>0</v>
      </c>
      <c r="G19" s="192">
        <v>1</v>
      </c>
      <c r="H19" s="192">
        <v>12</v>
      </c>
      <c r="I19" s="192">
        <v>11</v>
      </c>
      <c r="J19" s="192">
        <v>16</v>
      </c>
      <c r="K19" s="192">
        <v>8</v>
      </c>
      <c r="L19" s="192">
        <v>0</v>
      </c>
      <c r="M19" s="65" t="s">
        <v>119</v>
      </c>
      <c r="N19" s="1348" t="s">
        <v>357</v>
      </c>
    </row>
    <row r="20" spans="1:20" ht="14.1" customHeight="1" thickTop="1" thickBot="1" x14ac:dyDescent="0.25">
      <c r="A20" s="1442"/>
      <c r="B20" s="128" t="s">
        <v>704</v>
      </c>
      <c r="C20" s="199">
        <f t="shared" si="0"/>
        <v>593</v>
      </c>
      <c r="D20" s="1262">
        <v>1</v>
      </c>
      <c r="E20" s="192">
        <v>0</v>
      </c>
      <c r="F20" s="192">
        <v>4</v>
      </c>
      <c r="G20" s="192">
        <v>22</v>
      </c>
      <c r="H20" s="192">
        <v>115</v>
      </c>
      <c r="I20" s="192">
        <v>237</v>
      </c>
      <c r="J20" s="192">
        <v>158</v>
      </c>
      <c r="K20" s="192">
        <v>51</v>
      </c>
      <c r="L20" s="192">
        <v>5</v>
      </c>
      <c r="M20" s="66" t="s">
        <v>122</v>
      </c>
      <c r="N20" s="1348"/>
    </row>
    <row r="21" spans="1:20" s="24" customFormat="1" ht="14.1" customHeight="1" thickTop="1" thickBot="1" x14ac:dyDescent="0.25">
      <c r="A21" s="1443"/>
      <c r="B21" s="128" t="s">
        <v>44</v>
      </c>
      <c r="C21" s="199">
        <f t="shared" si="0"/>
        <v>640</v>
      </c>
      <c r="D21" s="1262">
        <v>0</v>
      </c>
      <c r="E21" s="191">
        <f>SUM(E19:E20)</f>
        <v>0</v>
      </c>
      <c r="F21" s="191">
        <f t="shared" ref="F21:K21" si="5">F19+F20</f>
        <v>4</v>
      </c>
      <c r="G21" s="191">
        <f t="shared" si="5"/>
        <v>23</v>
      </c>
      <c r="H21" s="191">
        <f t="shared" si="5"/>
        <v>127</v>
      </c>
      <c r="I21" s="191">
        <f t="shared" si="5"/>
        <v>248</v>
      </c>
      <c r="J21" s="191">
        <f t="shared" si="5"/>
        <v>174</v>
      </c>
      <c r="K21" s="191">
        <f t="shared" si="5"/>
        <v>59</v>
      </c>
      <c r="L21" s="191">
        <f>L19+L20</f>
        <v>5</v>
      </c>
      <c r="M21" s="66" t="s">
        <v>45</v>
      </c>
      <c r="N21" s="1348"/>
    </row>
    <row r="22" spans="1:20" ht="13.5" customHeight="1" thickTop="1" thickBot="1" x14ac:dyDescent="0.25">
      <c r="A22" s="1439" t="s">
        <v>368</v>
      </c>
      <c r="B22" s="130" t="s">
        <v>243</v>
      </c>
      <c r="C22" s="1263">
        <f t="shared" si="0"/>
        <v>0</v>
      </c>
      <c r="D22" s="1264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0</v>
      </c>
      <c r="L22" s="201">
        <v>0</v>
      </c>
      <c r="M22" s="67" t="s">
        <v>119</v>
      </c>
      <c r="N22" s="1350" t="s">
        <v>365</v>
      </c>
    </row>
    <row r="23" spans="1:20" ht="13.5" customHeight="1" thickTop="1" thickBot="1" x14ac:dyDescent="0.25">
      <c r="A23" s="1439"/>
      <c r="B23" s="130" t="s">
        <v>704</v>
      </c>
      <c r="C23" s="1263">
        <f t="shared" si="0"/>
        <v>0</v>
      </c>
      <c r="D23" s="1264">
        <v>0</v>
      </c>
      <c r="E23" s="201">
        <v>0</v>
      </c>
      <c r="F23" s="201">
        <v>0</v>
      </c>
      <c r="G23" s="201">
        <v>0</v>
      </c>
      <c r="H23" s="201">
        <v>0</v>
      </c>
      <c r="I23" s="201">
        <v>0</v>
      </c>
      <c r="J23" s="201">
        <v>0</v>
      </c>
      <c r="K23" s="201">
        <v>0</v>
      </c>
      <c r="L23" s="201">
        <v>0</v>
      </c>
      <c r="M23" s="67" t="s">
        <v>122</v>
      </c>
      <c r="N23" s="1350"/>
    </row>
    <row r="24" spans="1:20" s="24" customFormat="1" ht="13.5" customHeight="1" thickTop="1" thickBot="1" x14ac:dyDescent="0.25">
      <c r="A24" s="1439"/>
      <c r="B24" s="130" t="s">
        <v>44</v>
      </c>
      <c r="C24" s="1263">
        <f t="shared" si="0"/>
        <v>0</v>
      </c>
      <c r="D24" s="1264">
        <v>0</v>
      </c>
      <c r="E24" s="202">
        <f>SUM(E22:E23)</f>
        <v>0</v>
      </c>
      <c r="F24" s="202">
        <f t="shared" ref="F24:K24" si="6">F22+F23</f>
        <v>0</v>
      </c>
      <c r="G24" s="202">
        <f t="shared" si="6"/>
        <v>0</v>
      </c>
      <c r="H24" s="202">
        <f t="shared" si="6"/>
        <v>0</v>
      </c>
      <c r="I24" s="202">
        <f t="shared" si="6"/>
        <v>0</v>
      </c>
      <c r="J24" s="202">
        <f t="shared" si="6"/>
        <v>0</v>
      </c>
      <c r="K24" s="202">
        <f t="shared" si="6"/>
        <v>0</v>
      </c>
      <c r="L24" s="202">
        <f>L22+L23</f>
        <v>0</v>
      </c>
      <c r="M24" s="67" t="s">
        <v>45</v>
      </c>
      <c r="N24" s="1350"/>
    </row>
    <row r="25" spans="1:20" ht="13.5" customHeight="1" thickTop="1" thickBot="1" x14ac:dyDescent="0.25">
      <c r="A25" s="1447" t="s">
        <v>495</v>
      </c>
      <c r="B25" s="129" t="s">
        <v>243</v>
      </c>
      <c r="C25" s="199">
        <f t="shared" si="0"/>
        <v>0</v>
      </c>
      <c r="D25" s="1262">
        <v>0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192">
        <v>0</v>
      </c>
      <c r="K25" s="192">
        <v>0</v>
      </c>
      <c r="L25" s="192">
        <v>0</v>
      </c>
      <c r="M25" s="65" t="s">
        <v>119</v>
      </c>
      <c r="N25" s="1348" t="s">
        <v>358</v>
      </c>
    </row>
    <row r="26" spans="1:20" ht="13.5" customHeight="1" thickTop="1" thickBot="1" x14ac:dyDescent="0.25">
      <c r="A26" s="1442"/>
      <c r="B26" s="128" t="s">
        <v>704</v>
      </c>
      <c r="C26" s="199">
        <f t="shared" si="0"/>
        <v>10</v>
      </c>
      <c r="D26" s="1262">
        <v>0</v>
      </c>
      <c r="E26" s="192">
        <v>0</v>
      </c>
      <c r="F26" s="192">
        <v>2</v>
      </c>
      <c r="G26" s="192">
        <v>0</v>
      </c>
      <c r="H26" s="192">
        <v>1</v>
      </c>
      <c r="I26" s="192">
        <v>4</v>
      </c>
      <c r="J26" s="192">
        <v>3</v>
      </c>
      <c r="K26" s="192">
        <v>0</v>
      </c>
      <c r="L26" s="192">
        <v>0</v>
      </c>
      <c r="M26" s="66" t="s">
        <v>122</v>
      </c>
      <c r="N26" s="1348"/>
      <c r="Q26" s="1459"/>
      <c r="R26" s="1459"/>
      <c r="S26" s="1459"/>
      <c r="T26" s="1459"/>
    </row>
    <row r="27" spans="1:20" s="24" customFormat="1" ht="13.5" customHeight="1" thickTop="1" thickBot="1" x14ac:dyDescent="0.25">
      <c r="A27" s="1443"/>
      <c r="B27" s="128" t="s">
        <v>44</v>
      </c>
      <c r="C27" s="199">
        <f t="shared" si="0"/>
        <v>10</v>
      </c>
      <c r="D27" s="1262">
        <v>0</v>
      </c>
      <c r="E27" s="191">
        <f>SUM(E25:E26)</f>
        <v>0</v>
      </c>
      <c r="F27" s="191">
        <f t="shared" ref="F27:K27" si="7">F25+F26</f>
        <v>2</v>
      </c>
      <c r="G27" s="191">
        <f t="shared" si="7"/>
        <v>0</v>
      </c>
      <c r="H27" s="191">
        <f t="shared" si="7"/>
        <v>1</v>
      </c>
      <c r="I27" s="191">
        <f t="shared" si="7"/>
        <v>4</v>
      </c>
      <c r="J27" s="191">
        <f t="shared" si="7"/>
        <v>3</v>
      </c>
      <c r="K27" s="191">
        <f t="shared" si="7"/>
        <v>0</v>
      </c>
      <c r="L27" s="191">
        <f>L25+L26</f>
        <v>0</v>
      </c>
      <c r="M27" s="66" t="s">
        <v>45</v>
      </c>
      <c r="N27" s="1348"/>
      <c r="Q27" s="1459"/>
      <c r="R27" s="1459"/>
      <c r="S27" s="1459"/>
      <c r="T27" s="1459"/>
    </row>
    <row r="28" spans="1:20" ht="13.5" customHeight="1" thickTop="1" thickBot="1" x14ac:dyDescent="0.25">
      <c r="A28" s="1444" t="s">
        <v>369</v>
      </c>
      <c r="B28" s="130" t="s">
        <v>243</v>
      </c>
      <c r="C28" s="1263">
        <f t="shared" si="0"/>
        <v>0</v>
      </c>
      <c r="D28" s="1264">
        <v>0</v>
      </c>
      <c r="E28" s="201">
        <v>0</v>
      </c>
      <c r="F28" s="201">
        <v>0</v>
      </c>
      <c r="G28" s="201">
        <v>0</v>
      </c>
      <c r="H28" s="201">
        <v>0</v>
      </c>
      <c r="I28" s="201">
        <v>0</v>
      </c>
      <c r="J28" s="201">
        <v>0</v>
      </c>
      <c r="K28" s="201">
        <v>0</v>
      </c>
      <c r="L28" s="201">
        <v>0</v>
      </c>
      <c r="M28" s="67" t="s">
        <v>119</v>
      </c>
      <c r="N28" s="1454" t="s">
        <v>366</v>
      </c>
      <c r="Q28" s="1459"/>
      <c r="R28" s="1459"/>
      <c r="S28" s="1459"/>
      <c r="T28" s="1459"/>
    </row>
    <row r="29" spans="1:20" ht="13.5" customHeight="1" thickTop="1" thickBot="1" x14ac:dyDescent="0.25">
      <c r="A29" s="1445"/>
      <c r="B29" s="130" t="s">
        <v>704</v>
      </c>
      <c r="C29" s="1263">
        <f t="shared" si="0"/>
        <v>6</v>
      </c>
      <c r="D29" s="1264">
        <v>0</v>
      </c>
      <c r="E29" s="201">
        <v>0</v>
      </c>
      <c r="F29" s="201">
        <v>0</v>
      </c>
      <c r="G29" s="201">
        <v>1</v>
      </c>
      <c r="H29" s="201">
        <v>2</v>
      </c>
      <c r="I29" s="201">
        <v>2</v>
      </c>
      <c r="J29" s="201">
        <v>1</v>
      </c>
      <c r="K29" s="201">
        <v>0</v>
      </c>
      <c r="L29" s="201">
        <v>0</v>
      </c>
      <c r="M29" s="67" t="s">
        <v>122</v>
      </c>
      <c r="N29" s="1454"/>
      <c r="Q29" s="1459"/>
      <c r="R29" s="1459"/>
      <c r="S29" s="1459"/>
      <c r="T29" s="1459"/>
    </row>
    <row r="30" spans="1:20" s="24" customFormat="1" ht="13.5" customHeight="1" thickTop="1" thickBot="1" x14ac:dyDescent="0.25">
      <c r="A30" s="1453"/>
      <c r="B30" s="130" t="s">
        <v>44</v>
      </c>
      <c r="C30" s="1263">
        <f t="shared" si="0"/>
        <v>6</v>
      </c>
      <c r="D30" s="1264">
        <v>0</v>
      </c>
      <c r="E30" s="202">
        <f>SUM(E28:E29)</f>
        <v>0</v>
      </c>
      <c r="F30" s="202">
        <f t="shared" ref="F30:K30" si="8">F28+F29</f>
        <v>0</v>
      </c>
      <c r="G30" s="202">
        <f t="shared" si="8"/>
        <v>1</v>
      </c>
      <c r="H30" s="202">
        <f t="shared" si="8"/>
        <v>2</v>
      </c>
      <c r="I30" s="202">
        <f t="shared" si="8"/>
        <v>2</v>
      </c>
      <c r="J30" s="202">
        <f t="shared" si="8"/>
        <v>1</v>
      </c>
      <c r="K30" s="202">
        <f t="shared" si="8"/>
        <v>0</v>
      </c>
      <c r="L30" s="202">
        <f>L28+L29</f>
        <v>0</v>
      </c>
      <c r="M30" s="67" t="s">
        <v>45</v>
      </c>
      <c r="N30" s="1454"/>
      <c r="Q30" s="1459"/>
      <c r="R30" s="1459"/>
      <c r="S30" s="1459"/>
      <c r="T30" s="1459"/>
    </row>
    <row r="31" spans="1:20" ht="13.5" customHeight="1" thickTop="1" thickBot="1" x14ac:dyDescent="0.25">
      <c r="A31" s="1455" t="s">
        <v>367</v>
      </c>
      <c r="B31" s="129" t="s">
        <v>243</v>
      </c>
      <c r="C31" s="199">
        <f t="shared" si="0"/>
        <v>18</v>
      </c>
      <c r="D31" s="1262">
        <v>0</v>
      </c>
      <c r="E31" s="192">
        <v>0</v>
      </c>
      <c r="F31" s="192">
        <v>0</v>
      </c>
      <c r="G31" s="192">
        <v>2</v>
      </c>
      <c r="H31" s="192">
        <v>2</v>
      </c>
      <c r="I31" s="192">
        <v>5</v>
      </c>
      <c r="J31" s="192">
        <v>3</v>
      </c>
      <c r="K31" s="192">
        <v>6</v>
      </c>
      <c r="L31" s="192">
        <v>0</v>
      </c>
      <c r="M31" s="65" t="s">
        <v>119</v>
      </c>
      <c r="N31" s="1470" t="s">
        <v>359</v>
      </c>
      <c r="Q31" s="1459"/>
      <c r="R31" s="1459"/>
      <c r="S31" s="1459"/>
      <c r="T31" s="1459"/>
    </row>
    <row r="32" spans="1:20" ht="13.5" customHeight="1" thickTop="1" thickBot="1" x14ac:dyDescent="0.25">
      <c r="A32" s="1455"/>
      <c r="B32" s="128" t="s">
        <v>704</v>
      </c>
      <c r="C32" s="199">
        <f t="shared" si="0"/>
        <v>1404</v>
      </c>
      <c r="D32" s="1262">
        <v>0</v>
      </c>
      <c r="E32" s="192">
        <v>0</v>
      </c>
      <c r="F32" s="192">
        <v>7</v>
      </c>
      <c r="G32" s="192">
        <v>62</v>
      </c>
      <c r="H32" s="192">
        <v>275</v>
      </c>
      <c r="I32" s="192">
        <v>541</v>
      </c>
      <c r="J32" s="192">
        <v>388</v>
      </c>
      <c r="K32" s="192">
        <v>122</v>
      </c>
      <c r="L32" s="192">
        <v>9</v>
      </c>
      <c r="M32" s="66" t="s">
        <v>122</v>
      </c>
      <c r="N32" s="1470"/>
    </row>
    <row r="33" spans="1:17" s="24" customFormat="1" ht="13.5" customHeight="1" thickTop="1" thickBot="1" x14ac:dyDescent="0.25">
      <c r="A33" s="1455"/>
      <c r="B33" s="128" t="s">
        <v>44</v>
      </c>
      <c r="C33" s="199">
        <f t="shared" si="0"/>
        <v>1422</v>
      </c>
      <c r="D33" s="1262">
        <v>0</v>
      </c>
      <c r="E33" s="191">
        <f>SUM(E31:E32)</f>
        <v>0</v>
      </c>
      <c r="F33" s="191">
        <f t="shared" ref="F33:K33" si="9">F31+F32</f>
        <v>7</v>
      </c>
      <c r="G33" s="191">
        <f t="shared" si="9"/>
        <v>64</v>
      </c>
      <c r="H33" s="191">
        <f t="shared" si="9"/>
        <v>277</v>
      </c>
      <c r="I33" s="191">
        <f t="shared" si="9"/>
        <v>546</v>
      </c>
      <c r="J33" s="191">
        <f t="shared" si="9"/>
        <v>391</v>
      </c>
      <c r="K33" s="191">
        <f t="shared" si="9"/>
        <v>128</v>
      </c>
      <c r="L33" s="191">
        <f>L31+L32</f>
        <v>9</v>
      </c>
      <c r="M33" s="66" t="s">
        <v>45</v>
      </c>
      <c r="N33" s="1470"/>
    </row>
    <row r="34" spans="1:17" ht="13.5" customHeight="1" thickTop="1" thickBot="1" x14ac:dyDescent="0.25">
      <c r="A34" s="1448" t="s">
        <v>810</v>
      </c>
      <c r="B34" s="130" t="s">
        <v>243</v>
      </c>
      <c r="C34" s="1263">
        <f t="shared" si="0"/>
        <v>45</v>
      </c>
      <c r="D34" s="1264">
        <v>0</v>
      </c>
      <c r="E34" s="201">
        <v>0</v>
      </c>
      <c r="F34" s="201">
        <v>0</v>
      </c>
      <c r="G34" s="201">
        <v>2</v>
      </c>
      <c r="H34" s="201">
        <v>8</v>
      </c>
      <c r="I34" s="201">
        <v>15</v>
      </c>
      <c r="J34" s="201">
        <v>15</v>
      </c>
      <c r="K34" s="201">
        <v>5</v>
      </c>
      <c r="L34" s="201">
        <v>0</v>
      </c>
      <c r="M34" s="67" t="s">
        <v>119</v>
      </c>
      <c r="N34" s="1454" t="s">
        <v>360</v>
      </c>
    </row>
    <row r="35" spans="1:17" ht="13.5" customHeight="1" thickTop="1" thickBot="1" x14ac:dyDescent="0.25">
      <c r="A35" s="1449"/>
      <c r="B35" s="130" t="s">
        <v>704</v>
      </c>
      <c r="C35" s="1263">
        <f t="shared" si="0"/>
        <v>65</v>
      </c>
      <c r="D35" s="1264">
        <v>0</v>
      </c>
      <c r="E35" s="201">
        <v>0</v>
      </c>
      <c r="F35" s="201">
        <v>0</v>
      </c>
      <c r="G35" s="201">
        <v>5</v>
      </c>
      <c r="H35" s="201">
        <v>9</v>
      </c>
      <c r="I35" s="201">
        <v>17</v>
      </c>
      <c r="J35" s="201">
        <v>20</v>
      </c>
      <c r="K35" s="201">
        <v>12</v>
      </c>
      <c r="L35" s="201">
        <v>2</v>
      </c>
      <c r="M35" s="67" t="s">
        <v>122</v>
      </c>
      <c r="N35" s="1454"/>
    </row>
    <row r="36" spans="1:17" s="24" customFormat="1" ht="13.5" customHeight="1" thickTop="1" x14ac:dyDescent="0.2">
      <c r="A36" s="1450"/>
      <c r="B36" s="447" t="s">
        <v>44</v>
      </c>
      <c r="C36" s="208">
        <f t="shared" si="0"/>
        <v>110</v>
      </c>
      <c r="D36" s="208">
        <v>0</v>
      </c>
      <c r="E36" s="203">
        <f>SUM(E34:E35)</f>
        <v>0</v>
      </c>
      <c r="F36" s="203">
        <f t="shared" ref="F36:K36" si="10">F34+F35</f>
        <v>0</v>
      </c>
      <c r="G36" s="203">
        <f t="shared" si="10"/>
        <v>7</v>
      </c>
      <c r="H36" s="203">
        <f t="shared" si="10"/>
        <v>17</v>
      </c>
      <c r="I36" s="203">
        <f t="shared" si="10"/>
        <v>32</v>
      </c>
      <c r="J36" s="203">
        <f t="shared" si="10"/>
        <v>35</v>
      </c>
      <c r="K36" s="203">
        <f t="shared" si="10"/>
        <v>17</v>
      </c>
      <c r="L36" s="203">
        <f>L34+L35</f>
        <v>2</v>
      </c>
      <c r="M36" s="68" t="s">
        <v>45</v>
      </c>
      <c r="N36" s="1471"/>
    </row>
    <row r="37" spans="1:17" ht="13.5" customHeight="1" thickBot="1" x14ac:dyDescent="0.25">
      <c r="A37" s="1451" t="s">
        <v>496</v>
      </c>
      <c r="B37" s="446" t="s">
        <v>243</v>
      </c>
      <c r="C37" s="1262">
        <f t="shared" si="0"/>
        <v>4020</v>
      </c>
      <c r="D37" s="1262">
        <f>D7+D10+D13+D16+D19+D22+D25+D28+D31+D34</f>
        <v>0</v>
      </c>
      <c r="E37" s="204">
        <f>E7+E10+E13+E16+E19+E22+E25+E28+E31+E34</f>
        <v>0</v>
      </c>
      <c r="F37" s="204">
        <f>SUM(F7,F10,F13,F16,F19,F22,F25,F28,F31,F34)</f>
        <v>23</v>
      </c>
      <c r="G37" s="204">
        <f t="shared" ref="G37:K37" si="11">SUM(G7,G10,G13,G16,G19,G22,G25,G28,G31,G34)</f>
        <v>341</v>
      </c>
      <c r="H37" s="204">
        <f t="shared" si="11"/>
        <v>885</v>
      </c>
      <c r="I37" s="204">
        <f t="shared" si="11"/>
        <v>1294</v>
      </c>
      <c r="J37" s="204">
        <f t="shared" si="11"/>
        <v>1211</v>
      </c>
      <c r="K37" s="204">
        <f t="shared" si="11"/>
        <v>264</v>
      </c>
      <c r="L37" s="204">
        <f>SUM(L7,L10,L13,L16,L19,L22,L25,L28,L31,L34)</f>
        <v>2</v>
      </c>
      <c r="M37" s="65" t="s">
        <v>119</v>
      </c>
      <c r="N37" s="1465" t="s">
        <v>405</v>
      </c>
    </row>
    <row r="38" spans="1:17" ht="13.5" customHeight="1" thickTop="1" thickBot="1" x14ac:dyDescent="0.25">
      <c r="A38" s="1452"/>
      <c r="B38" s="128" t="s">
        <v>704</v>
      </c>
      <c r="C38" s="199">
        <f t="shared" si="0"/>
        <v>8384</v>
      </c>
      <c r="D38" s="1262">
        <f>D8+D11+D14+D17+D20+D23+D26+D29+D32+D35</f>
        <v>1</v>
      </c>
      <c r="E38" s="205">
        <f t="shared" ref="E38:K38" si="12">SUM(E8,E11,E14,E17,E20,E23,E26,E29,E32,E35)</f>
        <v>3</v>
      </c>
      <c r="F38" s="205">
        <f t="shared" si="12"/>
        <v>31</v>
      </c>
      <c r="G38" s="205">
        <f t="shared" si="12"/>
        <v>416</v>
      </c>
      <c r="H38" s="205">
        <f t="shared" si="12"/>
        <v>2075</v>
      </c>
      <c r="I38" s="205">
        <f t="shared" si="12"/>
        <v>3503</v>
      </c>
      <c r="J38" s="205">
        <f t="shared" si="12"/>
        <v>1971</v>
      </c>
      <c r="K38" s="205">
        <f t="shared" si="12"/>
        <v>359</v>
      </c>
      <c r="L38" s="205">
        <f>SUM(L8,L11,L14,L17,L20,L23,L26,L29,L32,L35)</f>
        <v>25</v>
      </c>
      <c r="M38" s="66" t="s">
        <v>122</v>
      </c>
      <c r="N38" s="1466"/>
    </row>
    <row r="39" spans="1:17" s="24" customFormat="1" ht="13.5" customHeight="1" thickTop="1" x14ac:dyDescent="0.2">
      <c r="A39" s="1452"/>
      <c r="B39" s="193" t="s">
        <v>44</v>
      </c>
      <c r="C39" s="1261">
        <f t="shared" si="0"/>
        <v>12404</v>
      </c>
      <c r="D39" s="1261">
        <f>D37+D38</f>
        <v>1</v>
      </c>
      <c r="E39" s="206">
        <f t="shared" ref="E39:J39" si="13">SUM(E37:E38)</f>
        <v>3</v>
      </c>
      <c r="F39" s="206">
        <f t="shared" si="13"/>
        <v>54</v>
      </c>
      <c r="G39" s="206">
        <f t="shared" si="13"/>
        <v>757</v>
      </c>
      <c r="H39" s="206">
        <f t="shared" si="13"/>
        <v>2960</v>
      </c>
      <c r="I39" s="206">
        <f t="shared" si="13"/>
        <v>4797</v>
      </c>
      <c r="J39" s="206">
        <f t="shared" si="13"/>
        <v>3182</v>
      </c>
      <c r="K39" s="206">
        <f>SUM(K37:K38)</f>
        <v>623</v>
      </c>
      <c r="L39" s="209">
        <f>SUM(L37:L38)</f>
        <v>27</v>
      </c>
      <c r="M39" s="69" t="s">
        <v>45</v>
      </c>
      <c r="N39" s="1467"/>
    </row>
    <row r="40" spans="1:17" ht="13.5" customHeight="1" thickBot="1" x14ac:dyDescent="0.25">
      <c r="A40" s="1438" t="s">
        <v>629</v>
      </c>
      <c r="B40" s="195" t="s">
        <v>243</v>
      </c>
      <c r="C40" s="1264">
        <f t="shared" si="0"/>
        <v>2033</v>
      </c>
      <c r="D40" s="1264">
        <v>0</v>
      </c>
      <c r="E40" s="207">
        <v>1</v>
      </c>
      <c r="F40" s="207">
        <v>8</v>
      </c>
      <c r="G40" s="207">
        <v>92</v>
      </c>
      <c r="H40" s="207">
        <v>273</v>
      </c>
      <c r="I40" s="207">
        <v>419</v>
      </c>
      <c r="J40" s="207">
        <v>669</v>
      </c>
      <c r="K40" s="207">
        <v>550</v>
      </c>
      <c r="L40" s="207">
        <v>21</v>
      </c>
      <c r="M40" s="196" t="s">
        <v>119</v>
      </c>
      <c r="N40" s="1468" t="s">
        <v>841</v>
      </c>
    </row>
    <row r="41" spans="1:17" ht="13.5" customHeight="1" thickTop="1" thickBot="1" x14ac:dyDescent="0.25">
      <c r="A41" s="1439"/>
      <c r="B41" s="130" t="s">
        <v>704</v>
      </c>
      <c r="C41" s="1263">
        <f t="shared" si="0"/>
        <v>11879</v>
      </c>
      <c r="D41" s="1264">
        <v>12</v>
      </c>
      <c r="E41" s="201">
        <v>2</v>
      </c>
      <c r="F41" s="201">
        <v>30</v>
      </c>
      <c r="G41" s="201">
        <v>558</v>
      </c>
      <c r="H41" s="201">
        <v>2146</v>
      </c>
      <c r="I41" s="201">
        <v>3882</v>
      </c>
      <c r="J41" s="201">
        <v>3516</v>
      </c>
      <c r="K41" s="201">
        <v>1595</v>
      </c>
      <c r="L41" s="201">
        <v>138</v>
      </c>
      <c r="M41" s="67" t="s">
        <v>122</v>
      </c>
      <c r="N41" s="1454"/>
    </row>
    <row r="42" spans="1:17" s="24" customFormat="1" ht="13.5" customHeight="1" thickTop="1" x14ac:dyDescent="0.2">
      <c r="A42" s="1440"/>
      <c r="B42" s="197" t="s">
        <v>44</v>
      </c>
      <c r="C42" s="208">
        <f>SUM(D42:L42)</f>
        <v>13912</v>
      </c>
      <c r="D42" s="208">
        <f>D40+D41</f>
        <v>12</v>
      </c>
      <c r="E42" s="208">
        <f>SUM(E40:E41)</f>
        <v>3</v>
      </c>
      <c r="F42" s="208">
        <f>SUM(F40:F41)</f>
        <v>38</v>
      </c>
      <c r="G42" s="208">
        <f t="shared" ref="G42:K42" si="14">SUM(G40:G41)</f>
        <v>650</v>
      </c>
      <c r="H42" s="208">
        <f t="shared" si="14"/>
        <v>2419</v>
      </c>
      <c r="I42" s="208">
        <f t="shared" si="14"/>
        <v>4301</v>
      </c>
      <c r="J42" s="208">
        <f t="shared" si="14"/>
        <v>4185</v>
      </c>
      <c r="K42" s="208">
        <f t="shared" si="14"/>
        <v>2145</v>
      </c>
      <c r="L42" s="208">
        <f>SUM(L40:L41)</f>
        <v>159</v>
      </c>
      <c r="M42" s="198" t="s">
        <v>45</v>
      </c>
      <c r="N42" s="1469"/>
    </row>
    <row r="43" spans="1:17" ht="13.5" customHeight="1" thickBot="1" x14ac:dyDescent="0.25">
      <c r="A43" s="1451" t="s">
        <v>289</v>
      </c>
      <c r="B43" s="129" t="s">
        <v>243</v>
      </c>
      <c r="C43" s="1262">
        <f t="shared" si="0"/>
        <v>6053</v>
      </c>
      <c r="D43" s="1262">
        <f>D37+D40</f>
        <v>0</v>
      </c>
      <c r="E43" s="416">
        <f>SUM(E37+E40)</f>
        <v>1</v>
      </c>
      <c r="F43" s="416">
        <f>SUM(F37+F40)</f>
        <v>31</v>
      </c>
      <c r="G43" s="416">
        <f t="shared" ref="G43:K43" si="15">SUM(G37+G40)</f>
        <v>433</v>
      </c>
      <c r="H43" s="416">
        <f t="shared" si="15"/>
        <v>1158</v>
      </c>
      <c r="I43" s="416">
        <f t="shared" si="15"/>
        <v>1713</v>
      </c>
      <c r="J43" s="416">
        <f t="shared" si="15"/>
        <v>1880</v>
      </c>
      <c r="K43" s="416">
        <f t="shared" si="15"/>
        <v>814</v>
      </c>
      <c r="L43" s="416">
        <f>SUM(L37+L40)</f>
        <v>23</v>
      </c>
      <c r="M43" s="417" t="s">
        <v>119</v>
      </c>
      <c r="N43" s="1466" t="s">
        <v>443</v>
      </c>
    </row>
    <row r="44" spans="1:17" ht="13.5" customHeight="1" thickTop="1" thickBot="1" x14ac:dyDescent="0.25">
      <c r="A44" s="1452"/>
      <c r="B44" s="128" t="s">
        <v>704</v>
      </c>
      <c r="C44" s="199">
        <f t="shared" si="0"/>
        <v>20263</v>
      </c>
      <c r="D44" s="1262">
        <f>D38+D41</f>
        <v>13</v>
      </c>
      <c r="E44" s="205">
        <f t="shared" ref="E44:K44" si="16">SUM(E38+E41)</f>
        <v>5</v>
      </c>
      <c r="F44" s="205">
        <f t="shared" si="16"/>
        <v>61</v>
      </c>
      <c r="G44" s="205">
        <f t="shared" si="16"/>
        <v>974</v>
      </c>
      <c r="H44" s="205">
        <f t="shared" si="16"/>
        <v>4221</v>
      </c>
      <c r="I44" s="205">
        <f t="shared" si="16"/>
        <v>7385</v>
      </c>
      <c r="J44" s="205">
        <f t="shared" si="16"/>
        <v>5487</v>
      </c>
      <c r="K44" s="205">
        <f t="shared" si="16"/>
        <v>1954</v>
      </c>
      <c r="L44" s="205">
        <f>SUM(L38+L41)</f>
        <v>163</v>
      </c>
      <c r="M44" s="66" t="s">
        <v>122</v>
      </c>
      <c r="N44" s="1466"/>
    </row>
    <row r="45" spans="1:17" s="24" customFormat="1" ht="13.5" customHeight="1" thickTop="1" x14ac:dyDescent="0.2">
      <c r="A45" s="1472"/>
      <c r="B45" s="131" t="s">
        <v>44</v>
      </c>
      <c r="C45" s="1261">
        <f t="shared" si="0"/>
        <v>26316</v>
      </c>
      <c r="D45" s="1261">
        <f>D43+D44</f>
        <v>13</v>
      </c>
      <c r="E45" s="209">
        <f t="shared" ref="E45:K45" si="17">SUM(E39+E42)</f>
        <v>6</v>
      </c>
      <c r="F45" s="209">
        <f t="shared" si="17"/>
        <v>92</v>
      </c>
      <c r="G45" s="209">
        <f t="shared" si="17"/>
        <v>1407</v>
      </c>
      <c r="H45" s="209">
        <f t="shared" si="17"/>
        <v>5379</v>
      </c>
      <c r="I45" s="209">
        <f t="shared" si="17"/>
        <v>9098</v>
      </c>
      <c r="J45" s="209">
        <f t="shared" si="17"/>
        <v>7367</v>
      </c>
      <c r="K45" s="209">
        <f t="shared" si="17"/>
        <v>2768</v>
      </c>
      <c r="L45" s="209">
        <f>SUM(L39+L42)</f>
        <v>186</v>
      </c>
      <c r="M45" s="69" t="s">
        <v>45</v>
      </c>
      <c r="N45" s="1467"/>
    </row>
    <row r="46" spans="1:17" ht="13.5" customHeight="1" x14ac:dyDescent="0.25">
      <c r="A46" s="1464" t="s">
        <v>628</v>
      </c>
      <c r="B46" s="1464"/>
      <c r="C46" s="1464"/>
      <c r="D46" s="1464"/>
      <c r="E46" s="1464"/>
      <c r="F46" s="1464"/>
      <c r="G46" s="1464"/>
      <c r="H46" s="1464"/>
      <c r="I46" s="1464"/>
      <c r="J46" s="1464"/>
      <c r="K46" s="145"/>
      <c r="L46" s="1460" t="s">
        <v>627</v>
      </c>
      <c r="M46" s="1460"/>
      <c r="N46" s="1460"/>
      <c r="O46" s="92"/>
      <c r="P46" s="92"/>
      <c r="Q46" s="92"/>
    </row>
    <row r="47" spans="1:17" x14ac:dyDescent="0.25">
      <c r="B47" s="43"/>
      <c r="M47" s="43"/>
    </row>
    <row r="48" spans="1:17" x14ac:dyDescent="0.25">
      <c r="B48" s="43"/>
      <c r="M48" s="43"/>
    </row>
    <row r="49" spans="2:14" x14ac:dyDescent="0.25">
      <c r="B49" s="43"/>
      <c r="M49" s="43"/>
      <c r="N49" s="27"/>
    </row>
    <row r="50" spans="2:14" x14ac:dyDescent="0.25">
      <c r="B50" s="43"/>
      <c r="M50" s="43"/>
      <c r="N50" s="27"/>
    </row>
    <row r="51" spans="2:14" x14ac:dyDescent="0.25">
      <c r="B51" s="43"/>
      <c r="M51" s="43"/>
      <c r="N51" s="27"/>
    </row>
    <row r="52" spans="2:14" x14ac:dyDescent="0.25">
      <c r="B52" s="43"/>
      <c r="M52" s="43"/>
      <c r="N52" s="27"/>
    </row>
    <row r="53" spans="2:14" x14ac:dyDescent="0.25">
      <c r="B53" s="43"/>
      <c r="M53" s="43"/>
      <c r="N53" s="27"/>
    </row>
    <row r="54" spans="2:14" x14ac:dyDescent="0.25">
      <c r="B54" s="43"/>
      <c r="M54" s="43"/>
      <c r="N54" s="27"/>
    </row>
    <row r="55" spans="2:14" x14ac:dyDescent="0.25">
      <c r="B55" s="43"/>
      <c r="M55" s="43"/>
      <c r="N55" s="27"/>
    </row>
    <row r="56" spans="2:14" x14ac:dyDescent="0.25">
      <c r="B56" s="43"/>
      <c r="M56" s="43"/>
      <c r="N56" s="27"/>
    </row>
    <row r="57" spans="2:14" x14ac:dyDescent="0.25">
      <c r="B57" s="43"/>
      <c r="M57" s="43"/>
      <c r="N57" s="27"/>
    </row>
    <row r="58" spans="2:14" x14ac:dyDescent="0.25">
      <c r="B58" s="43"/>
      <c r="M58" s="43"/>
      <c r="N58" s="27"/>
    </row>
    <row r="59" spans="2:14" x14ac:dyDescent="0.25">
      <c r="B59" s="43"/>
      <c r="M59" s="43"/>
      <c r="N59" s="27"/>
    </row>
    <row r="60" spans="2:14" x14ac:dyDescent="0.25">
      <c r="B60" s="43"/>
      <c r="M60" s="43"/>
      <c r="N60" s="27"/>
    </row>
    <row r="61" spans="2:14" x14ac:dyDescent="0.25">
      <c r="B61" s="43"/>
      <c r="M61" s="43"/>
      <c r="N61" s="27"/>
    </row>
    <row r="62" spans="2:14" x14ac:dyDescent="0.25">
      <c r="B62" s="43"/>
      <c r="M62" s="43"/>
      <c r="N62" s="27"/>
    </row>
    <row r="63" spans="2:14" x14ac:dyDescent="0.25">
      <c r="B63" s="43"/>
      <c r="M63" s="43"/>
      <c r="N63" s="27"/>
    </row>
    <row r="64" spans="2:14" x14ac:dyDescent="0.25">
      <c r="B64" s="43"/>
      <c r="M64" s="43"/>
      <c r="N64" s="27"/>
    </row>
    <row r="65" spans="1:14" x14ac:dyDescent="0.25">
      <c r="A65" s="27"/>
      <c r="B65" s="43"/>
      <c r="M65" s="43"/>
      <c r="N65" s="27"/>
    </row>
    <row r="66" spans="1:14" x14ac:dyDescent="0.25">
      <c r="A66" s="27"/>
      <c r="B66" s="43"/>
      <c r="M66" s="43"/>
      <c r="N66" s="27"/>
    </row>
    <row r="67" spans="1:14" x14ac:dyDescent="0.25">
      <c r="A67" s="27"/>
      <c r="B67" s="43"/>
      <c r="M67" s="43"/>
      <c r="N67" s="27"/>
    </row>
    <row r="68" spans="1:14" x14ac:dyDescent="0.25">
      <c r="A68" s="27"/>
      <c r="B68" s="43"/>
      <c r="M68" s="43"/>
      <c r="N68" s="27"/>
    </row>
    <row r="69" spans="1:14" x14ac:dyDescent="0.25">
      <c r="A69" s="27"/>
      <c r="B69" s="43"/>
      <c r="M69" s="43"/>
      <c r="N69" s="27"/>
    </row>
    <row r="70" spans="1:14" x14ac:dyDescent="0.25">
      <c r="A70" s="27"/>
      <c r="B70" s="43"/>
      <c r="M70" s="43"/>
      <c r="N70" s="27"/>
    </row>
    <row r="71" spans="1:14" x14ac:dyDescent="0.25">
      <c r="A71" s="27"/>
      <c r="B71" s="43"/>
      <c r="M71" s="43"/>
      <c r="N71" s="27"/>
    </row>
    <row r="72" spans="1:14" x14ac:dyDescent="0.25">
      <c r="A72" s="27"/>
      <c r="B72" s="43"/>
      <c r="M72" s="43"/>
      <c r="N72" s="27"/>
    </row>
    <row r="73" spans="1:14" x14ac:dyDescent="0.25">
      <c r="A73" s="27"/>
      <c r="B73" s="43"/>
      <c r="M73" s="43"/>
      <c r="N73" s="27"/>
    </row>
    <row r="74" spans="1:14" x14ac:dyDescent="0.25">
      <c r="A74" s="27"/>
      <c r="B74" s="43"/>
      <c r="M74" s="43"/>
      <c r="N74" s="27"/>
    </row>
    <row r="75" spans="1:14" x14ac:dyDescent="0.25">
      <c r="A75" s="27"/>
      <c r="B75" s="43"/>
      <c r="M75" s="43"/>
      <c r="N75" s="27"/>
    </row>
    <row r="76" spans="1:14" x14ac:dyDescent="0.25">
      <c r="A76" s="27"/>
      <c r="B76" s="43"/>
      <c r="M76" s="43"/>
      <c r="N76" s="27"/>
    </row>
    <row r="77" spans="1:14" x14ac:dyDescent="0.25">
      <c r="A77" s="27"/>
      <c r="B77" s="43"/>
      <c r="M77" s="43"/>
      <c r="N77" s="27"/>
    </row>
    <row r="78" spans="1:14" x14ac:dyDescent="0.25">
      <c r="A78" s="27"/>
      <c r="B78" s="43"/>
      <c r="M78" s="43"/>
      <c r="N78" s="27"/>
    </row>
    <row r="79" spans="1:14" x14ac:dyDescent="0.25">
      <c r="A79" s="27"/>
      <c r="B79" s="43"/>
      <c r="M79" s="43"/>
      <c r="N79" s="27"/>
    </row>
    <row r="80" spans="1:14" x14ac:dyDescent="0.25">
      <c r="A80" s="27"/>
      <c r="B80" s="43"/>
      <c r="M80" s="43"/>
      <c r="N80" s="27"/>
    </row>
    <row r="81" spans="1:14" x14ac:dyDescent="0.25">
      <c r="A81" s="27"/>
      <c r="B81" s="43"/>
      <c r="M81" s="43"/>
      <c r="N81" s="27"/>
    </row>
    <row r="82" spans="1:14" x14ac:dyDescent="0.25">
      <c r="A82" s="27"/>
      <c r="B82" s="43"/>
      <c r="M82" s="43"/>
      <c r="N82" s="27"/>
    </row>
    <row r="83" spans="1:14" x14ac:dyDescent="0.25">
      <c r="A83" s="27"/>
      <c r="B83" s="43"/>
      <c r="M83" s="43"/>
      <c r="N83" s="27"/>
    </row>
    <row r="84" spans="1:14" x14ac:dyDescent="0.25">
      <c r="A84" s="27"/>
      <c r="B84" s="43"/>
      <c r="M84" s="43"/>
      <c r="N84" s="27"/>
    </row>
    <row r="85" spans="1:14" x14ac:dyDescent="0.25">
      <c r="A85" s="27"/>
      <c r="B85" s="43"/>
      <c r="M85" s="43"/>
      <c r="N85" s="27"/>
    </row>
    <row r="86" spans="1:14" x14ac:dyDescent="0.25">
      <c r="A86" s="27"/>
      <c r="B86" s="43"/>
      <c r="M86" s="43"/>
      <c r="N86" s="27"/>
    </row>
    <row r="87" spans="1:14" x14ac:dyDescent="0.25">
      <c r="A87" s="27"/>
      <c r="B87" s="43"/>
      <c r="M87" s="43"/>
      <c r="N87" s="27"/>
    </row>
    <row r="88" spans="1:14" x14ac:dyDescent="0.25">
      <c r="A88" s="27"/>
      <c r="B88" s="43"/>
      <c r="M88" s="43"/>
      <c r="N88" s="27"/>
    </row>
    <row r="89" spans="1:14" x14ac:dyDescent="0.25">
      <c r="A89" s="27"/>
      <c r="B89" s="43"/>
      <c r="M89" s="43"/>
      <c r="N89" s="27"/>
    </row>
    <row r="90" spans="1:14" x14ac:dyDescent="0.25">
      <c r="A90" s="27"/>
      <c r="B90" s="43"/>
      <c r="M90" s="43"/>
      <c r="N90" s="27"/>
    </row>
    <row r="91" spans="1:14" x14ac:dyDescent="0.25">
      <c r="A91" s="27"/>
      <c r="B91" s="43"/>
      <c r="M91" s="43"/>
      <c r="N91" s="27"/>
    </row>
    <row r="92" spans="1:14" x14ac:dyDescent="0.25">
      <c r="A92" s="27"/>
      <c r="B92" s="43"/>
      <c r="M92" s="43"/>
      <c r="N92" s="27"/>
    </row>
    <row r="93" spans="1:14" x14ac:dyDescent="0.25">
      <c r="A93" s="27"/>
      <c r="B93" s="43"/>
      <c r="M93" s="43"/>
      <c r="N93" s="27"/>
    </row>
    <row r="94" spans="1:14" x14ac:dyDescent="0.25">
      <c r="A94" s="27"/>
      <c r="B94" s="43"/>
      <c r="M94" s="43"/>
      <c r="N94" s="27"/>
    </row>
    <row r="95" spans="1:14" x14ac:dyDescent="0.25">
      <c r="A95" s="27"/>
      <c r="B95" s="43"/>
      <c r="M95" s="43"/>
      <c r="N95" s="27"/>
    </row>
    <row r="96" spans="1:14" x14ac:dyDescent="0.25">
      <c r="A96" s="27"/>
      <c r="B96" s="43"/>
      <c r="M96" s="43"/>
      <c r="N96" s="27"/>
    </row>
    <row r="97" spans="1:14" x14ac:dyDescent="0.25">
      <c r="A97" s="27"/>
      <c r="B97" s="43"/>
      <c r="M97" s="43"/>
      <c r="N97" s="27"/>
    </row>
    <row r="98" spans="1:14" x14ac:dyDescent="0.25">
      <c r="A98" s="27"/>
      <c r="B98" s="43"/>
      <c r="M98" s="43"/>
      <c r="N98" s="27"/>
    </row>
    <row r="99" spans="1:14" x14ac:dyDescent="0.25">
      <c r="A99" s="27"/>
      <c r="B99" s="43"/>
      <c r="M99" s="43"/>
      <c r="N99" s="27"/>
    </row>
    <row r="100" spans="1:14" x14ac:dyDescent="0.25">
      <c r="A100" s="27"/>
      <c r="B100" s="43"/>
      <c r="M100" s="43"/>
      <c r="N100" s="27"/>
    </row>
    <row r="101" spans="1:14" x14ac:dyDescent="0.25">
      <c r="A101" s="27"/>
      <c r="B101" s="43"/>
      <c r="M101" s="43"/>
      <c r="N101" s="27"/>
    </row>
    <row r="102" spans="1:14" x14ac:dyDescent="0.25">
      <c r="A102" s="27"/>
      <c r="B102" s="43"/>
      <c r="M102" s="43"/>
      <c r="N102" s="27"/>
    </row>
    <row r="103" spans="1:14" x14ac:dyDescent="0.25">
      <c r="A103" s="27"/>
      <c r="B103" s="43"/>
      <c r="M103" s="43"/>
      <c r="N103" s="27"/>
    </row>
    <row r="104" spans="1:14" x14ac:dyDescent="0.25">
      <c r="A104" s="27"/>
      <c r="B104" s="43"/>
      <c r="M104" s="43"/>
      <c r="N104" s="27"/>
    </row>
    <row r="105" spans="1:14" x14ac:dyDescent="0.25">
      <c r="A105" s="27"/>
      <c r="B105" s="43"/>
      <c r="M105" s="43"/>
      <c r="N105" s="27"/>
    </row>
    <row r="106" spans="1:14" x14ac:dyDescent="0.25">
      <c r="A106" s="27"/>
      <c r="B106" s="43"/>
      <c r="M106" s="43"/>
      <c r="N106" s="27"/>
    </row>
    <row r="107" spans="1:14" x14ac:dyDescent="0.25">
      <c r="A107" s="27"/>
      <c r="B107" s="43"/>
      <c r="M107" s="43"/>
      <c r="N107" s="27"/>
    </row>
    <row r="108" spans="1:14" x14ac:dyDescent="0.25">
      <c r="A108" s="27"/>
      <c r="B108" s="43"/>
      <c r="M108" s="43"/>
      <c r="N108" s="27"/>
    </row>
    <row r="109" spans="1:14" x14ac:dyDescent="0.25">
      <c r="A109" s="27"/>
      <c r="B109" s="43"/>
      <c r="M109" s="43"/>
      <c r="N109" s="27"/>
    </row>
    <row r="110" spans="1:14" x14ac:dyDescent="0.25">
      <c r="A110" s="27"/>
      <c r="B110" s="43"/>
      <c r="M110" s="43"/>
      <c r="N110" s="27"/>
    </row>
    <row r="111" spans="1:14" x14ac:dyDescent="0.25">
      <c r="A111" s="27"/>
      <c r="B111" s="43"/>
      <c r="M111" s="43"/>
      <c r="N111" s="27"/>
    </row>
    <row r="112" spans="1:14" x14ac:dyDescent="0.25">
      <c r="A112" s="27"/>
      <c r="B112" s="43"/>
      <c r="M112" s="43"/>
      <c r="N112" s="27"/>
    </row>
    <row r="113" spans="1:14" x14ac:dyDescent="0.25">
      <c r="A113" s="27"/>
      <c r="B113" s="43"/>
      <c r="M113" s="43"/>
      <c r="N113" s="27"/>
    </row>
    <row r="114" spans="1:14" x14ac:dyDescent="0.25">
      <c r="A114" s="27"/>
      <c r="B114" s="43"/>
      <c r="M114" s="43"/>
      <c r="N114" s="27"/>
    </row>
    <row r="115" spans="1:14" x14ac:dyDescent="0.25">
      <c r="A115" s="27"/>
      <c r="B115" s="43"/>
      <c r="M115" s="43"/>
      <c r="N115" s="27"/>
    </row>
    <row r="116" spans="1:14" x14ac:dyDescent="0.25">
      <c r="A116" s="27"/>
      <c r="B116" s="43"/>
      <c r="M116" s="43"/>
      <c r="N116" s="27"/>
    </row>
    <row r="117" spans="1:14" x14ac:dyDescent="0.25">
      <c r="A117" s="27"/>
      <c r="B117" s="43"/>
      <c r="M117" s="43"/>
      <c r="N117" s="27"/>
    </row>
    <row r="118" spans="1:14" x14ac:dyDescent="0.25">
      <c r="A118" s="27"/>
      <c r="B118" s="43"/>
      <c r="M118" s="43"/>
      <c r="N118" s="27"/>
    </row>
    <row r="119" spans="1:14" x14ac:dyDescent="0.25">
      <c r="A119" s="27"/>
      <c r="B119" s="43"/>
      <c r="M119" s="43"/>
      <c r="N119" s="27"/>
    </row>
    <row r="120" spans="1:14" x14ac:dyDescent="0.25">
      <c r="A120" s="27"/>
      <c r="B120" s="43"/>
      <c r="M120" s="43"/>
      <c r="N120" s="27"/>
    </row>
    <row r="121" spans="1:14" x14ac:dyDescent="0.25">
      <c r="A121" s="27"/>
      <c r="B121" s="43"/>
      <c r="M121" s="43"/>
      <c r="N121" s="27"/>
    </row>
    <row r="122" spans="1:14" x14ac:dyDescent="0.25">
      <c r="A122" s="27"/>
      <c r="B122" s="43"/>
      <c r="M122" s="43"/>
      <c r="N122" s="27"/>
    </row>
    <row r="123" spans="1:14" x14ac:dyDescent="0.25">
      <c r="A123" s="27"/>
      <c r="B123" s="43"/>
      <c r="M123" s="43"/>
      <c r="N123" s="27"/>
    </row>
    <row r="124" spans="1:14" x14ac:dyDescent="0.25">
      <c r="A124" s="27"/>
      <c r="B124" s="43"/>
      <c r="M124" s="43"/>
      <c r="N124" s="27"/>
    </row>
    <row r="125" spans="1:14" x14ac:dyDescent="0.25">
      <c r="A125" s="27"/>
      <c r="B125" s="43"/>
      <c r="M125" s="43"/>
      <c r="N125" s="27"/>
    </row>
    <row r="126" spans="1:14" x14ac:dyDescent="0.25">
      <c r="A126" s="27"/>
      <c r="B126" s="43"/>
      <c r="M126" s="43"/>
      <c r="N126" s="27"/>
    </row>
    <row r="127" spans="1:14" x14ac:dyDescent="0.25">
      <c r="A127" s="27"/>
      <c r="B127" s="43"/>
      <c r="M127" s="43"/>
      <c r="N127" s="27"/>
    </row>
    <row r="128" spans="1:14" x14ac:dyDescent="0.25">
      <c r="A128" s="27"/>
      <c r="B128" s="43"/>
      <c r="M128" s="43"/>
      <c r="N128" s="27"/>
    </row>
    <row r="129" spans="1:14" x14ac:dyDescent="0.25">
      <c r="A129" s="27"/>
      <c r="B129" s="43"/>
      <c r="M129" s="43"/>
      <c r="N129" s="27"/>
    </row>
    <row r="130" spans="1:14" x14ac:dyDescent="0.25">
      <c r="A130" s="27"/>
      <c r="B130" s="43"/>
      <c r="M130" s="43"/>
      <c r="N130" s="27"/>
    </row>
    <row r="131" spans="1:14" x14ac:dyDescent="0.25">
      <c r="A131" s="27"/>
      <c r="B131" s="43"/>
      <c r="M131" s="43"/>
      <c r="N131" s="27"/>
    </row>
    <row r="132" spans="1:14" x14ac:dyDescent="0.25">
      <c r="A132" s="27"/>
      <c r="B132" s="43"/>
      <c r="M132" s="43"/>
      <c r="N132" s="27"/>
    </row>
    <row r="133" spans="1:14" x14ac:dyDescent="0.25">
      <c r="A133" s="27"/>
      <c r="B133" s="43"/>
      <c r="M133" s="43"/>
      <c r="N133" s="27"/>
    </row>
    <row r="134" spans="1:14" x14ac:dyDescent="0.25">
      <c r="A134" s="27"/>
      <c r="B134" s="43"/>
      <c r="M134" s="43"/>
      <c r="N134" s="27"/>
    </row>
    <row r="135" spans="1:14" x14ac:dyDescent="0.25">
      <c r="A135" s="27"/>
      <c r="B135" s="43"/>
      <c r="M135" s="43"/>
      <c r="N135" s="27"/>
    </row>
    <row r="136" spans="1:14" x14ac:dyDescent="0.25">
      <c r="A136" s="27"/>
      <c r="B136" s="43"/>
      <c r="M136" s="43"/>
      <c r="N136" s="27"/>
    </row>
    <row r="137" spans="1:14" x14ac:dyDescent="0.25">
      <c r="A137" s="27"/>
      <c r="B137" s="43"/>
      <c r="M137" s="43"/>
      <c r="N137" s="27"/>
    </row>
    <row r="138" spans="1:14" x14ac:dyDescent="0.25">
      <c r="A138" s="27"/>
      <c r="B138" s="43"/>
      <c r="M138" s="43"/>
      <c r="N138" s="27"/>
    </row>
    <row r="139" spans="1:14" x14ac:dyDescent="0.25">
      <c r="A139" s="27"/>
      <c r="B139" s="43"/>
      <c r="M139" s="43"/>
      <c r="N139" s="27"/>
    </row>
    <row r="140" spans="1:14" x14ac:dyDescent="0.25">
      <c r="A140" s="27"/>
      <c r="B140" s="43"/>
      <c r="M140" s="43"/>
      <c r="N140" s="27"/>
    </row>
    <row r="141" spans="1:14" x14ac:dyDescent="0.25">
      <c r="A141" s="27"/>
      <c r="B141" s="43"/>
      <c r="M141" s="43"/>
      <c r="N141" s="27"/>
    </row>
    <row r="142" spans="1:14" x14ac:dyDescent="0.25">
      <c r="A142" s="27"/>
      <c r="B142" s="43"/>
      <c r="M142" s="43"/>
      <c r="N142" s="27"/>
    </row>
    <row r="143" spans="1:14" x14ac:dyDescent="0.25">
      <c r="A143" s="27"/>
      <c r="B143" s="43"/>
      <c r="M143" s="43"/>
      <c r="N143" s="27"/>
    </row>
    <row r="144" spans="1:14" x14ac:dyDescent="0.25">
      <c r="A144" s="27"/>
      <c r="B144" s="43"/>
      <c r="M144" s="43"/>
      <c r="N144" s="27"/>
    </row>
    <row r="145" spans="1:14" x14ac:dyDescent="0.25">
      <c r="A145" s="27"/>
      <c r="B145" s="43"/>
      <c r="M145" s="43"/>
      <c r="N145" s="27"/>
    </row>
    <row r="146" spans="1:14" x14ac:dyDescent="0.25">
      <c r="A146" s="27"/>
      <c r="B146" s="43"/>
      <c r="M146" s="43"/>
      <c r="N146" s="27"/>
    </row>
    <row r="147" spans="1:14" x14ac:dyDescent="0.25">
      <c r="A147" s="27"/>
      <c r="B147" s="43"/>
      <c r="M147" s="43"/>
      <c r="N147" s="27"/>
    </row>
    <row r="148" spans="1:14" x14ac:dyDescent="0.25">
      <c r="A148" s="27"/>
      <c r="B148" s="43"/>
      <c r="M148" s="43"/>
      <c r="N148" s="27"/>
    </row>
    <row r="149" spans="1:14" x14ac:dyDescent="0.25">
      <c r="A149" s="27"/>
      <c r="B149" s="43"/>
      <c r="M149" s="43"/>
      <c r="N149" s="27"/>
    </row>
    <row r="150" spans="1:14" x14ac:dyDescent="0.25">
      <c r="A150" s="27"/>
      <c r="B150" s="43"/>
      <c r="M150" s="43"/>
      <c r="N150" s="27"/>
    </row>
    <row r="151" spans="1:14" x14ac:dyDescent="0.25">
      <c r="A151" s="27"/>
      <c r="B151" s="43"/>
      <c r="M151" s="43"/>
      <c r="N151" s="27"/>
    </row>
    <row r="152" spans="1:14" x14ac:dyDescent="0.25">
      <c r="A152" s="27"/>
      <c r="B152" s="43"/>
      <c r="M152" s="43"/>
      <c r="N152" s="27"/>
    </row>
    <row r="153" spans="1:14" x14ac:dyDescent="0.25">
      <c r="A153" s="27"/>
      <c r="B153" s="43"/>
      <c r="M153" s="43"/>
      <c r="N153" s="27"/>
    </row>
    <row r="154" spans="1:14" x14ac:dyDescent="0.25">
      <c r="A154" s="27"/>
      <c r="B154" s="43"/>
      <c r="M154" s="43"/>
      <c r="N154" s="27"/>
    </row>
    <row r="155" spans="1:14" x14ac:dyDescent="0.25">
      <c r="A155" s="27"/>
      <c r="B155" s="43"/>
      <c r="M155" s="43"/>
      <c r="N155" s="27"/>
    </row>
    <row r="156" spans="1:14" x14ac:dyDescent="0.25">
      <c r="A156" s="27"/>
      <c r="B156" s="43"/>
      <c r="M156" s="43"/>
      <c r="N156" s="27"/>
    </row>
    <row r="157" spans="1:14" x14ac:dyDescent="0.25">
      <c r="A157" s="27"/>
      <c r="B157" s="43"/>
      <c r="M157" s="43"/>
      <c r="N157" s="27"/>
    </row>
    <row r="158" spans="1:14" x14ac:dyDescent="0.25">
      <c r="A158" s="27"/>
      <c r="B158" s="43"/>
      <c r="M158" s="43"/>
      <c r="N158" s="27"/>
    </row>
    <row r="159" spans="1:14" x14ac:dyDescent="0.25">
      <c r="A159" s="27"/>
      <c r="B159" s="43"/>
      <c r="M159" s="43"/>
      <c r="N159" s="27"/>
    </row>
    <row r="160" spans="1:14" x14ac:dyDescent="0.25">
      <c r="A160" s="27"/>
      <c r="B160" s="43"/>
      <c r="M160" s="43"/>
      <c r="N160" s="27"/>
    </row>
    <row r="161" spans="1:14" x14ac:dyDescent="0.25">
      <c r="A161" s="27"/>
      <c r="B161" s="43"/>
      <c r="M161" s="43"/>
      <c r="N161" s="27"/>
    </row>
    <row r="162" spans="1:14" x14ac:dyDescent="0.25">
      <c r="A162" s="27"/>
      <c r="B162" s="43"/>
      <c r="M162" s="43"/>
      <c r="N162" s="27"/>
    </row>
    <row r="163" spans="1:14" x14ac:dyDescent="0.25">
      <c r="A163" s="27"/>
      <c r="B163" s="43"/>
      <c r="M163" s="43"/>
      <c r="N163" s="27"/>
    </row>
    <row r="164" spans="1:14" x14ac:dyDescent="0.25">
      <c r="A164" s="27"/>
      <c r="B164" s="43"/>
      <c r="M164" s="43"/>
      <c r="N164" s="27"/>
    </row>
    <row r="165" spans="1:14" x14ac:dyDescent="0.25">
      <c r="A165" s="27"/>
      <c r="B165" s="43"/>
      <c r="M165" s="43"/>
      <c r="N165" s="27"/>
    </row>
    <row r="166" spans="1:14" x14ac:dyDescent="0.25">
      <c r="A166" s="27"/>
      <c r="B166" s="43"/>
      <c r="M166" s="43"/>
      <c r="N166" s="27"/>
    </row>
    <row r="167" spans="1:14" x14ac:dyDescent="0.25">
      <c r="A167" s="27"/>
      <c r="B167" s="43"/>
      <c r="M167" s="43"/>
      <c r="N167" s="27"/>
    </row>
    <row r="168" spans="1:14" x14ac:dyDescent="0.25">
      <c r="A168" s="27"/>
      <c r="B168" s="43"/>
      <c r="M168" s="43"/>
      <c r="N168" s="27"/>
    </row>
    <row r="169" spans="1:14" x14ac:dyDescent="0.25">
      <c r="A169" s="27"/>
      <c r="B169" s="43"/>
      <c r="M169" s="43"/>
      <c r="N169" s="27"/>
    </row>
    <row r="170" spans="1:14" x14ac:dyDescent="0.25">
      <c r="A170" s="27"/>
      <c r="B170" s="43"/>
      <c r="M170" s="43"/>
      <c r="N170" s="27"/>
    </row>
    <row r="171" spans="1:14" x14ac:dyDescent="0.25">
      <c r="A171" s="27"/>
      <c r="B171" s="43"/>
      <c r="M171" s="43"/>
      <c r="N171" s="27"/>
    </row>
    <row r="172" spans="1:14" x14ac:dyDescent="0.25">
      <c r="A172" s="27"/>
      <c r="B172" s="43"/>
      <c r="M172" s="43"/>
      <c r="N172" s="27"/>
    </row>
    <row r="173" spans="1:14" x14ac:dyDescent="0.25">
      <c r="A173" s="27"/>
      <c r="B173" s="43"/>
      <c r="M173" s="43"/>
      <c r="N173" s="27"/>
    </row>
    <row r="174" spans="1:14" x14ac:dyDescent="0.25">
      <c r="A174" s="27"/>
      <c r="B174" s="43"/>
      <c r="M174" s="43"/>
      <c r="N174" s="27"/>
    </row>
    <row r="175" spans="1:14" x14ac:dyDescent="0.25">
      <c r="A175" s="27"/>
      <c r="B175" s="43"/>
      <c r="M175" s="43"/>
      <c r="N175" s="27"/>
    </row>
    <row r="176" spans="1:14" x14ac:dyDescent="0.25">
      <c r="A176" s="27"/>
      <c r="B176" s="43"/>
      <c r="M176" s="43"/>
      <c r="N176" s="27"/>
    </row>
    <row r="177" spans="1:14" x14ac:dyDescent="0.25">
      <c r="A177" s="27"/>
      <c r="B177" s="43"/>
      <c r="M177" s="43"/>
      <c r="N177" s="27"/>
    </row>
    <row r="178" spans="1:14" x14ac:dyDescent="0.25">
      <c r="A178" s="27"/>
      <c r="B178" s="43"/>
      <c r="M178" s="43"/>
      <c r="N178" s="27"/>
    </row>
    <row r="179" spans="1:14" x14ac:dyDescent="0.25">
      <c r="A179" s="27"/>
      <c r="B179" s="43"/>
      <c r="M179" s="43"/>
      <c r="N179" s="27"/>
    </row>
    <row r="180" spans="1:14" x14ac:dyDescent="0.25">
      <c r="A180" s="27"/>
      <c r="B180" s="43"/>
      <c r="M180" s="43"/>
      <c r="N180" s="27"/>
    </row>
    <row r="181" spans="1:14" x14ac:dyDescent="0.25">
      <c r="A181" s="27"/>
      <c r="B181" s="43"/>
      <c r="M181" s="43"/>
      <c r="N181" s="27"/>
    </row>
    <row r="182" spans="1:14" x14ac:dyDescent="0.25">
      <c r="A182" s="27"/>
      <c r="B182" s="43"/>
      <c r="M182" s="43"/>
      <c r="N182" s="27"/>
    </row>
    <row r="183" spans="1:14" x14ac:dyDescent="0.25">
      <c r="A183" s="27"/>
      <c r="B183" s="43"/>
      <c r="M183" s="43"/>
      <c r="N183" s="27"/>
    </row>
    <row r="184" spans="1:14" x14ac:dyDescent="0.25">
      <c r="A184" s="27"/>
      <c r="B184" s="43"/>
      <c r="M184" s="43"/>
      <c r="N184" s="27"/>
    </row>
    <row r="185" spans="1:14" x14ac:dyDescent="0.25">
      <c r="A185" s="27"/>
      <c r="B185" s="43"/>
      <c r="M185" s="43"/>
      <c r="N185" s="27"/>
    </row>
    <row r="186" spans="1:14" x14ac:dyDescent="0.25">
      <c r="A186" s="27"/>
      <c r="B186" s="43"/>
      <c r="M186" s="43"/>
      <c r="N186" s="27"/>
    </row>
    <row r="187" spans="1:14" x14ac:dyDescent="0.25">
      <c r="A187" s="27"/>
      <c r="B187" s="43"/>
      <c r="M187" s="43"/>
      <c r="N187" s="27"/>
    </row>
    <row r="188" spans="1:14" x14ac:dyDescent="0.25">
      <c r="A188" s="27"/>
      <c r="B188" s="43"/>
      <c r="M188" s="43"/>
      <c r="N188" s="27"/>
    </row>
    <row r="189" spans="1:14" x14ac:dyDescent="0.25">
      <c r="A189" s="27"/>
      <c r="B189" s="43"/>
      <c r="M189" s="43"/>
      <c r="N189" s="27"/>
    </row>
    <row r="190" spans="1:14" x14ac:dyDescent="0.25">
      <c r="A190" s="27"/>
      <c r="B190" s="43"/>
      <c r="M190" s="43"/>
      <c r="N190" s="27"/>
    </row>
    <row r="191" spans="1:14" x14ac:dyDescent="0.25">
      <c r="A191" s="27"/>
      <c r="B191" s="43"/>
      <c r="M191" s="43"/>
      <c r="N191" s="27"/>
    </row>
    <row r="192" spans="1:14" x14ac:dyDescent="0.25">
      <c r="A192" s="27"/>
      <c r="B192" s="43"/>
      <c r="M192" s="43"/>
      <c r="N192" s="27"/>
    </row>
    <row r="193" spans="1:14" x14ac:dyDescent="0.25">
      <c r="A193" s="27"/>
      <c r="B193" s="43"/>
      <c r="M193" s="43"/>
      <c r="N193" s="27"/>
    </row>
    <row r="194" spans="1:14" x14ac:dyDescent="0.25">
      <c r="A194" s="27"/>
      <c r="B194" s="43"/>
      <c r="M194" s="43"/>
      <c r="N194" s="27"/>
    </row>
    <row r="195" spans="1:14" x14ac:dyDescent="0.25">
      <c r="A195" s="27"/>
      <c r="B195" s="43"/>
      <c r="M195" s="43"/>
      <c r="N195" s="27"/>
    </row>
    <row r="196" spans="1:14" x14ac:dyDescent="0.25">
      <c r="A196" s="27"/>
      <c r="B196" s="43"/>
      <c r="M196" s="43"/>
      <c r="N196" s="27"/>
    </row>
    <row r="197" spans="1:14" x14ac:dyDescent="0.25">
      <c r="A197" s="27"/>
      <c r="B197" s="43"/>
      <c r="M197" s="43"/>
      <c r="N197" s="27"/>
    </row>
    <row r="198" spans="1:14" x14ac:dyDescent="0.25">
      <c r="A198" s="27"/>
      <c r="B198" s="43"/>
      <c r="M198" s="43"/>
      <c r="N198" s="27"/>
    </row>
    <row r="199" spans="1:14" x14ac:dyDescent="0.25">
      <c r="A199" s="27"/>
      <c r="B199" s="43"/>
      <c r="M199" s="43"/>
      <c r="N199" s="27"/>
    </row>
    <row r="200" spans="1:14" x14ac:dyDescent="0.25">
      <c r="A200" s="27"/>
      <c r="B200" s="43"/>
      <c r="M200" s="43"/>
      <c r="N200" s="27"/>
    </row>
    <row r="201" spans="1:14" x14ac:dyDescent="0.25">
      <c r="A201" s="27"/>
      <c r="B201" s="43"/>
      <c r="M201" s="43"/>
      <c r="N201" s="27"/>
    </row>
    <row r="202" spans="1:14" x14ac:dyDescent="0.25">
      <c r="A202" s="27"/>
      <c r="B202" s="43"/>
      <c r="M202" s="43"/>
      <c r="N202" s="27"/>
    </row>
    <row r="203" spans="1:14" x14ac:dyDescent="0.25">
      <c r="A203" s="27"/>
      <c r="B203" s="43"/>
      <c r="M203" s="43"/>
      <c r="N203" s="27"/>
    </row>
    <row r="204" spans="1:14" x14ac:dyDescent="0.25">
      <c r="A204" s="27"/>
      <c r="B204" s="43"/>
      <c r="M204" s="43"/>
      <c r="N204" s="27"/>
    </row>
    <row r="205" spans="1:14" x14ac:dyDescent="0.25">
      <c r="A205" s="27"/>
      <c r="B205" s="43"/>
      <c r="M205" s="43"/>
      <c r="N205" s="27"/>
    </row>
  </sheetData>
  <mergeCells count="37">
    <mergeCell ref="Q26:T31"/>
    <mergeCell ref="L46:N46"/>
    <mergeCell ref="C5:L5"/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  <mergeCell ref="A1:N1"/>
    <mergeCell ref="A2:N2"/>
    <mergeCell ref="A3:N3"/>
    <mergeCell ref="A5:A6"/>
    <mergeCell ref="B5:B6"/>
    <mergeCell ref="M5:M6"/>
    <mergeCell ref="N5:N6"/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34:A36"/>
    <mergeCell ref="A37:A39"/>
    <mergeCell ref="A28:A30"/>
    <mergeCell ref="N28:N30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4"/>
  <dimension ref="A1:Q205"/>
  <sheetViews>
    <sheetView view="pageBreakPreview" zoomScaleNormal="100" zoomScaleSheetLayoutView="100" workbookViewId="0">
      <selection activeCell="S19" sqref="S19"/>
    </sheetView>
  </sheetViews>
  <sheetFormatPr defaultColWidth="9.140625" defaultRowHeight="15" x14ac:dyDescent="0.25"/>
  <cols>
    <col min="1" max="1" width="26.5703125" style="43" customWidth="1"/>
    <col min="2" max="2" width="10.7109375" style="45" customWidth="1"/>
    <col min="3" max="4" width="9.7109375" style="43" customWidth="1"/>
    <col min="5" max="10" width="11.42578125" style="43" customWidth="1"/>
    <col min="11" max="11" width="10.85546875" style="43" customWidth="1"/>
    <col min="12" max="12" width="11.42578125" style="43" customWidth="1"/>
    <col min="13" max="13" width="10.7109375" style="45" customWidth="1"/>
    <col min="14" max="14" width="24.42578125" style="43" customWidth="1"/>
    <col min="15" max="256" width="9.140625" style="27"/>
    <col min="257" max="257" width="22.5703125" style="27" customWidth="1"/>
    <col min="258" max="258" width="10.7109375" style="27" customWidth="1"/>
    <col min="259" max="268" width="8.7109375" style="27" customWidth="1"/>
    <col min="269" max="269" width="10.7109375" style="27" customWidth="1"/>
    <col min="270" max="270" width="21" style="27" customWidth="1"/>
    <col min="271" max="512" width="9.140625" style="27"/>
    <col min="513" max="513" width="22.5703125" style="27" customWidth="1"/>
    <col min="514" max="514" width="10.7109375" style="27" customWidth="1"/>
    <col min="515" max="524" width="8.7109375" style="27" customWidth="1"/>
    <col min="525" max="525" width="10.7109375" style="27" customWidth="1"/>
    <col min="526" max="526" width="21" style="27" customWidth="1"/>
    <col min="527" max="768" width="9.140625" style="27"/>
    <col min="769" max="769" width="22.5703125" style="27" customWidth="1"/>
    <col min="770" max="770" width="10.7109375" style="27" customWidth="1"/>
    <col min="771" max="780" width="8.7109375" style="27" customWidth="1"/>
    <col min="781" max="781" width="10.7109375" style="27" customWidth="1"/>
    <col min="782" max="782" width="21" style="27" customWidth="1"/>
    <col min="783" max="1024" width="9.140625" style="27"/>
    <col min="1025" max="1025" width="22.5703125" style="27" customWidth="1"/>
    <col min="1026" max="1026" width="10.7109375" style="27" customWidth="1"/>
    <col min="1027" max="1036" width="8.7109375" style="27" customWidth="1"/>
    <col min="1037" max="1037" width="10.7109375" style="27" customWidth="1"/>
    <col min="1038" max="1038" width="21" style="27" customWidth="1"/>
    <col min="1039" max="1280" width="9.140625" style="27"/>
    <col min="1281" max="1281" width="22.5703125" style="27" customWidth="1"/>
    <col min="1282" max="1282" width="10.7109375" style="27" customWidth="1"/>
    <col min="1283" max="1292" width="8.7109375" style="27" customWidth="1"/>
    <col min="1293" max="1293" width="10.7109375" style="27" customWidth="1"/>
    <col min="1294" max="1294" width="21" style="27" customWidth="1"/>
    <col min="1295" max="1536" width="9.140625" style="27"/>
    <col min="1537" max="1537" width="22.5703125" style="27" customWidth="1"/>
    <col min="1538" max="1538" width="10.7109375" style="27" customWidth="1"/>
    <col min="1539" max="1548" width="8.7109375" style="27" customWidth="1"/>
    <col min="1549" max="1549" width="10.7109375" style="27" customWidth="1"/>
    <col min="1550" max="1550" width="21" style="27" customWidth="1"/>
    <col min="1551" max="1792" width="9.140625" style="27"/>
    <col min="1793" max="1793" width="22.5703125" style="27" customWidth="1"/>
    <col min="1794" max="1794" width="10.7109375" style="27" customWidth="1"/>
    <col min="1795" max="1804" width="8.7109375" style="27" customWidth="1"/>
    <col min="1805" max="1805" width="10.7109375" style="27" customWidth="1"/>
    <col min="1806" max="1806" width="21" style="27" customWidth="1"/>
    <col min="1807" max="2048" width="9.140625" style="27"/>
    <col min="2049" max="2049" width="22.5703125" style="27" customWidth="1"/>
    <col min="2050" max="2050" width="10.7109375" style="27" customWidth="1"/>
    <col min="2051" max="2060" width="8.7109375" style="27" customWidth="1"/>
    <col min="2061" max="2061" width="10.7109375" style="27" customWidth="1"/>
    <col min="2062" max="2062" width="21" style="27" customWidth="1"/>
    <col min="2063" max="2304" width="9.140625" style="27"/>
    <col min="2305" max="2305" width="22.5703125" style="27" customWidth="1"/>
    <col min="2306" max="2306" width="10.7109375" style="27" customWidth="1"/>
    <col min="2307" max="2316" width="8.7109375" style="27" customWidth="1"/>
    <col min="2317" max="2317" width="10.7109375" style="27" customWidth="1"/>
    <col min="2318" max="2318" width="21" style="27" customWidth="1"/>
    <col min="2319" max="2560" width="9.140625" style="27"/>
    <col min="2561" max="2561" width="22.5703125" style="27" customWidth="1"/>
    <col min="2562" max="2562" width="10.7109375" style="27" customWidth="1"/>
    <col min="2563" max="2572" width="8.7109375" style="27" customWidth="1"/>
    <col min="2573" max="2573" width="10.7109375" style="27" customWidth="1"/>
    <col min="2574" max="2574" width="21" style="27" customWidth="1"/>
    <col min="2575" max="2816" width="9.140625" style="27"/>
    <col min="2817" max="2817" width="22.5703125" style="27" customWidth="1"/>
    <col min="2818" max="2818" width="10.7109375" style="27" customWidth="1"/>
    <col min="2819" max="2828" width="8.7109375" style="27" customWidth="1"/>
    <col min="2829" max="2829" width="10.7109375" style="27" customWidth="1"/>
    <col min="2830" max="2830" width="21" style="27" customWidth="1"/>
    <col min="2831" max="3072" width="9.140625" style="27"/>
    <col min="3073" max="3073" width="22.5703125" style="27" customWidth="1"/>
    <col min="3074" max="3074" width="10.7109375" style="27" customWidth="1"/>
    <col min="3075" max="3084" width="8.7109375" style="27" customWidth="1"/>
    <col min="3085" max="3085" width="10.7109375" style="27" customWidth="1"/>
    <col min="3086" max="3086" width="21" style="27" customWidth="1"/>
    <col min="3087" max="3328" width="9.140625" style="27"/>
    <col min="3329" max="3329" width="22.5703125" style="27" customWidth="1"/>
    <col min="3330" max="3330" width="10.7109375" style="27" customWidth="1"/>
    <col min="3331" max="3340" width="8.7109375" style="27" customWidth="1"/>
    <col min="3341" max="3341" width="10.7109375" style="27" customWidth="1"/>
    <col min="3342" max="3342" width="21" style="27" customWidth="1"/>
    <col min="3343" max="3584" width="9.140625" style="27"/>
    <col min="3585" max="3585" width="22.5703125" style="27" customWidth="1"/>
    <col min="3586" max="3586" width="10.7109375" style="27" customWidth="1"/>
    <col min="3587" max="3596" width="8.7109375" style="27" customWidth="1"/>
    <col min="3597" max="3597" width="10.7109375" style="27" customWidth="1"/>
    <col min="3598" max="3598" width="21" style="27" customWidth="1"/>
    <col min="3599" max="3840" width="9.140625" style="27"/>
    <col min="3841" max="3841" width="22.5703125" style="27" customWidth="1"/>
    <col min="3842" max="3842" width="10.7109375" style="27" customWidth="1"/>
    <col min="3843" max="3852" width="8.7109375" style="27" customWidth="1"/>
    <col min="3853" max="3853" width="10.7109375" style="27" customWidth="1"/>
    <col min="3854" max="3854" width="21" style="27" customWidth="1"/>
    <col min="3855" max="4096" width="9.140625" style="27"/>
    <col min="4097" max="4097" width="22.5703125" style="27" customWidth="1"/>
    <col min="4098" max="4098" width="10.7109375" style="27" customWidth="1"/>
    <col min="4099" max="4108" width="8.7109375" style="27" customWidth="1"/>
    <col min="4109" max="4109" width="10.7109375" style="27" customWidth="1"/>
    <col min="4110" max="4110" width="21" style="27" customWidth="1"/>
    <col min="4111" max="4352" width="9.140625" style="27"/>
    <col min="4353" max="4353" width="22.5703125" style="27" customWidth="1"/>
    <col min="4354" max="4354" width="10.7109375" style="27" customWidth="1"/>
    <col min="4355" max="4364" width="8.7109375" style="27" customWidth="1"/>
    <col min="4365" max="4365" width="10.7109375" style="27" customWidth="1"/>
    <col min="4366" max="4366" width="21" style="27" customWidth="1"/>
    <col min="4367" max="4608" width="9.140625" style="27"/>
    <col min="4609" max="4609" width="22.5703125" style="27" customWidth="1"/>
    <col min="4610" max="4610" width="10.7109375" style="27" customWidth="1"/>
    <col min="4611" max="4620" width="8.7109375" style="27" customWidth="1"/>
    <col min="4621" max="4621" width="10.7109375" style="27" customWidth="1"/>
    <col min="4622" max="4622" width="21" style="27" customWidth="1"/>
    <col min="4623" max="4864" width="9.140625" style="27"/>
    <col min="4865" max="4865" width="22.5703125" style="27" customWidth="1"/>
    <col min="4866" max="4866" width="10.7109375" style="27" customWidth="1"/>
    <col min="4867" max="4876" width="8.7109375" style="27" customWidth="1"/>
    <col min="4877" max="4877" width="10.7109375" style="27" customWidth="1"/>
    <col min="4878" max="4878" width="21" style="27" customWidth="1"/>
    <col min="4879" max="5120" width="9.140625" style="27"/>
    <col min="5121" max="5121" width="22.5703125" style="27" customWidth="1"/>
    <col min="5122" max="5122" width="10.7109375" style="27" customWidth="1"/>
    <col min="5123" max="5132" width="8.7109375" style="27" customWidth="1"/>
    <col min="5133" max="5133" width="10.7109375" style="27" customWidth="1"/>
    <col min="5134" max="5134" width="21" style="27" customWidth="1"/>
    <col min="5135" max="5376" width="9.140625" style="27"/>
    <col min="5377" max="5377" width="22.5703125" style="27" customWidth="1"/>
    <col min="5378" max="5378" width="10.7109375" style="27" customWidth="1"/>
    <col min="5379" max="5388" width="8.7109375" style="27" customWidth="1"/>
    <col min="5389" max="5389" width="10.7109375" style="27" customWidth="1"/>
    <col min="5390" max="5390" width="21" style="27" customWidth="1"/>
    <col min="5391" max="5632" width="9.140625" style="27"/>
    <col min="5633" max="5633" width="22.5703125" style="27" customWidth="1"/>
    <col min="5634" max="5634" width="10.7109375" style="27" customWidth="1"/>
    <col min="5635" max="5644" width="8.7109375" style="27" customWidth="1"/>
    <col min="5645" max="5645" width="10.7109375" style="27" customWidth="1"/>
    <col min="5646" max="5646" width="21" style="27" customWidth="1"/>
    <col min="5647" max="5888" width="9.140625" style="27"/>
    <col min="5889" max="5889" width="22.5703125" style="27" customWidth="1"/>
    <col min="5890" max="5890" width="10.7109375" style="27" customWidth="1"/>
    <col min="5891" max="5900" width="8.7109375" style="27" customWidth="1"/>
    <col min="5901" max="5901" width="10.7109375" style="27" customWidth="1"/>
    <col min="5902" max="5902" width="21" style="27" customWidth="1"/>
    <col min="5903" max="6144" width="9.140625" style="27"/>
    <col min="6145" max="6145" width="22.5703125" style="27" customWidth="1"/>
    <col min="6146" max="6146" width="10.7109375" style="27" customWidth="1"/>
    <col min="6147" max="6156" width="8.7109375" style="27" customWidth="1"/>
    <col min="6157" max="6157" width="10.7109375" style="27" customWidth="1"/>
    <col min="6158" max="6158" width="21" style="27" customWidth="1"/>
    <col min="6159" max="6400" width="9.140625" style="27"/>
    <col min="6401" max="6401" width="22.5703125" style="27" customWidth="1"/>
    <col min="6402" max="6402" width="10.7109375" style="27" customWidth="1"/>
    <col min="6403" max="6412" width="8.7109375" style="27" customWidth="1"/>
    <col min="6413" max="6413" width="10.7109375" style="27" customWidth="1"/>
    <col min="6414" max="6414" width="21" style="27" customWidth="1"/>
    <col min="6415" max="6656" width="9.140625" style="27"/>
    <col min="6657" max="6657" width="22.5703125" style="27" customWidth="1"/>
    <col min="6658" max="6658" width="10.7109375" style="27" customWidth="1"/>
    <col min="6659" max="6668" width="8.7109375" style="27" customWidth="1"/>
    <col min="6669" max="6669" width="10.7109375" style="27" customWidth="1"/>
    <col min="6670" max="6670" width="21" style="27" customWidth="1"/>
    <col min="6671" max="6912" width="9.140625" style="27"/>
    <col min="6913" max="6913" width="22.5703125" style="27" customWidth="1"/>
    <col min="6914" max="6914" width="10.7109375" style="27" customWidth="1"/>
    <col min="6915" max="6924" width="8.7109375" style="27" customWidth="1"/>
    <col min="6925" max="6925" width="10.7109375" style="27" customWidth="1"/>
    <col min="6926" max="6926" width="21" style="27" customWidth="1"/>
    <col min="6927" max="7168" width="9.140625" style="27"/>
    <col min="7169" max="7169" width="22.5703125" style="27" customWidth="1"/>
    <col min="7170" max="7170" width="10.7109375" style="27" customWidth="1"/>
    <col min="7171" max="7180" width="8.7109375" style="27" customWidth="1"/>
    <col min="7181" max="7181" width="10.7109375" style="27" customWidth="1"/>
    <col min="7182" max="7182" width="21" style="27" customWidth="1"/>
    <col min="7183" max="7424" width="9.140625" style="27"/>
    <col min="7425" max="7425" width="22.5703125" style="27" customWidth="1"/>
    <col min="7426" max="7426" width="10.7109375" style="27" customWidth="1"/>
    <col min="7427" max="7436" width="8.7109375" style="27" customWidth="1"/>
    <col min="7437" max="7437" width="10.7109375" style="27" customWidth="1"/>
    <col min="7438" max="7438" width="21" style="27" customWidth="1"/>
    <col min="7439" max="7680" width="9.140625" style="27"/>
    <col min="7681" max="7681" width="22.5703125" style="27" customWidth="1"/>
    <col min="7682" max="7682" width="10.7109375" style="27" customWidth="1"/>
    <col min="7683" max="7692" width="8.7109375" style="27" customWidth="1"/>
    <col min="7693" max="7693" width="10.7109375" style="27" customWidth="1"/>
    <col min="7694" max="7694" width="21" style="27" customWidth="1"/>
    <col min="7695" max="7936" width="9.140625" style="27"/>
    <col min="7937" max="7937" width="22.5703125" style="27" customWidth="1"/>
    <col min="7938" max="7938" width="10.7109375" style="27" customWidth="1"/>
    <col min="7939" max="7948" width="8.7109375" style="27" customWidth="1"/>
    <col min="7949" max="7949" width="10.7109375" style="27" customWidth="1"/>
    <col min="7950" max="7950" width="21" style="27" customWidth="1"/>
    <col min="7951" max="8192" width="9.140625" style="27"/>
    <col min="8193" max="8193" width="22.5703125" style="27" customWidth="1"/>
    <col min="8194" max="8194" width="10.7109375" style="27" customWidth="1"/>
    <col min="8195" max="8204" width="8.7109375" style="27" customWidth="1"/>
    <col min="8205" max="8205" width="10.7109375" style="27" customWidth="1"/>
    <col min="8206" max="8206" width="21" style="27" customWidth="1"/>
    <col min="8207" max="8448" width="9.140625" style="27"/>
    <col min="8449" max="8449" width="22.5703125" style="27" customWidth="1"/>
    <col min="8450" max="8450" width="10.7109375" style="27" customWidth="1"/>
    <col min="8451" max="8460" width="8.7109375" style="27" customWidth="1"/>
    <col min="8461" max="8461" width="10.7109375" style="27" customWidth="1"/>
    <col min="8462" max="8462" width="21" style="27" customWidth="1"/>
    <col min="8463" max="8704" width="9.140625" style="27"/>
    <col min="8705" max="8705" width="22.5703125" style="27" customWidth="1"/>
    <col min="8706" max="8706" width="10.7109375" style="27" customWidth="1"/>
    <col min="8707" max="8716" width="8.7109375" style="27" customWidth="1"/>
    <col min="8717" max="8717" width="10.7109375" style="27" customWidth="1"/>
    <col min="8718" max="8718" width="21" style="27" customWidth="1"/>
    <col min="8719" max="8960" width="9.140625" style="27"/>
    <col min="8961" max="8961" width="22.5703125" style="27" customWidth="1"/>
    <col min="8962" max="8962" width="10.7109375" style="27" customWidth="1"/>
    <col min="8963" max="8972" width="8.7109375" style="27" customWidth="1"/>
    <col min="8973" max="8973" width="10.7109375" style="27" customWidth="1"/>
    <col min="8974" max="8974" width="21" style="27" customWidth="1"/>
    <col min="8975" max="9216" width="9.140625" style="27"/>
    <col min="9217" max="9217" width="22.5703125" style="27" customWidth="1"/>
    <col min="9218" max="9218" width="10.7109375" style="27" customWidth="1"/>
    <col min="9219" max="9228" width="8.7109375" style="27" customWidth="1"/>
    <col min="9229" max="9229" width="10.7109375" style="27" customWidth="1"/>
    <col min="9230" max="9230" width="21" style="27" customWidth="1"/>
    <col min="9231" max="9472" width="9.140625" style="27"/>
    <col min="9473" max="9473" width="22.5703125" style="27" customWidth="1"/>
    <col min="9474" max="9474" width="10.7109375" style="27" customWidth="1"/>
    <col min="9475" max="9484" width="8.7109375" style="27" customWidth="1"/>
    <col min="9485" max="9485" width="10.7109375" style="27" customWidth="1"/>
    <col min="9486" max="9486" width="21" style="27" customWidth="1"/>
    <col min="9487" max="9728" width="9.140625" style="27"/>
    <col min="9729" max="9729" width="22.5703125" style="27" customWidth="1"/>
    <col min="9730" max="9730" width="10.7109375" style="27" customWidth="1"/>
    <col min="9731" max="9740" width="8.7109375" style="27" customWidth="1"/>
    <col min="9741" max="9741" width="10.7109375" style="27" customWidth="1"/>
    <col min="9742" max="9742" width="21" style="27" customWidth="1"/>
    <col min="9743" max="9984" width="9.140625" style="27"/>
    <col min="9985" max="9985" width="22.5703125" style="27" customWidth="1"/>
    <col min="9986" max="9986" width="10.7109375" style="27" customWidth="1"/>
    <col min="9987" max="9996" width="8.7109375" style="27" customWidth="1"/>
    <col min="9997" max="9997" width="10.7109375" style="27" customWidth="1"/>
    <col min="9998" max="9998" width="21" style="27" customWidth="1"/>
    <col min="9999" max="10240" width="9.140625" style="27"/>
    <col min="10241" max="10241" width="22.5703125" style="27" customWidth="1"/>
    <col min="10242" max="10242" width="10.7109375" style="27" customWidth="1"/>
    <col min="10243" max="10252" width="8.7109375" style="27" customWidth="1"/>
    <col min="10253" max="10253" width="10.7109375" style="27" customWidth="1"/>
    <col min="10254" max="10254" width="21" style="27" customWidth="1"/>
    <col min="10255" max="10496" width="9.140625" style="27"/>
    <col min="10497" max="10497" width="22.5703125" style="27" customWidth="1"/>
    <col min="10498" max="10498" width="10.7109375" style="27" customWidth="1"/>
    <col min="10499" max="10508" width="8.7109375" style="27" customWidth="1"/>
    <col min="10509" max="10509" width="10.7109375" style="27" customWidth="1"/>
    <col min="10510" max="10510" width="21" style="27" customWidth="1"/>
    <col min="10511" max="10752" width="9.140625" style="27"/>
    <col min="10753" max="10753" width="22.5703125" style="27" customWidth="1"/>
    <col min="10754" max="10754" width="10.7109375" style="27" customWidth="1"/>
    <col min="10755" max="10764" width="8.7109375" style="27" customWidth="1"/>
    <col min="10765" max="10765" width="10.7109375" style="27" customWidth="1"/>
    <col min="10766" max="10766" width="21" style="27" customWidth="1"/>
    <col min="10767" max="11008" width="9.140625" style="27"/>
    <col min="11009" max="11009" width="22.5703125" style="27" customWidth="1"/>
    <col min="11010" max="11010" width="10.7109375" style="27" customWidth="1"/>
    <col min="11011" max="11020" width="8.7109375" style="27" customWidth="1"/>
    <col min="11021" max="11021" width="10.7109375" style="27" customWidth="1"/>
    <col min="11022" max="11022" width="21" style="27" customWidth="1"/>
    <col min="11023" max="11264" width="9.140625" style="27"/>
    <col min="11265" max="11265" width="22.5703125" style="27" customWidth="1"/>
    <col min="11266" max="11266" width="10.7109375" style="27" customWidth="1"/>
    <col min="11267" max="11276" width="8.7109375" style="27" customWidth="1"/>
    <col min="11277" max="11277" width="10.7109375" style="27" customWidth="1"/>
    <col min="11278" max="11278" width="21" style="27" customWidth="1"/>
    <col min="11279" max="11520" width="9.140625" style="27"/>
    <col min="11521" max="11521" width="22.5703125" style="27" customWidth="1"/>
    <col min="11522" max="11522" width="10.7109375" style="27" customWidth="1"/>
    <col min="11523" max="11532" width="8.7109375" style="27" customWidth="1"/>
    <col min="11533" max="11533" width="10.7109375" style="27" customWidth="1"/>
    <col min="11534" max="11534" width="21" style="27" customWidth="1"/>
    <col min="11535" max="11776" width="9.140625" style="27"/>
    <col min="11777" max="11777" width="22.5703125" style="27" customWidth="1"/>
    <col min="11778" max="11778" width="10.7109375" style="27" customWidth="1"/>
    <col min="11779" max="11788" width="8.7109375" style="27" customWidth="1"/>
    <col min="11789" max="11789" width="10.7109375" style="27" customWidth="1"/>
    <col min="11790" max="11790" width="21" style="27" customWidth="1"/>
    <col min="11791" max="12032" width="9.140625" style="27"/>
    <col min="12033" max="12033" width="22.5703125" style="27" customWidth="1"/>
    <col min="12034" max="12034" width="10.7109375" style="27" customWidth="1"/>
    <col min="12035" max="12044" width="8.7109375" style="27" customWidth="1"/>
    <col min="12045" max="12045" width="10.7109375" style="27" customWidth="1"/>
    <col min="12046" max="12046" width="21" style="27" customWidth="1"/>
    <col min="12047" max="12288" width="9.140625" style="27"/>
    <col min="12289" max="12289" width="22.5703125" style="27" customWidth="1"/>
    <col min="12290" max="12290" width="10.7109375" style="27" customWidth="1"/>
    <col min="12291" max="12300" width="8.7109375" style="27" customWidth="1"/>
    <col min="12301" max="12301" width="10.7109375" style="27" customWidth="1"/>
    <col min="12302" max="12302" width="21" style="27" customWidth="1"/>
    <col min="12303" max="12544" width="9.140625" style="27"/>
    <col min="12545" max="12545" width="22.5703125" style="27" customWidth="1"/>
    <col min="12546" max="12546" width="10.7109375" style="27" customWidth="1"/>
    <col min="12547" max="12556" width="8.7109375" style="27" customWidth="1"/>
    <col min="12557" max="12557" width="10.7109375" style="27" customWidth="1"/>
    <col min="12558" max="12558" width="21" style="27" customWidth="1"/>
    <col min="12559" max="12800" width="9.140625" style="27"/>
    <col min="12801" max="12801" width="22.5703125" style="27" customWidth="1"/>
    <col min="12802" max="12802" width="10.7109375" style="27" customWidth="1"/>
    <col min="12803" max="12812" width="8.7109375" style="27" customWidth="1"/>
    <col min="12813" max="12813" width="10.7109375" style="27" customWidth="1"/>
    <col min="12814" max="12814" width="21" style="27" customWidth="1"/>
    <col min="12815" max="13056" width="9.140625" style="27"/>
    <col min="13057" max="13057" width="22.5703125" style="27" customWidth="1"/>
    <col min="13058" max="13058" width="10.7109375" style="27" customWidth="1"/>
    <col min="13059" max="13068" width="8.7109375" style="27" customWidth="1"/>
    <col min="13069" max="13069" width="10.7109375" style="27" customWidth="1"/>
    <col min="13070" max="13070" width="21" style="27" customWidth="1"/>
    <col min="13071" max="13312" width="9.140625" style="27"/>
    <col min="13313" max="13313" width="22.5703125" style="27" customWidth="1"/>
    <col min="13314" max="13314" width="10.7109375" style="27" customWidth="1"/>
    <col min="13315" max="13324" width="8.7109375" style="27" customWidth="1"/>
    <col min="13325" max="13325" width="10.7109375" style="27" customWidth="1"/>
    <col min="13326" max="13326" width="21" style="27" customWidth="1"/>
    <col min="13327" max="13568" width="9.140625" style="27"/>
    <col min="13569" max="13569" width="22.5703125" style="27" customWidth="1"/>
    <col min="13570" max="13570" width="10.7109375" style="27" customWidth="1"/>
    <col min="13571" max="13580" width="8.7109375" style="27" customWidth="1"/>
    <col min="13581" max="13581" width="10.7109375" style="27" customWidth="1"/>
    <col min="13582" max="13582" width="21" style="27" customWidth="1"/>
    <col min="13583" max="13824" width="9.140625" style="27"/>
    <col min="13825" max="13825" width="22.5703125" style="27" customWidth="1"/>
    <col min="13826" max="13826" width="10.7109375" style="27" customWidth="1"/>
    <col min="13827" max="13836" width="8.7109375" style="27" customWidth="1"/>
    <col min="13837" max="13837" width="10.7109375" style="27" customWidth="1"/>
    <col min="13838" max="13838" width="21" style="27" customWidth="1"/>
    <col min="13839" max="14080" width="9.140625" style="27"/>
    <col min="14081" max="14081" width="22.5703125" style="27" customWidth="1"/>
    <col min="14082" max="14082" width="10.7109375" style="27" customWidth="1"/>
    <col min="14083" max="14092" width="8.7109375" style="27" customWidth="1"/>
    <col min="14093" max="14093" width="10.7109375" style="27" customWidth="1"/>
    <col min="14094" max="14094" width="21" style="27" customWidth="1"/>
    <col min="14095" max="14336" width="9.140625" style="27"/>
    <col min="14337" max="14337" width="22.5703125" style="27" customWidth="1"/>
    <col min="14338" max="14338" width="10.7109375" style="27" customWidth="1"/>
    <col min="14339" max="14348" width="8.7109375" style="27" customWidth="1"/>
    <col min="14349" max="14349" width="10.7109375" style="27" customWidth="1"/>
    <col min="14350" max="14350" width="21" style="27" customWidth="1"/>
    <col min="14351" max="14592" width="9.140625" style="27"/>
    <col min="14593" max="14593" width="22.5703125" style="27" customWidth="1"/>
    <col min="14594" max="14594" width="10.7109375" style="27" customWidth="1"/>
    <col min="14595" max="14604" width="8.7109375" style="27" customWidth="1"/>
    <col min="14605" max="14605" width="10.7109375" style="27" customWidth="1"/>
    <col min="14606" max="14606" width="21" style="27" customWidth="1"/>
    <col min="14607" max="14848" width="9.140625" style="27"/>
    <col min="14849" max="14849" width="22.5703125" style="27" customWidth="1"/>
    <col min="14850" max="14850" width="10.7109375" style="27" customWidth="1"/>
    <col min="14851" max="14860" width="8.7109375" style="27" customWidth="1"/>
    <col min="14861" max="14861" width="10.7109375" style="27" customWidth="1"/>
    <col min="14862" max="14862" width="21" style="27" customWidth="1"/>
    <col min="14863" max="15104" width="9.140625" style="27"/>
    <col min="15105" max="15105" width="22.5703125" style="27" customWidth="1"/>
    <col min="15106" max="15106" width="10.7109375" style="27" customWidth="1"/>
    <col min="15107" max="15116" width="8.7109375" style="27" customWidth="1"/>
    <col min="15117" max="15117" width="10.7109375" style="27" customWidth="1"/>
    <col min="15118" max="15118" width="21" style="27" customWidth="1"/>
    <col min="15119" max="15360" width="9.140625" style="27"/>
    <col min="15361" max="15361" width="22.5703125" style="27" customWidth="1"/>
    <col min="15362" max="15362" width="10.7109375" style="27" customWidth="1"/>
    <col min="15363" max="15372" width="8.7109375" style="27" customWidth="1"/>
    <col min="15373" max="15373" width="10.7109375" style="27" customWidth="1"/>
    <col min="15374" max="15374" width="21" style="27" customWidth="1"/>
    <col min="15375" max="15616" width="9.140625" style="27"/>
    <col min="15617" max="15617" width="22.5703125" style="27" customWidth="1"/>
    <col min="15618" max="15618" width="10.7109375" style="27" customWidth="1"/>
    <col min="15619" max="15628" width="8.7109375" style="27" customWidth="1"/>
    <col min="15629" max="15629" width="10.7109375" style="27" customWidth="1"/>
    <col min="15630" max="15630" width="21" style="27" customWidth="1"/>
    <col min="15631" max="15872" width="9.140625" style="27"/>
    <col min="15873" max="15873" width="22.5703125" style="27" customWidth="1"/>
    <col min="15874" max="15874" width="10.7109375" style="27" customWidth="1"/>
    <col min="15875" max="15884" width="8.7109375" style="27" customWidth="1"/>
    <col min="15885" max="15885" width="10.7109375" style="27" customWidth="1"/>
    <col min="15886" max="15886" width="21" style="27" customWidth="1"/>
    <col min="15887" max="16128" width="9.140625" style="27"/>
    <col min="16129" max="16129" width="22.5703125" style="27" customWidth="1"/>
    <col min="16130" max="16130" width="10.7109375" style="27" customWidth="1"/>
    <col min="16131" max="16140" width="8.7109375" style="27" customWidth="1"/>
    <col min="16141" max="16141" width="10.7109375" style="27" customWidth="1"/>
    <col min="16142" max="16142" width="21" style="27" customWidth="1"/>
    <col min="16143" max="16384" width="9.140625" style="27"/>
  </cols>
  <sheetData>
    <row r="1" spans="1:14" s="21" customFormat="1" ht="21.95" customHeight="1" x14ac:dyDescent="0.2">
      <c r="A1" s="1330" t="s">
        <v>752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4" s="23" customFormat="1" ht="19.5" customHeight="1" x14ac:dyDescent="0.2">
      <c r="A2" s="1331" t="s">
        <v>784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s="89" customFormat="1" ht="15.75" customHeight="1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ht="15" customHeight="1" x14ac:dyDescent="0.3">
      <c r="A4" s="675" t="s">
        <v>745</v>
      </c>
      <c r="B4" s="277"/>
      <c r="C4" s="269"/>
      <c r="D4" s="269"/>
      <c r="E4" s="269"/>
      <c r="F4" s="269"/>
      <c r="G4" s="269"/>
      <c r="H4" s="269"/>
      <c r="I4" s="269"/>
      <c r="J4" s="145"/>
      <c r="K4" s="269"/>
      <c r="L4" s="269"/>
      <c r="M4" s="277"/>
      <c r="N4" s="676" t="s">
        <v>249</v>
      </c>
    </row>
    <row r="5" spans="1:14" ht="26.25" customHeight="1" thickBot="1" x14ac:dyDescent="0.25">
      <c r="A5" s="1418" t="s">
        <v>497</v>
      </c>
      <c r="B5" s="1418" t="s">
        <v>80</v>
      </c>
      <c r="C5" s="1461" t="s">
        <v>705</v>
      </c>
      <c r="D5" s="1462"/>
      <c r="E5" s="1462"/>
      <c r="F5" s="1462"/>
      <c r="G5" s="1462"/>
      <c r="H5" s="1462"/>
      <c r="I5" s="1462"/>
      <c r="J5" s="1462"/>
      <c r="K5" s="1462"/>
      <c r="L5" s="1463"/>
      <c r="M5" s="1457" t="s">
        <v>81</v>
      </c>
      <c r="N5" s="1457" t="s">
        <v>250</v>
      </c>
    </row>
    <row r="6" spans="1:14" ht="31.5" customHeight="1" thickTop="1" x14ac:dyDescent="0.2">
      <c r="A6" s="1419"/>
      <c r="B6" s="1456"/>
      <c r="C6" s="418" t="s">
        <v>394</v>
      </c>
      <c r="D6" s="418" t="s">
        <v>1633</v>
      </c>
      <c r="E6" s="64" t="s">
        <v>198</v>
      </c>
      <c r="F6" s="227" t="s">
        <v>196</v>
      </c>
      <c r="G6" s="227" t="s">
        <v>70</v>
      </c>
      <c r="H6" s="227" t="s">
        <v>68</v>
      </c>
      <c r="I6" s="227" t="s">
        <v>66</v>
      </c>
      <c r="J6" s="227" t="s">
        <v>64</v>
      </c>
      <c r="K6" s="227" t="s">
        <v>62</v>
      </c>
      <c r="L6" s="73" t="s">
        <v>537</v>
      </c>
      <c r="M6" s="1458"/>
      <c r="N6" s="1458"/>
    </row>
    <row r="7" spans="1:14" ht="13.5" customHeight="1" thickBot="1" x14ac:dyDescent="0.25">
      <c r="A7" s="1441" t="s">
        <v>361</v>
      </c>
      <c r="B7" s="129" t="s">
        <v>243</v>
      </c>
      <c r="C7" s="199">
        <f>SUM(D7:L7)</f>
        <v>276</v>
      </c>
      <c r="D7" s="199">
        <v>0</v>
      </c>
      <c r="E7" s="200">
        <v>29</v>
      </c>
      <c r="F7" s="200">
        <v>37</v>
      </c>
      <c r="G7" s="200">
        <v>56</v>
      </c>
      <c r="H7" s="200">
        <v>75</v>
      </c>
      <c r="I7" s="200">
        <v>56</v>
      </c>
      <c r="J7" s="200">
        <v>23</v>
      </c>
      <c r="K7" s="200">
        <v>0</v>
      </c>
      <c r="L7" s="200">
        <v>0</v>
      </c>
      <c r="M7" s="65" t="s">
        <v>136</v>
      </c>
      <c r="N7" s="1347" t="s">
        <v>493</v>
      </c>
    </row>
    <row r="8" spans="1:14" ht="14.25" thickTop="1" thickBot="1" x14ac:dyDescent="0.25">
      <c r="A8" s="1442"/>
      <c r="B8" s="128" t="s">
        <v>704</v>
      </c>
      <c r="C8" s="199">
        <f t="shared" ref="C8:C45" si="0">SUM(D8:L8)</f>
        <v>1270</v>
      </c>
      <c r="D8" s="199">
        <v>0</v>
      </c>
      <c r="E8" s="192">
        <v>40</v>
      </c>
      <c r="F8" s="192">
        <v>78</v>
      </c>
      <c r="G8" s="192">
        <v>244</v>
      </c>
      <c r="H8" s="192">
        <v>457</v>
      </c>
      <c r="I8" s="192">
        <v>358</v>
      </c>
      <c r="J8" s="192">
        <v>90</v>
      </c>
      <c r="K8" s="192">
        <v>3</v>
      </c>
      <c r="L8" s="192">
        <v>0</v>
      </c>
      <c r="M8" s="66" t="s">
        <v>138</v>
      </c>
      <c r="N8" s="1348"/>
    </row>
    <row r="9" spans="1:14" s="24" customFormat="1" ht="14.25" thickTop="1" thickBot="1" x14ac:dyDescent="0.25">
      <c r="A9" s="1443"/>
      <c r="B9" s="128" t="s">
        <v>44</v>
      </c>
      <c r="C9" s="199">
        <f t="shared" si="0"/>
        <v>1546</v>
      </c>
      <c r="D9" s="199">
        <v>0</v>
      </c>
      <c r="E9" s="191">
        <f t="shared" ref="E9:K9" si="1">E7+E8</f>
        <v>69</v>
      </c>
      <c r="F9" s="191">
        <f t="shared" si="1"/>
        <v>115</v>
      </c>
      <c r="G9" s="191">
        <f t="shared" si="1"/>
        <v>300</v>
      </c>
      <c r="H9" s="191">
        <f t="shared" si="1"/>
        <v>532</v>
      </c>
      <c r="I9" s="191">
        <f t="shared" si="1"/>
        <v>414</v>
      </c>
      <c r="J9" s="191">
        <f t="shared" si="1"/>
        <v>113</v>
      </c>
      <c r="K9" s="191">
        <f t="shared" si="1"/>
        <v>3</v>
      </c>
      <c r="L9" s="191">
        <f>L7+L8</f>
        <v>0</v>
      </c>
      <c r="M9" s="66" t="s">
        <v>45</v>
      </c>
      <c r="N9" s="1348"/>
    </row>
    <row r="10" spans="1:14" ht="14.25" thickTop="1" thickBot="1" x14ac:dyDescent="0.25">
      <c r="A10" s="1444" t="s">
        <v>244</v>
      </c>
      <c r="B10" s="130" t="s">
        <v>243</v>
      </c>
      <c r="C10" s="1263">
        <f t="shared" si="0"/>
        <v>1712</v>
      </c>
      <c r="D10" s="1263">
        <v>0</v>
      </c>
      <c r="E10" s="201">
        <v>62</v>
      </c>
      <c r="F10" s="201">
        <v>120</v>
      </c>
      <c r="G10" s="201">
        <v>256</v>
      </c>
      <c r="H10" s="201">
        <v>443</v>
      </c>
      <c r="I10" s="201">
        <v>525</v>
      </c>
      <c r="J10" s="201">
        <v>296</v>
      </c>
      <c r="K10" s="201">
        <v>10</v>
      </c>
      <c r="L10" s="201">
        <v>0</v>
      </c>
      <c r="M10" s="67" t="s">
        <v>136</v>
      </c>
      <c r="N10" s="1350" t="s">
        <v>245</v>
      </c>
    </row>
    <row r="11" spans="1:14" ht="14.25" thickTop="1" thickBot="1" x14ac:dyDescent="0.25">
      <c r="A11" s="1445"/>
      <c r="B11" s="130" t="s">
        <v>704</v>
      </c>
      <c r="C11" s="1263">
        <f t="shared" si="0"/>
        <v>5664</v>
      </c>
      <c r="D11" s="1263">
        <v>3</v>
      </c>
      <c r="E11" s="201">
        <v>135</v>
      </c>
      <c r="F11" s="201">
        <v>333</v>
      </c>
      <c r="G11" s="201">
        <v>1000</v>
      </c>
      <c r="H11" s="201">
        <v>1981</v>
      </c>
      <c r="I11" s="201">
        <v>1762</v>
      </c>
      <c r="J11" s="201">
        <v>433</v>
      </c>
      <c r="K11" s="201">
        <v>17</v>
      </c>
      <c r="L11" s="201">
        <v>0</v>
      </c>
      <c r="M11" s="67" t="s">
        <v>138</v>
      </c>
      <c r="N11" s="1350"/>
    </row>
    <row r="12" spans="1:14" s="24" customFormat="1" ht="14.25" thickTop="1" thickBot="1" x14ac:dyDescent="0.25">
      <c r="A12" s="1446"/>
      <c r="B12" s="130" t="s">
        <v>44</v>
      </c>
      <c r="C12" s="1263">
        <f t="shared" si="0"/>
        <v>7376</v>
      </c>
      <c r="D12" s="1263">
        <f>D10+D11</f>
        <v>3</v>
      </c>
      <c r="E12" s="202">
        <f>E10+E11</f>
        <v>197</v>
      </c>
      <c r="F12" s="202">
        <f t="shared" ref="F12:K12" si="2">F10+F11</f>
        <v>453</v>
      </c>
      <c r="G12" s="202">
        <f t="shared" si="2"/>
        <v>1256</v>
      </c>
      <c r="H12" s="202">
        <f t="shared" si="2"/>
        <v>2424</v>
      </c>
      <c r="I12" s="202">
        <f t="shared" si="2"/>
        <v>2287</v>
      </c>
      <c r="J12" s="202">
        <f t="shared" si="2"/>
        <v>729</v>
      </c>
      <c r="K12" s="202">
        <f t="shared" si="2"/>
        <v>27</v>
      </c>
      <c r="L12" s="202">
        <f>L10+L11</f>
        <v>0</v>
      </c>
      <c r="M12" s="67" t="s">
        <v>45</v>
      </c>
      <c r="N12" s="1350"/>
    </row>
    <row r="13" spans="1:14" ht="13.5" customHeight="1" thickTop="1" thickBot="1" x14ac:dyDescent="0.25">
      <c r="A13" s="1447" t="s">
        <v>362</v>
      </c>
      <c r="B13" s="129" t="s">
        <v>243</v>
      </c>
      <c r="C13" s="199">
        <f t="shared" si="0"/>
        <v>1430</v>
      </c>
      <c r="D13" s="199">
        <v>0</v>
      </c>
      <c r="E13" s="192">
        <v>53</v>
      </c>
      <c r="F13" s="192">
        <v>92</v>
      </c>
      <c r="G13" s="192">
        <v>215</v>
      </c>
      <c r="H13" s="192">
        <v>359</v>
      </c>
      <c r="I13" s="192">
        <v>418</v>
      </c>
      <c r="J13" s="192">
        <v>268</v>
      </c>
      <c r="K13" s="192">
        <v>25</v>
      </c>
      <c r="L13" s="192">
        <v>0</v>
      </c>
      <c r="M13" s="66" t="s">
        <v>136</v>
      </c>
      <c r="N13" s="1348" t="s">
        <v>356</v>
      </c>
    </row>
    <row r="14" spans="1:14" ht="14.25" thickTop="1" thickBot="1" x14ac:dyDescent="0.25">
      <c r="A14" s="1442"/>
      <c r="B14" s="128" t="s">
        <v>704</v>
      </c>
      <c r="C14" s="199">
        <f t="shared" si="0"/>
        <v>7274</v>
      </c>
      <c r="D14" s="199">
        <v>0</v>
      </c>
      <c r="E14" s="192">
        <v>146</v>
      </c>
      <c r="F14" s="192">
        <v>370</v>
      </c>
      <c r="G14" s="192">
        <v>1184</v>
      </c>
      <c r="H14" s="192">
        <v>2476</v>
      </c>
      <c r="I14" s="192">
        <v>2277</v>
      </c>
      <c r="J14" s="192">
        <v>741</v>
      </c>
      <c r="K14" s="192">
        <v>79</v>
      </c>
      <c r="L14" s="192">
        <v>1</v>
      </c>
      <c r="M14" s="66" t="s">
        <v>138</v>
      </c>
      <c r="N14" s="1348"/>
    </row>
    <row r="15" spans="1:14" s="24" customFormat="1" ht="14.25" thickTop="1" thickBot="1" x14ac:dyDescent="0.25">
      <c r="A15" s="1443"/>
      <c r="B15" s="128" t="s">
        <v>44</v>
      </c>
      <c r="C15" s="199">
        <f t="shared" si="0"/>
        <v>8704</v>
      </c>
      <c r="D15" s="199">
        <v>0</v>
      </c>
      <c r="E15" s="191">
        <f t="shared" ref="E15:K15" si="3">E13+E14</f>
        <v>199</v>
      </c>
      <c r="F15" s="191">
        <f t="shared" si="3"/>
        <v>462</v>
      </c>
      <c r="G15" s="191">
        <f t="shared" si="3"/>
        <v>1399</v>
      </c>
      <c r="H15" s="191">
        <f t="shared" si="3"/>
        <v>2835</v>
      </c>
      <c r="I15" s="191">
        <f t="shared" si="3"/>
        <v>2695</v>
      </c>
      <c r="J15" s="191">
        <f t="shared" si="3"/>
        <v>1009</v>
      </c>
      <c r="K15" s="191">
        <f t="shared" si="3"/>
        <v>104</v>
      </c>
      <c r="L15" s="191">
        <f>L13+L14</f>
        <v>1</v>
      </c>
      <c r="M15" s="66" t="s">
        <v>45</v>
      </c>
      <c r="N15" s="1348"/>
    </row>
    <row r="16" spans="1:14" ht="14.25" thickTop="1" thickBot="1" x14ac:dyDescent="0.25">
      <c r="A16" s="1444" t="s">
        <v>246</v>
      </c>
      <c r="B16" s="130" t="s">
        <v>243</v>
      </c>
      <c r="C16" s="1263">
        <f t="shared" si="0"/>
        <v>330</v>
      </c>
      <c r="D16" s="1263">
        <v>0</v>
      </c>
      <c r="E16" s="201">
        <v>20</v>
      </c>
      <c r="F16" s="201">
        <v>31</v>
      </c>
      <c r="G16" s="201">
        <v>57</v>
      </c>
      <c r="H16" s="201">
        <v>84</v>
      </c>
      <c r="I16" s="201">
        <v>90</v>
      </c>
      <c r="J16" s="201">
        <v>42</v>
      </c>
      <c r="K16" s="201">
        <v>6</v>
      </c>
      <c r="L16" s="201">
        <v>0</v>
      </c>
      <c r="M16" s="67" t="s">
        <v>136</v>
      </c>
      <c r="N16" s="1350" t="s">
        <v>247</v>
      </c>
    </row>
    <row r="17" spans="1:14" ht="14.25" thickTop="1" thickBot="1" x14ac:dyDescent="0.25">
      <c r="A17" s="1445"/>
      <c r="B17" s="130" t="s">
        <v>704</v>
      </c>
      <c r="C17" s="1263">
        <f t="shared" si="0"/>
        <v>1094</v>
      </c>
      <c r="D17" s="1263">
        <v>0</v>
      </c>
      <c r="E17" s="201">
        <v>19</v>
      </c>
      <c r="F17" s="201">
        <v>45</v>
      </c>
      <c r="G17" s="201">
        <v>186</v>
      </c>
      <c r="H17" s="201">
        <v>351</v>
      </c>
      <c r="I17" s="201">
        <v>304</v>
      </c>
      <c r="J17" s="201">
        <v>139</v>
      </c>
      <c r="K17" s="201">
        <v>50</v>
      </c>
      <c r="L17" s="201">
        <v>0</v>
      </c>
      <c r="M17" s="67" t="s">
        <v>138</v>
      </c>
      <c r="N17" s="1350"/>
    </row>
    <row r="18" spans="1:14" s="24" customFormat="1" ht="14.25" thickTop="1" thickBot="1" x14ac:dyDescent="0.25">
      <c r="A18" s="1446"/>
      <c r="B18" s="130" t="s">
        <v>44</v>
      </c>
      <c r="C18" s="1263">
        <f t="shared" si="0"/>
        <v>1424</v>
      </c>
      <c r="D18" s="1263">
        <v>0</v>
      </c>
      <c r="E18" s="202">
        <f t="shared" ref="E18:K18" si="4">E16+E17</f>
        <v>39</v>
      </c>
      <c r="F18" s="202">
        <f t="shared" si="4"/>
        <v>76</v>
      </c>
      <c r="G18" s="202">
        <f t="shared" si="4"/>
        <v>243</v>
      </c>
      <c r="H18" s="202">
        <f t="shared" si="4"/>
        <v>435</v>
      </c>
      <c r="I18" s="202">
        <f t="shared" si="4"/>
        <v>394</v>
      </c>
      <c r="J18" s="202">
        <f t="shared" si="4"/>
        <v>181</v>
      </c>
      <c r="K18" s="202">
        <f t="shared" si="4"/>
        <v>56</v>
      </c>
      <c r="L18" s="202">
        <f>L16+L17</f>
        <v>0</v>
      </c>
      <c r="M18" s="67" t="s">
        <v>45</v>
      </c>
      <c r="N18" s="1350"/>
    </row>
    <row r="19" spans="1:14" ht="13.5" customHeight="1" thickTop="1" thickBot="1" x14ac:dyDescent="0.25">
      <c r="A19" s="1447" t="s">
        <v>363</v>
      </c>
      <c r="B19" s="129" t="s">
        <v>243</v>
      </c>
      <c r="C19" s="199">
        <f t="shared" si="0"/>
        <v>3023</v>
      </c>
      <c r="D19" s="199">
        <v>0</v>
      </c>
      <c r="E19" s="192">
        <v>42</v>
      </c>
      <c r="F19" s="192">
        <v>65</v>
      </c>
      <c r="G19" s="192">
        <v>235</v>
      </c>
      <c r="H19" s="192">
        <v>591</v>
      </c>
      <c r="I19" s="192">
        <v>979</v>
      </c>
      <c r="J19" s="192">
        <v>946</v>
      </c>
      <c r="K19" s="192">
        <v>165</v>
      </c>
      <c r="L19" s="192">
        <v>0</v>
      </c>
      <c r="M19" s="66" t="s">
        <v>136</v>
      </c>
      <c r="N19" s="1348" t="s">
        <v>357</v>
      </c>
    </row>
    <row r="20" spans="1:14" ht="14.25" thickTop="1" thickBot="1" x14ac:dyDescent="0.25">
      <c r="A20" s="1442"/>
      <c r="B20" s="128" t="s">
        <v>704</v>
      </c>
      <c r="C20" s="199">
        <f t="shared" si="0"/>
        <v>2281</v>
      </c>
      <c r="D20" s="199">
        <v>0</v>
      </c>
      <c r="E20" s="192">
        <v>33</v>
      </c>
      <c r="F20" s="192">
        <v>83</v>
      </c>
      <c r="G20" s="192">
        <v>285</v>
      </c>
      <c r="H20" s="192">
        <v>659</v>
      </c>
      <c r="I20" s="192">
        <v>720</v>
      </c>
      <c r="J20" s="192">
        <v>404</v>
      </c>
      <c r="K20" s="192">
        <v>97</v>
      </c>
      <c r="L20" s="192">
        <v>0</v>
      </c>
      <c r="M20" s="66" t="s">
        <v>138</v>
      </c>
      <c r="N20" s="1348"/>
    </row>
    <row r="21" spans="1:14" s="24" customFormat="1" ht="14.25" thickTop="1" thickBot="1" x14ac:dyDescent="0.25">
      <c r="A21" s="1443"/>
      <c r="B21" s="128" t="s">
        <v>44</v>
      </c>
      <c r="C21" s="199">
        <f t="shared" si="0"/>
        <v>5304</v>
      </c>
      <c r="D21" s="199">
        <v>0</v>
      </c>
      <c r="E21" s="191">
        <f>SUM(E19:E20)</f>
        <v>75</v>
      </c>
      <c r="F21" s="191">
        <f t="shared" ref="F21:K21" si="5">F19+F20</f>
        <v>148</v>
      </c>
      <c r="G21" s="191">
        <f t="shared" si="5"/>
        <v>520</v>
      </c>
      <c r="H21" s="191">
        <f t="shared" si="5"/>
        <v>1250</v>
      </c>
      <c r="I21" s="191">
        <f t="shared" si="5"/>
        <v>1699</v>
      </c>
      <c r="J21" s="191">
        <f t="shared" si="5"/>
        <v>1350</v>
      </c>
      <c r="K21" s="191">
        <f t="shared" si="5"/>
        <v>262</v>
      </c>
      <c r="L21" s="191">
        <f>L19+L20</f>
        <v>0</v>
      </c>
      <c r="M21" s="66" t="s">
        <v>45</v>
      </c>
      <c r="N21" s="1348"/>
    </row>
    <row r="22" spans="1:14" ht="14.25" thickTop="1" thickBot="1" x14ac:dyDescent="0.25">
      <c r="A22" s="1439" t="s">
        <v>368</v>
      </c>
      <c r="B22" s="130" t="s">
        <v>243</v>
      </c>
      <c r="C22" s="1263">
        <f t="shared" si="0"/>
        <v>0</v>
      </c>
      <c r="D22" s="1263">
        <v>0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0</v>
      </c>
      <c r="L22" s="201">
        <v>0</v>
      </c>
      <c r="M22" s="67" t="s">
        <v>136</v>
      </c>
      <c r="N22" s="1350" t="s">
        <v>365</v>
      </c>
    </row>
    <row r="23" spans="1:14" ht="14.25" thickTop="1" thickBot="1" x14ac:dyDescent="0.25">
      <c r="A23" s="1439"/>
      <c r="B23" s="130" t="s">
        <v>704</v>
      </c>
      <c r="C23" s="1263">
        <f t="shared" si="0"/>
        <v>0</v>
      </c>
      <c r="D23" s="1263">
        <v>0</v>
      </c>
      <c r="E23" s="201">
        <v>0</v>
      </c>
      <c r="F23" s="201">
        <v>0</v>
      </c>
      <c r="G23" s="201">
        <v>0</v>
      </c>
      <c r="H23" s="201">
        <v>0</v>
      </c>
      <c r="I23" s="201">
        <v>0</v>
      </c>
      <c r="J23" s="201">
        <v>0</v>
      </c>
      <c r="K23" s="201">
        <v>0</v>
      </c>
      <c r="L23" s="201">
        <v>0</v>
      </c>
      <c r="M23" s="67" t="s">
        <v>138</v>
      </c>
      <c r="N23" s="1350"/>
    </row>
    <row r="24" spans="1:14" s="24" customFormat="1" ht="14.25" thickTop="1" thickBot="1" x14ac:dyDescent="0.25">
      <c r="A24" s="1439"/>
      <c r="B24" s="130" t="s">
        <v>44</v>
      </c>
      <c r="C24" s="1263">
        <f t="shared" si="0"/>
        <v>0</v>
      </c>
      <c r="D24" s="1263">
        <v>0</v>
      </c>
      <c r="E24" s="1263">
        <v>0</v>
      </c>
      <c r="F24" s="202">
        <f t="shared" ref="F24:K24" si="6">F22+F23</f>
        <v>0</v>
      </c>
      <c r="G24" s="202">
        <f t="shared" si="6"/>
        <v>0</v>
      </c>
      <c r="H24" s="202">
        <f t="shared" si="6"/>
        <v>0</v>
      </c>
      <c r="I24" s="202">
        <f t="shared" si="6"/>
        <v>0</v>
      </c>
      <c r="J24" s="202">
        <f t="shared" si="6"/>
        <v>0</v>
      </c>
      <c r="K24" s="202">
        <f t="shared" si="6"/>
        <v>0</v>
      </c>
      <c r="L24" s="202">
        <f>L22+L23</f>
        <v>0</v>
      </c>
      <c r="M24" s="67" t="s">
        <v>45</v>
      </c>
      <c r="N24" s="1350"/>
    </row>
    <row r="25" spans="1:14" ht="13.5" customHeight="1" thickTop="1" thickBot="1" x14ac:dyDescent="0.25">
      <c r="A25" s="1447" t="s">
        <v>364</v>
      </c>
      <c r="B25" s="129" t="s">
        <v>243</v>
      </c>
      <c r="C25" s="199">
        <f t="shared" si="0"/>
        <v>8</v>
      </c>
      <c r="D25" s="199">
        <v>0</v>
      </c>
      <c r="E25" s="192">
        <v>1</v>
      </c>
      <c r="F25" s="192">
        <v>1</v>
      </c>
      <c r="G25" s="192">
        <v>2</v>
      </c>
      <c r="H25" s="192">
        <v>1</v>
      </c>
      <c r="I25" s="192">
        <v>2</v>
      </c>
      <c r="J25" s="192">
        <v>0</v>
      </c>
      <c r="K25" s="192">
        <v>1</v>
      </c>
      <c r="L25" s="192">
        <v>0</v>
      </c>
      <c r="M25" s="66" t="s">
        <v>136</v>
      </c>
      <c r="N25" s="1348" t="s">
        <v>358</v>
      </c>
    </row>
    <row r="26" spans="1:14" ht="14.25" thickTop="1" thickBot="1" x14ac:dyDescent="0.25">
      <c r="A26" s="1442"/>
      <c r="B26" s="128" t="s">
        <v>704</v>
      </c>
      <c r="C26" s="199">
        <f t="shared" si="0"/>
        <v>435</v>
      </c>
      <c r="D26" s="199">
        <v>0</v>
      </c>
      <c r="E26" s="192">
        <v>11</v>
      </c>
      <c r="F26" s="192">
        <v>21</v>
      </c>
      <c r="G26" s="192">
        <v>78</v>
      </c>
      <c r="H26" s="192">
        <v>152</v>
      </c>
      <c r="I26" s="192">
        <v>131</v>
      </c>
      <c r="J26" s="192">
        <v>37</v>
      </c>
      <c r="K26" s="192">
        <v>4</v>
      </c>
      <c r="L26" s="192">
        <v>1</v>
      </c>
      <c r="M26" s="66" t="s">
        <v>138</v>
      </c>
      <c r="N26" s="1348"/>
    </row>
    <row r="27" spans="1:14" s="24" customFormat="1" ht="14.25" thickTop="1" thickBot="1" x14ac:dyDescent="0.25">
      <c r="A27" s="1443"/>
      <c r="B27" s="128" t="s">
        <v>44</v>
      </c>
      <c r="C27" s="199">
        <f t="shared" si="0"/>
        <v>443</v>
      </c>
      <c r="D27" s="199">
        <v>0</v>
      </c>
      <c r="E27" s="199">
        <f t="shared" ref="E27:L27" si="7">E25+E26</f>
        <v>12</v>
      </c>
      <c r="F27" s="199">
        <f t="shared" si="7"/>
        <v>22</v>
      </c>
      <c r="G27" s="199">
        <f t="shared" si="7"/>
        <v>80</v>
      </c>
      <c r="H27" s="199">
        <f t="shared" si="7"/>
        <v>153</v>
      </c>
      <c r="I27" s="199">
        <f t="shared" si="7"/>
        <v>133</v>
      </c>
      <c r="J27" s="199">
        <f t="shared" si="7"/>
        <v>37</v>
      </c>
      <c r="K27" s="199">
        <f t="shared" si="7"/>
        <v>5</v>
      </c>
      <c r="L27" s="199">
        <f t="shared" si="7"/>
        <v>1</v>
      </c>
      <c r="M27" s="66" t="s">
        <v>45</v>
      </c>
      <c r="N27" s="1348"/>
    </row>
    <row r="28" spans="1:14" ht="14.25" customHeight="1" thickTop="1" thickBot="1" x14ac:dyDescent="0.25">
      <c r="A28" s="1444" t="s">
        <v>369</v>
      </c>
      <c r="B28" s="130" t="s">
        <v>243</v>
      </c>
      <c r="C28" s="1263">
        <f t="shared" si="0"/>
        <v>16</v>
      </c>
      <c r="D28" s="1263">
        <v>0</v>
      </c>
      <c r="E28" s="201">
        <v>0</v>
      </c>
      <c r="F28" s="201">
        <v>3</v>
      </c>
      <c r="G28" s="201">
        <v>3</v>
      </c>
      <c r="H28" s="201">
        <v>4</v>
      </c>
      <c r="I28" s="201">
        <v>3</v>
      </c>
      <c r="J28" s="201">
        <v>2</v>
      </c>
      <c r="K28" s="201">
        <v>1</v>
      </c>
      <c r="L28" s="201">
        <v>0</v>
      </c>
      <c r="M28" s="67" t="s">
        <v>136</v>
      </c>
      <c r="N28" s="1454" t="s">
        <v>366</v>
      </c>
    </row>
    <row r="29" spans="1:14" ht="14.25" thickTop="1" thickBot="1" x14ac:dyDescent="0.25">
      <c r="A29" s="1445"/>
      <c r="B29" s="130" t="s">
        <v>704</v>
      </c>
      <c r="C29" s="1263">
        <f t="shared" si="0"/>
        <v>448</v>
      </c>
      <c r="D29" s="1263">
        <v>0</v>
      </c>
      <c r="E29" s="201">
        <v>14</v>
      </c>
      <c r="F29" s="201">
        <v>35</v>
      </c>
      <c r="G29" s="201">
        <v>95</v>
      </c>
      <c r="H29" s="201">
        <v>127</v>
      </c>
      <c r="I29" s="201">
        <v>128</v>
      </c>
      <c r="J29" s="201">
        <v>44</v>
      </c>
      <c r="K29" s="201">
        <v>5</v>
      </c>
      <c r="L29" s="201">
        <v>0</v>
      </c>
      <c r="M29" s="67" t="s">
        <v>138</v>
      </c>
      <c r="N29" s="1454"/>
    </row>
    <row r="30" spans="1:14" s="24" customFormat="1" ht="14.25" thickTop="1" thickBot="1" x14ac:dyDescent="0.25">
      <c r="A30" s="1453"/>
      <c r="B30" s="130" t="s">
        <v>44</v>
      </c>
      <c r="C30" s="1263">
        <f t="shared" si="0"/>
        <v>464</v>
      </c>
      <c r="D30" s="1263">
        <v>0</v>
      </c>
      <c r="E30" s="202">
        <f>SUM(E28:E29)</f>
        <v>14</v>
      </c>
      <c r="F30" s="202">
        <f t="shared" ref="F30:K30" si="8">F28+F29</f>
        <v>38</v>
      </c>
      <c r="G30" s="202">
        <f t="shared" si="8"/>
        <v>98</v>
      </c>
      <c r="H30" s="202">
        <f t="shared" si="8"/>
        <v>131</v>
      </c>
      <c r="I30" s="202">
        <f t="shared" si="8"/>
        <v>131</v>
      </c>
      <c r="J30" s="202">
        <f t="shared" si="8"/>
        <v>46</v>
      </c>
      <c r="K30" s="202">
        <f t="shared" si="8"/>
        <v>6</v>
      </c>
      <c r="L30" s="202">
        <v>0</v>
      </c>
      <c r="M30" s="67" t="s">
        <v>45</v>
      </c>
      <c r="N30" s="1454"/>
    </row>
    <row r="31" spans="1:14" ht="13.5" customHeight="1" thickTop="1" thickBot="1" x14ac:dyDescent="0.25">
      <c r="A31" s="1455" t="s">
        <v>367</v>
      </c>
      <c r="B31" s="129" t="s">
        <v>243</v>
      </c>
      <c r="C31" s="199">
        <f t="shared" si="0"/>
        <v>45</v>
      </c>
      <c r="D31" s="199">
        <v>0</v>
      </c>
      <c r="E31" s="192">
        <v>7</v>
      </c>
      <c r="F31" s="192">
        <v>9</v>
      </c>
      <c r="G31" s="192">
        <v>10</v>
      </c>
      <c r="H31" s="192">
        <v>4</v>
      </c>
      <c r="I31" s="192">
        <v>7</v>
      </c>
      <c r="J31" s="192">
        <v>5</v>
      </c>
      <c r="K31" s="192">
        <v>3</v>
      </c>
      <c r="L31" s="192">
        <v>0</v>
      </c>
      <c r="M31" s="66" t="s">
        <v>136</v>
      </c>
      <c r="N31" s="1470" t="s">
        <v>359</v>
      </c>
    </row>
    <row r="32" spans="1:14" ht="14.25" thickTop="1" thickBot="1" x14ac:dyDescent="0.25">
      <c r="A32" s="1455"/>
      <c r="B32" s="128" t="s">
        <v>704</v>
      </c>
      <c r="C32" s="199">
        <f t="shared" si="0"/>
        <v>235</v>
      </c>
      <c r="D32" s="199">
        <v>0</v>
      </c>
      <c r="E32" s="192">
        <v>13</v>
      </c>
      <c r="F32" s="192">
        <v>13</v>
      </c>
      <c r="G32" s="192">
        <v>46</v>
      </c>
      <c r="H32" s="192">
        <v>61</v>
      </c>
      <c r="I32" s="192">
        <v>67</v>
      </c>
      <c r="J32" s="192">
        <v>30</v>
      </c>
      <c r="K32" s="192">
        <v>5</v>
      </c>
      <c r="L32" s="192">
        <v>0</v>
      </c>
      <c r="M32" s="66" t="s">
        <v>138</v>
      </c>
      <c r="N32" s="1470"/>
    </row>
    <row r="33" spans="1:17" s="24" customFormat="1" ht="14.25" thickTop="1" thickBot="1" x14ac:dyDescent="0.25">
      <c r="A33" s="1455"/>
      <c r="B33" s="128" t="s">
        <v>44</v>
      </c>
      <c r="C33" s="199">
        <f t="shared" si="0"/>
        <v>280</v>
      </c>
      <c r="D33" s="199">
        <v>0</v>
      </c>
      <c r="E33" s="191">
        <f>SUM(E31:E32)</f>
        <v>20</v>
      </c>
      <c r="F33" s="191">
        <f t="shared" ref="F33:K33" si="9">F31+F32</f>
        <v>22</v>
      </c>
      <c r="G33" s="191">
        <f t="shared" si="9"/>
        <v>56</v>
      </c>
      <c r="H33" s="191">
        <f t="shared" si="9"/>
        <v>65</v>
      </c>
      <c r="I33" s="191">
        <f t="shared" si="9"/>
        <v>74</v>
      </c>
      <c r="J33" s="191">
        <f t="shared" si="9"/>
        <v>35</v>
      </c>
      <c r="K33" s="191">
        <f t="shared" si="9"/>
        <v>8</v>
      </c>
      <c r="L33" s="191">
        <f>L31+L32</f>
        <v>0</v>
      </c>
      <c r="M33" s="66" t="s">
        <v>45</v>
      </c>
      <c r="N33" s="1470"/>
    </row>
    <row r="34" spans="1:17" ht="14.25" customHeight="1" thickTop="1" thickBot="1" x14ac:dyDescent="0.25">
      <c r="A34" s="1474" t="s">
        <v>810</v>
      </c>
      <c r="B34" s="130" t="s">
        <v>243</v>
      </c>
      <c r="C34" s="1263">
        <f t="shared" si="0"/>
        <v>73</v>
      </c>
      <c r="D34" s="1263">
        <v>0</v>
      </c>
      <c r="E34" s="201">
        <v>6</v>
      </c>
      <c r="F34" s="201">
        <v>8</v>
      </c>
      <c r="G34" s="201">
        <v>5</v>
      </c>
      <c r="H34" s="201">
        <v>14</v>
      </c>
      <c r="I34" s="201">
        <v>21</v>
      </c>
      <c r="J34" s="201">
        <v>18</v>
      </c>
      <c r="K34" s="201">
        <v>1</v>
      </c>
      <c r="L34" s="201">
        <v>0</v>
      </c>
      <c r="M34" s="67" t="s">
        <v>136</v>
      </c>
      <c r="N34" s="1454" t="s">
        <v>360</v>
      </c>
    </row>
    <row r="35" spans="1:17" ht="14.25" thickTop="1" thickBot="1" x14ac:dyDescent="0.25">
      <c r="A35" s="1475"/>
      <c r="B35" s="130" t="s">
        <v>704</v>
      </c>
      <c r="C35" s="1263">
        <f t="shared" si="0"/>
        <v>94</v>
      </c>
      <c r="D35" s="1263">
        <v>2</v>
      </c>
      <c r="E35" s="201">
        <v>3</v>
      </c>
      <c r="F35" s="201">
        <v>4</v>
      </c>
      <c r="G35" s="201">
        <v>12</v>
      </c>
      <c r="H35" s="201">
        <v>26</v>
      </c>
      <c r="I35" s="201">
        <v>34</v>
      </c>
      <c r="J35" s="201">
        <v>9</v>
      </c>
      <c r="K35" s="201">
        <v>4</v>
      </c>
      <c r="L35" s="201">
        <v>0</v>
      </c>
      <c r="M35" s="67" t="s">
        <v>138</v>
      </c>
      <c r="N35" s="1454"/>
    </row>
    <row r="36" spans="1:17" s="24" customFormat="1" ht="13.5" thickTop="1" x14ac:dyDescent="0.2">
      <c r="A36" s="1476"/>
      <c r="B36" s="447" t="s">
        <v>44</v>
      </c>
      <c r="C36" s="208">
        <f t="shared" si="0"/>
        <v>167</v>
      </c>
      <c r="D36" s="208">
        <f>D34+D35</f>
        <v>2</v>
      </c>
      <c r="E36" s="203">
        <f>SUM(E34:E35)</f>
        <v>9</v>
      </c>
      <c r="F36" s="203">
        <f t="shared" ref="F36:K36" si="10">F34+F35</f>
        <v>12</v>
      </c>
      <c r="G36" s="203">
        <f t="shared" si="10"/>
        <v>17</v>
      </c>
      <c r="H36" s="203">
        <f t="shared" si="10"/>
        <v>40</v>
      </c>
      <c r="I36" s="203">
        <f t="shared" si="10"/>
        <v>55</v>
      </c>
      <c r="J36" s="203">
        <f t="shared" si="10"/>
        <v>27</v>
      </c>
      <c r="K36" s="203">
        <f t="shared" si="10"/>
        <v>5</v>
      </c>
      <c r="L36" s="203">
        <f>L34+L35</f>
        <v>0</v>
      </c>
      <c r="M36" s="68" t="s">
        <v>45</v>
      </c>
      <c r="N36" s="1471"/>
    </row>
    <row r="37" spans="1:17" ht="13.5" customHeight="1" thickBot="1" x14ac:dyDescent="0.25">
      <c r="A37" s="1451" t="s">
        <v>496</v>
      </c>
      <c r="B37" s="446" t="s">
        <v>243</v>
      </c>
      <c r="C37" s="1262">
        <f t="shared" si="0"/>
        <v>6914</v>
      </c>
      <c r="D37" s="1262">
        <f>D7+D10+D13+D16+D19+D22+D25+D28+D31+D34</f>
        <v>0</v>
      </c>
      <c r="E37" s="204">
        <f t="shared" ref="E37:K37" si="11">SUM(E7,E10,E13,E16,E19,E22,E25,E28,E31,E34)</f>
        <v>220</v>
      </c>
      <c r="F37" s="204">
        <f t="shared" si="11"/>
        <v>366</v>
      </c>
      <c r="G37" s="204">
        <f t="shared" si="11"/>
        <v>839</v>
      </c>
      <c r="H37" s="204">
        <f t="shared" si="11"/>
        <v>1575</v>
      </c>
      <c r="I37" s="204">
        <v>2102</v>
      </c>
      <c r="J37" s="204">
        <f t="shared" si="11"/>
        <v>1600</v>
      </c>
      <c r="K37" s="204">
        <f t="shared" si="11"/>
        <v>212</v>
      </c>
      <c r="L37" s="204">
        <f>SUM(L7,L10,L13,L16,L19,L22,L25,L28,L31,L34)</f>
        <v>0</v>
      </c>
      <c r="M37" s="65" t="s">
        <v>136</v>
      </c>
      <c r="N37" s="1465" t="s">
        <v>248</v>
      </c>
    </row>
    <row r="38" spans="1:17" ht="14.25" thickTop="1" thickBot="1" x14ac:dyDescent="0.25">
      <c r="A38" s="1452"/>
      <c r="B38" s="128" t="s">
        <v>704</v>
      </c>
      <c r="C38" s="199">
        <f t="shared" si="0"/>
        <v>18805</v>
      </c>
      <c r="D38" s="199">
        <f>D8+D11+D14+D17+D20+D23+D26+D29+D32+D35</f>
        <v>5</v>
      </c>
      <c r="E38" s="205">
        <v>414</v>
      </c>
      <c r="F38" s="205">
        <v>983</v>
      </c>
      <c r="G38" s="205">
        <v>3131</v>
      </c>
      <c r="H38" s="205">
        <v>6296</v>
      </c>
      <c r="I38" s="205">
        <v>5783</v>
      </c>
      <c r="J38" s="205">
        <f t="shared" ref="J38:K38" si="12">SUM(J8,J11,J14,J17,J20,J23,J26,J29,J32,J35)</f>
        <v>1927</v>
      </c>
      <c r="K38" s="205">
        <f t="shared" si="12"/>
        <v>264</v>
      </c>
      <c r="L38" s="205">
        <f>SUM(L8,L11,L14,L17,L20,L23,L26,L29,L32,L35)</f>
        <v>2</v>
      </c>
      <c r="M38" s="66" t="s">
        <v>138</v>
      </c>
      <c r="N38" s="1466"/>
    </row>
    <row r="39" spans="1:17" s="24" customFormat="1" ht="13.5" thickTop="1" x14ac:dyDescent="0.2">
      <c r="A39" s="1452"/>
      <c r="B39" s="193" t="s">
        <v>44</v>
      </c>
      <c r="C39" s="1261">
        <f t="shared" si="0"/>
        <v>25719</v>
      </c>
      <c r="D39" s="1261">
        <f>D37+D38</f>
        <v>5</v>
      </c>
      <c r="E39" s="209">
        <f t="shared" ref="E39:K39" si="13">SUM(E37:E38)</f>
        <v>634</v>
      </c>
      <c r="F39" s="209">
        <f t="shared" si="13"/>
        <v>1349</v>
      </c>
      <c r="G39" s="209">
        <f t="shared" si="13"/>
        <v>3970</v>
      </c>
      <c r="H39" s="209">
        <f t="shared" si="13"/>
        <v>7871</v>
      </c>
      <c r="I39" s="209">
        <f t="shared" si="13"/>
        <v>7885</v>
      </c>
      <c r="J39" s="209">
        <f t="shared" si="13"/>
        <v>3527</v>
      </c>
      <c r="K39" s="209">
        <f t="shared" si="13"/>
        <v>476</v>
      </c>
      <c r="L39" s="209">
        <f>SUM(L37:L38)</f>
        <v>2</v>
      </c>
      <c r="M39" s="194" t="s">
        <v>45</v>
      </c>
      <c r="N39" s="1466"/>
    </row>
    <row r="40" spans="1:17" ht="13.5" thickBot="1" x14ac:dyDescent="0.25">
      <c r="A40" s="1438" t="s">
        <v>843</v>
      </c>
      <c r="B40" s="195" t="s">
        <v>243</v>
      </c>
      <c r="C40" s="1264">
        <f t="shared" si="0"/>
        <v>235</v>
      </c>
      <c r="D40" s="1264">
        <v>0</v>
      </c>
      <c r="E40" s="207">
        <v>75</v>
      </c>
      <c r="F40" s="207">
        <v>20</v>
      </c>
      <c r="G40" s="207">
        <v>38</v>
      </c>
      <c r="H40" s="207">
        <v>34</v>
      </c>
      <c r="I40" s="207">
        <v>31</v>
      </c>
      <c r="J40" s="207">
        <v>30</v>
      </c>
      <c r="K40" s="207">
        <v>6</v>
      </c>
      <c r="L40" s="207">
        <v>1</v>
      </c>
      <c r="M40" s="196" t="s">
        <v>136</v>
      </c>
      <c r="N40" s="1468" t="s">
        <v>841</v>
      </c>
    </row>
    <row r="41" spans="1:17" ht="14.25" thickTop="1" thickBot="1" x14ac:dyDescent="0.25">
      <c r="A41" s="1439"/>
      <c r="B41" s="130" t="s">
        <v>704</v>
      </c>
      <c r="C41" s="1263">
        <f t="shared" si="0"/>
        <v>362</v>
      </c>
      <c r="D41" s="1263">
        <v>6</v>
      </c>
      <c r="E41" s="201">
        <v>8</v>
      </c>
      <c r="F41" s="201">
        <v>11</v>
      </c>
      <c r="G41" s="201">
        <v>45</v>
      </c>
      <c r="H41" s="201">
        <v>93</v>
      </c>
      <c r="I41" s="201">
        <v>92</v>
      </c>
      <c r="J41" s="201">
        <v>78</v>
      </c>
      <c r="K41" s="201">
        <v>27</v>
      </c>
      <c r="L41" s="201">
        <v>2</v>
      </c>
      <c r="M41" s="67" t="s">
        <v>138</v>
      </c>
      <c r="N41" s="1454"/>
    </row>
    <row r="42" spans="1:17" s="24" customFormat="1" ht="13.5" thickTop="1" x14ac:dyDescent="0.2">
      <c r="A42" s="1440"/>
      <c r="B42" s="197" t="s">
        <v>44</v>
      </c>
      <c r="C42" s="208">
        <f t="shared" si="0"/>
        <v>597</v>
      </c>
      <c r="D42" s="208">
        <f>D40+D41</f>
        <v>6</v>
      </c>
      <c r="E42" s="208">
        <f t="shared" ref="E42:K42" si="14">E40+E41</f>
        <v>83</v>
      </c>
      <c r="F42" s="208">
        <f t="shared" si="14"/>
        <v>31</v>
      </c>
      <c r="G42" s="208">
        <f t="shared" si="14"/>
        <v>83</v>
      </c>
      <c r="H42" s="208">
        <f t="shared" si="14"/>
        <v>127</v>
      </c>
      <c r="I42" s="208">
        <f t="shared" si="14"/>
        <v>123</v>
      </c>
      <c r="J42" s="208">
        <f t="shared" si="14"/>
        <v>108</v>
      </c>
      <c r="K42" s="208">
        <f t="shared" si="14"/>
        <v>33</v>
      </c>
      <c r="L42" s="208">
        <f>L40+L41</f>
        <v>3</v>
      </c>
      <c r="M42" s="198" t="s">
        <v>45</v>
      </c>
      <c r="N42" s="1469"/>
    </row>
    <row r="43" spans="1:17" ht="13.5" customHeight="1" thickBot="1" x14ac:dyDescent="0.25">
      <c r="A43" s="1451" t="s">
        <v>44</v>
      </c>
      <c r="B43" s="129" t="s">
        <v>243</v>
      </c>
      <c r="C43" s="1262">
        <f t="shared" si="0"/>
        <v>7149</v>
      </c>
      <c r="D43" s="1262">
        <f>D37+D40</f>
        <v>0</v>
      </c>
      <c r="E43" s="204">
        <f t="shared" ref="E43:J43" si="15">SUM(E37+E40)</f>
        <v>295</v>
      </c>
      <c r="F43" s="204">
        <f t="shared" si="15"/>
        <v>386</v>
      </c>
      <c r="G43" s="204">
        <f t="shared" si="15"/>
        <v>877</v>
      </c>
      <c r="H43" s="204">
        <f t="shared" si="15"/>
        <v>1609</v>
      </c>
      <c r="I43" s="204">
        <f>SUM(I37+I40)</f>
        <v>2133</v>
      </c>
      <c r="J43" s="204">
        <f t="shared" si="15"/>
        <v>1630</v>
      </c>
      <c r="K43" s="204">
        <f t="shared" ref="K43:L45" si="16">SUM(K37+K40)</f>
        <v>218</v>
      </c>
      <c r="L43" s="204">
        <f>SUM(L37+L40)</f>
        <v>1</v>
      </c>
      <c r="M43" s="65" t="s">
        <v>136</v>
      </c>
      <c r="N43" s="1465" t="s">
        <v>45</v>
      </c>
    </row>
    <row r="44" spans="1:17" ht="14.25" thickTop="1" thickBot="1" x14ac:dyDescent="0.25">
      <c r="A44" s="1452"/>
      <c r="B44" s="128" t="s">
        <v>704</v>
      </c>
      <c r="C44" s="199">
        <f t="shared" si="0"/>
        <v>19167</v>
      </c>
      <c r="D44" s="199">
        <f>D38+D41</f>
        <v>11</v>
      </c>
      <c r="E44" s="205">
        <f t="shared" ref="E44:J44" si="17">SUM(E38+E41)</f>
        <v>422</v>
      </c>
      <c r="F44" s="205">
        <f t="shared" si="17"/>
        <v>994</v>
      </c>
      <c r="G44" s="205">
        <f t="shared" si="17"/>
        <v>3176</v>
      </c>
      <c r="H44" s="205">
        <f t="shared" si="17"/>
        <v>6389</v>
      </c>
      <c r="I44" s="205">
        <f t="shared" si="17"/>
        <v>5875</v>
      </c>
      <c r="J44" s="205">
        <f t="shared" si="17"/>
        <v>2005</v>
      </c>
      <c r="K44" s="205">
        <f t="shared" si="16"/>
        <v>291</v>
      </c>
      <c r="L44" s="205">
        <f t="shared" si="16"/>
        <v>4</v>
      </c>
      <c r="M44" s="66" t="s">
        <v>138</v>
      </c>
      <c r="N44" s="1466"/>
    </row>
    <row r="45" spans="1:17" s="24" customFormat="1" ht="13.5" thickTop="1" x14ac:dyDescent="0.2">
      <c r="A45" s="1472"/>
      <c r="B45" s="131" t="s">
        <v>44</v>
      </c>
      <c r="C45" s="1261">
        <f t="shared" si="0"/>
        <v>26316</v>
      </c>
      <c r="D45" s="1261">
        <f>D43+D44</f>
        <v>11</v>
      </c>
      <c r="E45" s="209">
        <f t="shared" ref="E45:J45" si="18">SUM(E39+E42)</f>
        <v>717</v>
      </c>
      <c r="F45" s="209">
        <f t="shared" si="18"/>
        <v>1380</v>
      </c>
      <c r="G45" s="209">
        <f t="shared" si="18"/>
        <v>4053</v>
      </c>
      <c r="H45" s="209">
        <f t="shared" si="18"/>
        <v>7998</v>
      </c>
      <c r="I45" s="209">
        <f t="shared" si="18"/>
        <v>8008</v>
      </c>
      <c r="J45" s="209">
        <f t="shared" si="18"/>
        <v>3635</v>
      </c>
      <c r="K45" s="209">
        <f t="shared" si="16"/>
        <v>509</v>
      </c>
      <c r="L45" s="209">
        <f t="shared" si="16"/>
        <v>5</v>
      </c>
      <c r="M45" s="69" t="s">
        <v>45</v>
      </c>
      <c r="N45" s="1467"/>
    </row>
    <row r="46" spans="1:17" ht="13.5" customHeight="1" x14ac:dyDescent="0.2">
      <c r="A46" s="1473" t="s">
        <v>628</v>
      </c>
      <c r="B46" s="1473"/>
      <c r="C46" s="1473"/>
      <c r="D46" s="1473"/>
      <c r="E46" s="1473"/>
      <c r="F46" s="1473"/>
      <c r="G46" s="1473"/>
      <c r="H46" s="1473"/>
      <c r="I46" s="1473"/>
      <c r="J46" s="1473"/>
      <c r="K46" s="1477" t="s">
        <v>630</v>
      </c>
      <c r="L46" s="1477"/>
      <c r="M46" s="1477"/>
      <c r="N46" s="1477"/>
      <c r="O46" s="92"/>
      <c r="P46" s="92"/>
      <c r="Q46" s="92"/>
    </row>
    <row r="47" spans="1:17" x14ac:dyDescent="0.25">
      <c r="B47" s="43"/>
      <c r="M47" s="43"/>
    </row>
    <row r="48" spans="1:17" x14ac:dyDescent="0.25">
      <c r="B48" s="43"/>
      <c r="M48" s="43"/>
    </row>
    <row r="49" spans="2:14" x14ac:dyDescent="0.25">
      <c r="B49" s="43"/>
      <c r="M49" s="43"/>
      <c r="N49" s="27"/>
    </row>
    <row r="50" spans="2:14" x14ac:dyDescent="0.25">
      <c r="B50" s="43"/>
      <c r="M50" s="43"/>
      <c r="N50" s="27"/>
    </row>
    <row r="51" spans="2:14" x14ac:dyDescent="0.25">
      <c r="B51" s="43"/>
      <c r="M51" s="43"/>
      <c r="N51" s="27"/>
    </row>
    <row r="52" spans="2:14" x14ac:dyDescent="0.25">
      <c r="B52" s="43"/>
      <c r="M52" s="43"/>
      <c r="N52" s="27"/>
    </row>
    <row r="53" spans="2:14" x14ac:dyDescent="0.25">
      <c r="B53" s="43"/>
      <c r="M53" s="43"/>
      <c r="N53" s="27"/>
    </row>
    <row r="54" spans="2:14" x14ac:dyDescent="0.25">
      <c r="B54" s="43"/>
      <c r="M54" s="43"/>
      <c r="N54" s="27"/>
    </row>
    <row r="55" spans="2:14" x14ac:dyDescent="0.25">
      <c r="B55" s="43"/>
      <c r="M55" s="43"/>
      <c r="N55" s="27"/>
    </row>
    <row r="56" spans="2:14" x14ac:dyDescent="0.25">
      <c r="B56" s="43"/>
      <c r="M56" s="43"/>
      <c r="N56" s="27"/>
    </row>
    <row r="57" spans="2:14" x14ac:dyDescent="0.25">
      <c r="B57" s="43"/>
      <c r="M57" s="43"/>
      <c r="N57" s="27"/>
    </row>
    <row r="58" spans="2:14" x14ac:dyDescent="0.25">
      <c r="B58" s="43"/>
      <c r="M58" s="43"/>
      <c r="N58" s="27"/>
    </row>
    <row r="59" spans="2:14" x14ac:dyDescent="0.25">
      <c r="B59" s="43"/>
      <c r="M59" s="43"/>
      <c r="N59" s="27"/>
    </row>
    <row r="60" spans="2:14" x14ac:dyDescent="0.25">
      <c r="B60" s="43"/>
      <c r="M60" s="43"/>
      <c r="N60" s="27"/>
    </row>
    <row r="61" spans="2:14" x14ac:dyDescent="0.25">
      <c r="B61" s="43"/>
      <c r="M61" s="43"/>
      <c r="N61" s="27"/>
    </row>
    <row r="62" spans="2:14" x14ac:dyDescent="0.25">
      <c r="B62" s="43"/>
      <c r="M62" s="43"/>
      <c r="N62" s="27"/>
    </row>
    <row r="63" spans="2:14" x14ac:dyDescent="0.25">
      <c r="B63" s="43"/>
      <c r="M63" s="43"/>
      <c r="N63" s="27"/>
    </row>
    <row r="64" spans="2:14" x14ac:dyDescent="0.25">
      <c r="B64" s="43"/>
      <c r="M64" s="43"/>
      <c r="N64" s="27"/>
    </row>
    <row r="65" spans="1:14" x14ac:dyDescent="0.25">
      <c r="A65" s="27"/>
      <c r="B65" s="43"/>
      <c r="M65" s="43"/>
      <c r="N65" s="27"/>
    </row>
    <row r="66" spans="1:14" x14ac:dyDescent="0.25">
      <c r="A66" s="27"/>
      <c r="B66" s="43"/>
      <c r="M66" s="43"/>
      <c r="N66" s="27"/>
    </row>
    <row r="67" spans="1:14" x14ac:dyDescent="0.25">
      <c r="A67" s="27"/>
      <c r="B67" s="43"/>
      <c r="M67" s="43"/>
      <c r="N67" s="27"/>
    </row>
    <row r="68" spans="1:14" x14ac:dyDescent="0.25">
      <c r="A68" s="27"/>
      <c r="B68" s="43"/>
      <c r="M68" s="43"/>
      <c r="N68" s="27"/>
    </row>
    <row r="69" spans="1:14" x14ac:dyDescent="0.25">
      <c r="A69" s="27"/>
      <c r="B69" s="43"/>
      <c r="M69" s="43"/>
      <c r="N69" s="27"/>
    </row>
    <row r="70" spans="1:14" x14ac:dyDescent="0.25">
      <c r="A70" s="27"/>
      <c r="B70" s="43"/>
      <c r="M70" s="43"/>
      <c r="N70" s="27"/>
    </row>
    <row r="71" spans="1:14" x14ac:dyDescent="0.25">
      <c r="A71" s="27"/>
      <c r="B71" s="43"/>
      <c r="M71" s="43"/>
      <c r="N71" s="27"/>
    </row>
    <row r="72" spans="1:14" x14ac:dyDescent="0.25">
      <c r="A72" s="27"/>
      <c r="B72" s="43"/>
      <c r="M72" s="43"/>
      <c r="N72" s="27"/>
    </row>
    <row r="73" spans="1:14" x14ac:dyDescent="0.25">
      <c r="A73" s="27"/>
      <c r="B73" s="43"/>
      <c r="M73" s="43"/>
      <c r="N73" s="27"/>
    </row>
    <row r="74" spans="1:14" x14ac:dyDescent="0.25">
      <c r="A74" s="27"/>
      <c r="B74" s="43"/>
      <c r="M74" s="43"/>
      <c r="N74" s="27"/>
    </row>
    <row r="75" spans="1:14" x14ac:dyDescent="0.25">
      <c r="A75" s="27"/>
      <c r="B75" s="43"/>
      <c r="M75" s="43"/>
      <c r="N75" s="27"/>
    </row>
    <row r="76" spans="1:14" x14ac:dyDescent="0.25">
      <c r="A76" s="27"/>
      <c r="B76" s="43"/>
      <c r="M76" s="43"/>
      <c r="N76" s="27"/>
    </row>
    <row r="77" spans="1:14" x14ac:dyDescent="0.25">
      <c r="A77" s="27"/>
      <c r="B77" s="43"/>
      <c r="M77" s="43"/>
      <c r="N77" s="27"/>
    </row>
    <row r="78" spans="1:14" x14ac:dyDescent="0.25">
      <c r="A78" s="27"/>
      <c r="B78" s="43"/>
      <c r="M78" s="43"/>
      <c r="N78" s="27"/>
    </row>
    <row r="79" spans="1:14" x14ac:dyDescent="0.25">
      <c r="A79" s="27"/>
      <c r="B79" s="43"/>
      <c r="M79" s="43"/>
      <c r="N79" s="27"/>
    </row>
    <row r="80" spans="1:14" x14ac:dyDescent="0.25">
      <c r="A80" s="27"/>
      <c r="B80" s="43"/>
      <c r="M80" s="43"/>
      <c r="N80" s="27"/>
    </row>
    <row r="81" spans="1:14" x14ac:dyDescent="0.25">
      <c r="A81" s="27"/>
      <c r="B81" s="43"/>
      <c r="M81" s="43"/>
      <c r="N81" s="27"/>
    </row>
    <row r="82" spans="1:14" x14ac:dyDescent="0.25">
      <c r="A82" s="27"/>
      <c r="B82" s="43"/>
      <c r="M82" s="43"/>
      <c r="N82" s="27"/>
    </row>
    <row r="83" spans="1:14" x14ac:dyDescent="0.25">
      <c r="A83" s="27"/>
      <c r="B83" s="43"/>
      <c r="M83" s="43"/>
      <c r="N83" s="27"/>
    </row>
    <row r="84" spans="1:14" x14ac:dyDescent="0.25">
      <c r="A84" s="27"/>
      <c r="B84" s="43"/>
      <c r="M84" s="43"/>
      <c r="N84" s="27"/>
    </row>
    <row r="85" spans="1:14" x14ac:dyDescent="0.25">
      <c r="A85" s="27"/>
      <c r="B85" s="43"/>
      <c r="M85" s="43"/>
      <c r="N85" s="27"/>
    </row>
    <row r="86" spans="1:14" x14ac:dyDescent="0.25">
      <c r="A86" s="27"/>
      <c r="B86" s="43"/>
      <c r="M86" s="43"/>
      <c r="N86" s="27"/>
    </row>
    <row r="87" spans="1:14" x14ac:dyDescent="0.25">
      <c r="A87" s="27"/>
      <c r="B87" s="43"/>
      <c r="M87" s="43"/>
      <c r="N87" s="27"/>
    </row>
    <row r="88" spans="1:14" x14ac:dyDescent="0.25">
      <c r="A88" s="27"/>
      <c r="B88" s="43"/>
      <c r="M88" s="43"/>
      <c r="N88" s="27"/>
    </row>
    <row r="89" spans="1:14" x14ac:dyDescent="0.25">
      <c r="A89" s="27"/>
      <c r="B89" s="43"/>
      <c r="M89" s="43"/>
      <c r="N89" s="27"/>
    </row>
    <row r="90" spans="1:14" x14ac:dyDescent="0.25">
      <c r="A90" s="27"/>
      <c r="B90" s="43"/>
      <c r="M90" s="43"/>
      <c r="N90" s="27"/>
    </row>
    <row r="91" spans="1:14" x14ac:dyDescent="0.25">
      <c r="A91" s="27"/>
      <c r="B91" s="43"/>
      <c r="M91" s="43"/>
      <c r="N91" s="27"/>
    </row>
    <row r="92" spans="1:14" x14ac:dyDescent="0.25">
      <c r="A92" s="27"/>
      <c r="B92" s="43"/>
      <c r="M92" s="43"/>
      <c r="N92" s="27"/>
    </row>
    <row r="93" spans="1:14" x14ac:dyDescent="0.25">
      <c r="A93" s="27"/>
      <c r="B93" s="43"/>
      <c r="M93" s="43"/>
      <c r="N93" s="27"/>
    </row>
    <row r="94" spans="1:14" x14ac:dyDescent="0.25">
      <c r="A94" s="27"/>
      <c r="B94" s="43"/>
      <c r="M94" s="43"/>
      <c r="N94" s="27"/>
    </row>
    <row r="95" spans="1:14" x14ac:dyDescent="0.25">
      <c r="A95" s="27"/>
      <c r="B95" s="43"/>
      <c r="M95" s="43"/>
      <c r="N95" s="27"/>
    </row>
    <row r="96" spans="1:14" x14ac:dyDescent="0.25">
      <c r="A96" s="27"/>
      <c r="B96" s="43"/>
      <c r="M96" s="43"/>
      <c r="N96" s="27"/>
    </row>
    <row r="97" spans="1:14" x14ac:dyDescent="0.25">
      <c r="A97" s="27"/>
      <c r="B97" s="43"/>
      <c r="M97" s="43"/>
      <c r="N97" s="27"/>
    </row>
    <row r="98" spans="1:14" x14ac:dyDescent="0.25">
      <c r="A98" s="27"/>
      <c r="B98" s="43"/>
      <c r="M98" s="43"/>
      <c r="N98" s="27"/>
    </row>
    <row r="99" spans="1:14" x14ac:dyDescent="0.25">
      <c r="A99" s="27"/>
      <c r="B99" s="43"/>
      <c r="M99" s="43"/>
      <c r="N99" s="27"/>
    </row>
    <row r="100" spans="1:14" x14ac:dyDescent="0.25">
      <c r="A100" s="27"/>
      <c r="B100" s="43"/>
      <c r="M100" s="43"/>
      <c r="N100" s="27"/>
    </row>
    <row r="101" spans="1:14" x14ac:dyDescent="0.25">
      <c r="A101" s="27"/>
      <c r="B101" s="43"/>
      <c r="M101" s="43"/>
      <c r="N101" s="27"/>
    </row>
    <row r="102" spans="1:14" x14ac:dyDescent="0.25">
      <c r="A102" s="27"/>
      <c r="B102" s="43"/>
      <c r="M102" s="43"/>
      <c r="N102" s="27"/>
    </row>
    <row r="103" spans="1:14" x14ac:dyDescent="0.25">
      <c r="A103" s="27"/>
      <c r="B103" s="43"/>
      <c r="M103" s="43"/>
      <c r="N103" s="27"/>
    </row>
    <row r="104" spans="1:14" x14ac:dyDescent="0.25">
      <c r="A104" s="27"/>
      <c r="B104" s="43"/>
      <c r="M104" s="43"/>
      <c r="N104" s="27"/>
    </row>
    <row r="105" spans="1:14" x14ac:dyDescent="0.25">
      <c r="A105" s="27"/>
      <c r="B105" s="43"/>
      <c r="M105" s="43"/>
      <c r="N105" s="27"/>
    </row>
    <row r="106" spans="1:14" x14ac:dyDescent="0.25">
      <c r="A106" s="27"/>
      <c r="B106" s="43"/>
      <c r="M106" s="43"/>
      <c r="N106" s="27"/>
    </row>
    <row r="107" spans="1:14" x14ac:dyDescent="0.25">
      <c r="A107" s="27"/>
      <c r="B107" s="43"/>
      <c r="M107" s="43"/>
      <c r="N107" s="27"/>
    </row>
    <row r="108" spans="1:14" x14ac:dyDescent="0.25">
      <c r="A108" s="27"/>
      <c r="B108" s="43"/>
      <c r="M108" s="43"/>
      <c r="N108" s="27"/>
    </row>
    <row r="109" spans="1:14" x14ac:dyDescent="0.25">
      <c r="A109" s="27"/>
      <c r="B109" s="43"/>
      <c r="M109" s="43"/>
      <c r="N109" s="27"/>
    </row>
    <row r="110" spans="1:14" x14ac:dyDescent="0.25">
      <c r="A110" s="27"/>
      <c r="B110" s="43"/>
      <c r="M110" s="43"/>
      <c r="N110" s="27"/>
    </row>
    <row r="111" spans="1:14" x14ac:dyDescent="0.25">
      <c r="A111" s="27"/>
      <c r="B111" s="43"/>
      <c r="M111" s="43"/>
      <c r="N111" s="27"/>
    </row>
    <row r="112" spans="1:14" x14ac:dyDescent="0.25">
      <c r="A112" s="27"/>
      <c r="B112" s="43"/>
      <c r="M112" s="43"/>
      <c r="N112" s="27"/>
    </row>
    <row r="113" spans="1:14" x14ac:dyDescent="0.25">
      <c r="A113" s="27"/>
      <c r="B113" s="43"/>
      <c r="M113" s="43"/>
      <c r="N113" s="27"/>
    </row>
    <row r="114" spans="1:14" x14ac:dyDescent="0.25">
      <c r="A114" s="27"/>
      <c r="B114" s="43"/>
      <c r="M114" s="43"/>
      <c r="N114" s="27"/>
    </row>
    <row r="115" spans="1:14" x14ac:dyDescent="0.25">
      <c r="A115" s="27"/>
      <c r="B115" s="43"/>
      <c r="M115" s="43"/>
      <c r="N115" s="27"/>
    </row>
    <row r="116" spans="1:14" x14ac:dyDescent="0.25">
      <c r="A116" s="27"/>
      <c r="B116" s="43"/>
      <c r="M116" s="43"/>
      <c r="N116" s="27"/>
    </row>
    <row r="117" spans="1:14" x14ac:dyDescent="0.25">
      <c r="A117" s="27"/>
      <c r="B117" s="43"/>
      <c r="M117" s="43"/>
      <c r="N117" s="27"/>
    </row>
    <row r="118" spans="1:14" x14ac:dyDescent="0.25">
      <c r="A118" s="27"/>
      <c r="B118" s="43"/>
      <c r="M118" s="43"/>
      <c r="N118" s="27"/>
    </row>
    <row r="119" spans="1:14" x14ac:dyDescent="0.25">
      <c r="A119" s="27"/>
      <c r="B119" s="43"/>
      <c r="M119" s="43"/>
      <c r="N119" s="27"/>
    </row>
    <row r="120" spans="1:14" x14ac:dyDescent="0.25">
      <c r="A120" s="27"/>
      <c r="B120" s="43"/>
      <c r="M120" s="43"/>
      <c r="N120" s="27"/>
    </row>
    <row r="121" spans="1:14" x14ac:dyDescent="0.25">
      <c r="A121" s="27"/>
      <c r="B121" s="43"/>
      <c r="M121" s="43"/>
      <c r="N121" s="27"/>
    </row>
    <row r="122" spans="1:14" x14ac:dyDescent="0.25">
      <c r="A122" s="27"/>
      <c r="B122" s="43"/>
      <c r="M122" s="43"/>
      <c r="N122" s="27"/>
    </row>
    <row r="123" spans="1:14" x14ac:dyDescent="0.25">
      <c r="A123" s="27"/>
      <c r="B123" s="43"/>
      <c r="M123" s="43"/>
      <c r="N123" s="27"/>
    </row>
    <row r="124" spans="1:14" x14ac:dyDescent="0.25">
      <c r="A124" s="27"/>
      <c r="B124" s="43"/>
      <c r="M124" s="43"/>
      <c r="N124" s="27"/>
    </row>
    <row r="125" spans="1:14" x14ac:dyDescent="0.25">
      <c r="A125" s="27"/>
      <c r="B125" s="43"/>
      <c r="M125" s="43"/>
      <c r="N125" s="27"/>
    </row>
    <row r="126" spans="1:14" x14ac:dyDescent="0.25">
      <c r="A126" s="27"/>
      <c r="B126" s="43"/>
      <c r="M126" s="43"/>
      <c r="N126" s="27"/>
    </row>
    <row r="127" spans="1:14" x14ac:dyDescent="0.25">
      <c r="A127" s="27"/>
      <c r="B127" s="43"/>
      <c r="M127" s="43"/>
      <c r="N127" s="27"/>
    </row>
    <row r="128" spans="1:14" x14ac:dyDescent="0.25">
      <c r="A128" s="27"/>
      <c r="B128" s="43"/>
      <c r="M128" s="43"/>
      <c r="N128" s="27"/>
    </row>
    <row r="129" spans="1:14" x14ac:dyDescent="0.25">
      <c r="A129" s="27"/>
      <c r="B129" s="43"/>
      <c r="M129" s="43"/>
      <c r="N129" s="27"/>
    </row>
    <row r="130" spans="1:14" x14ac:dyDescent="0.25">
      <c r="A130" s="27"/>
      <c r="B130" s="43"/>
      <c r="M130" s="43"/>
      <c r="N130" s="27"/>
    </row>
    <row r="131" spans="1:14" x14ac:dyDescent="0.25">
      <c r="A131" s="27"/>
      <c r="B131" s="43"/>
      <c r="M131" s="43"/>
      <c r="N131" s="27"/>
    </row>
    <row r="132" spans="1:14" x14ac:dyDescent="0.25">
      <c r="A132" s="27"/>
      <c r="B132" s="43"/>
      <c r="M132" s="43"/>
      <c r="N132" s="27"/>
    </row>
    <row r="133" spans="1:14" x14ac:dyDescent="0.25">
      <c r="A133" s="27"/>
      <c r="B133" s="43"/>
      <c r="M133" s="43"/>
      <c r="N133" s="27"/>
    </row>
    <row r="134" spans="1:14" x14ac:dyDescent="0.25">
      <c r="A134" s="27"/>
      <c r="B134" s="43"/>
      <c r="M134" s="43"/>
      <c r="N134" s="27"/>
    </row>
    <row r="135" spans="1:14" x14ac:dyDescent="0.25">
      <c r="A135" s="27"/>
      <c r="B135" s="43"/>
      <c r="M135" s="43"/>
      <c r="N135" s="27"/>
    </row>
    <row r="136" spans="1:14" x14ac:dyDescent="0.25">
      <c r="A136" s="27"/>
      <c r="B136" s="43"/>
      <c r="M136" s="43"/>
      <c r="N136" s="27"/>
    </row>
    <row r="137" spans="1:14" x14ac:dyDescent="0.25">
      <c r="A137" s="27"/>
      <c r="B137" s="43"/>
      <c r="M137" s="43"/>
      <c r="N137" s="27"/>
    </row>
    <row r="138" spans="1:14" x14ac:dyDescent="0.25">
      <c r="A138" s="27"/>
      <c r="B138" s="43"/>
      <c r="M138" s="43"/>
      <c r="N138" s="27"/>
    </row>
    <row r="139" spans="1:14" x14ac:dyDescent="0.25">
      <c r="A139" s="27"/>
      <c r="B139" s="43"/>
      <c r="M139" s="43"/>
      <c r="N139" s="27"/>
    </row>
    <row r="140" spans="1:14" x14ac:dyDescent="0.25">
      <c r="A140" s="27"/>
      <c r="B140" s="43"/>
      <c r="M140" s="43"/>
      <c r="N140" s="27"/>
    </row>
    <row r="141" spans="1:14" x14ac:dyDescent="0.25">
      <c r="A141" s="27"/>
      <c r="B141" s="43"/>
      <c r="M141" s="43"/>
      <c r="N141" s="27"/>
    </row>
    <row r="142" spans="1:14" x14ac:dyDescent="0.25">
      <c r="A142" s="27"/>
      <c r="B142" s="43"/>
      <c r="M142" s="43"/>
      <c r="N142" s="27"/>
    </row>
    <row r="143" spans="1:14" x14ac:dyDescent="0.25">
      <c r="A143" s="27"/>
      <c r="B143" s="43"/>
      <c r="M143" s="43"/>
      <c r="N143" s="27"/>
    </row>
    <row r="144" spans="1:14" x14ac:dyDescent="0.25">
      <c r="A144" s="27"/>
      <c r="B144" s="43"/>
      <c r="M144" s="43"/>
      <c r="N144" s="27"/>
    </row>
    <row r="145" spans="1:14" x14ac:dyDescent="0.25">
      <c r="A145" s="27"/>
      <c r="B145" s="43"/>
      <c r="M145" s="43"/>
      <c r="N145" s="27"/>
    </row>
    <row r="146" spans="1:14" x14ac:dyDescent="0.25">
      <c r="A146" s="27"/>
      <c r="B146" s="43"/>
      <c r="M146" s="43"/>
      <c r="N146" s="27"/>
    </row>
    <row r="147" spans="1:14" x14ac:dyDescent="0.25">
      <c r="A147" s="27"/>
      <c r="B147" s="43"/>
      <c r="M147" s="43"/>
      <c r="N147" s="27"/>
    </row>
    <row r="148" spans="1:14" x14ac:dyDescent="0.25">
      <c r="A148" s="27"/>
      <c r="B148" s="43"/>
      <c r="M148" s="43"/>
      <c r="N148" s="27"/>
    </row>
    <row r="149" spans="1:14" x14ac:dyDescent="0.25">
      <c r="A149" s="27"/>
      <c r="B149" s="43"/>
      <c r="M149" s="43"/>
      <c r="N149" s="27"/>
    </row>
    <row r="150" spans="1:14" x14ac:dyDescent="0.25">
      <c r="A150" s="27"/>
      <c r="B150" s="43"/>
      <c r="M150" s="43"/>
      <c r="N150" s="27"/>
    </row>
    <row r="151" spans="1:14" x14ac:dyDescent="0.25">
      <c r="A151" s="27"/>
      <c r="B151" s="43"/>
      <c r="M151" s="43"/>
      <c r="N151" s="27"/>
    </row>
    <row r="152" spans="1:14" x14ac:dyDescent="0.25">
      <c r="A152" s="27"/>
      <c r="B152" s="43"/>
      <c r="M152" s="43"/>
      <c r="N152" s="27"/>
    </row>
    <row r="153" spans="1:14" x14ac:dyDescent="0.25">
      <c r="A153" s="27"/>
      <c r="B153" s="43"/>
      <c r="M153" s="43"/>
      <c r="N153" s="27"/>
    </row>
    <row r="154" spans="1:14" x14ac:dyDescent="0.25">
      <c r="A154" s="27"/>
      <c r="B154" s="43"/>
      <c r="M154" s="43"/>
      <c r="N154" s="27"/>
    </row>
    <row r="155" spans="1:14" x14ac:dyDescent="0.25">
      <c r="A155" s="27"/>
      <c r="B155" s="43"/>
      <c r="M155" s="43"/>
      <c r="N155" s="27"/>
    </row>
    <row r="156" spans="1:14" x14ac:dyDescent="0.25">
      <c r="A156" s="27"/>
      <c r="B156" s="43"/>
      <c r="M156" s="43"/>
      <c r="N156" s="27"/>
    </row>
    <row r="157" spans="1:14" x14ac:dyDescent="0.25">
      <c r="A157" s="27"/>
      <c r="B157" s="43"/>
      <c r="M157" s="43"/>
      <c r="N157" s="27"/>
    </row>
    <row r="158" spans="1:14" x14ac:dyDescent="0.25">
      <c r="A158" s="27"/>
      <c r="B158" s="43"/>
      <c r="M158" s="43"/>
      <c r="N158" s="27"/>
    </row>
    <row r="159" spans="1:14" x14ac:dyDescent="0.25">
      <c r="A159" s="27"/>
      <c r="B159" s="43"/>
      <c r="M159" s="43"/>
      <c r="N159" s="27"/>
    </row>
    <row r="160" spans="1:14" x14ac:dyDescent="0.25">
      <c r="A160" s="27"/>
      <c r="B160" s="43"/>
      <c r="M160" s="43"/>
      <c r="N160" s="27"/>
    </row>
    <row r="161" spans="1:14" x14ac:dyDescent="0.25">
      <c r="A161" s="27"/>
      <c r="B161" s="43"/>
      <c r="M161" s="43"/>
      <c r="N161" s="27"/>
    </row>
    <row r="162" spans="1:14" x14ac:dyDescent="0.25">
      <c r="A162" s="27"/>
      <c r="B162" s="43"/>
      <c r="M162" s="43"/>
      <c r="N162" s="27"/>
    </row>
    <row r="163" spans="1:14" x14ac:dyDescent="0.25">
      <c r="A163" s="27"/>
      <c r="B163" s="43"/>
      <c r="M163" s="43"/>
      <c r="N163" s="27"/>
    </row>
    <row r="164" spans="1:14" x14ac:dyDescent="0.25">
      <c r="A164" s="27"/>
      <c r="B164" s="43"/>
      <c r="M164" s="43"/>
      <c r="N164" s="27"/>
    </row>
    <row r="165" spans="1:14" x14ac:dyDescent="0.25">
      <c r="A165" s="27"/>
      <c r="B165" s="43"/>
      <c r="M165" s="43"/>
      <c r="N165" s="27"/>
    </row>
    <row r="166" spans="1:14" x14ac:dyDescent="0.25">
      <c r="A166" s="27"/>
      <c r="B166" s="43"/>
      <c r="M166" s="43"/>
      <c r="N166" s="27"/>
    </row>
    <row r="167" spans="1:14" x14ac:dyDescent="0.25">
      <c r="A167" s="27"/>
      <c r="B167" s="43"/>
      <c r="M167" s="43"/>
      <c r="N167" s="27"/>
    </row>
    <row r="168" spans="1:14" x14ac:dyDescent="0.25">
      <c r="A168" s="27"/>
      <c r="B168" s="43"/>
      <c r="M168" s="43"/>
      <c r="N168" s="27"/>
    </row>
    <row r="169" spans="1:14" x14ac:dyDescent="0.25">
      <c r="A169" s="27"/>
      <c r="B169" s="43"/>
      <c r="M169" s="43"/>
      <c r="N169" s="27"/>
    </row>
    <row r="170" spans="1:14" x14ac:dyDescent="0.25">
      <c r="A170" s="27"/>
      <c r="B170" s="43"/>
      <c r="M170" s="43"/>
      <c r="N170" s="27"/>
    </row>
    <row r="171" spans="1:14" x14ac:dyDescent="0.25">
      <c r="A171" s="27"/>
      <c r="B171" s="43"/>
      <c r="M171" s="43"/>
      <c r="N171" s="27"/>
    </row>
    <row r="172" spans="1:14" x14ac:dyDescent="0.25">
      <c r="A172" s="27"/>
      <c r="B172" s="43"/>
      <c r="M172" s="43"/>
      <c r="N172" s="27"/>
    </row>
    <row r="173" spans="1:14" x14ac:dyDescent="0.25">
      <c r="A173" s="27"/>
      <c r="B173" s="43"/>
      <c r="M173" s="43"/>
      <c r="N173" s="27"/>
    </row>
    <row r="174" spans="1:14" x14ac:dyDescent="0.25">
      <c r="A174" s="27"/>
      <c r="B174" s="43"/>
      <c r="M174" s="43"/>
      <c r="N174" s="27"/>
    </row>
    <row r="175" spans="1:14" x14ac:dyDescent="0.25">
      <c r="A175" s="27"/>
      <c r="B175" s="43"/>
      <c r="M175" s="43"/>
      <c r="N175" s="27"/>
    </row>
    <row r="176" spans="1:14" x14ac:dyDescent="0.25">
      <c r="A176" s="27"/>
      <c r="B176" s="43"/>
      <c r="M176" s="43"/>
      <c r="N176" s="27"/>
    </row>
    <row r="177" spans="1:14" x14ac:dyDescent="0.25">
      <c r="A177" s="27"/>
      <c r="B177" s="43"/>
      <c r="M177" s="43"/>
      <c r="N177" s="27"/>
    </row>
    <row r="178" spans="1:14" x14ac:dyDescent="0.25">
      <c r="A178" s="27"/>
      <c r="B178" s="43"/>
      <c r="M178" s="43"/>
      <c r="N178" s="27"/>
    </row>
    <row r="179" spans="1:14" x14ac:dyDescent="0.25">
      <c r="A179" s="27"/>
      <c r="B179" s="43"/>
      <c r="M179" s="43"/>
      <c r="N179" s="27"/>
    </row>
    <row r="180" spans="1:14" x14ac:dyDescent="0.25">
      <c r="A180" s="27"/>
      <c r="B180" s="43"/>
      <c r="M180" s="43"/>
      <c r="N180" s="27"/>
    </row>
    <row r="181" spans="1:14" x14ac:dyDescent="0.25">
      <c r="A181" s="27"/>
      <c r="B181" s="43"/>
      <c r="M181" s="43"/>
      <c r="N181" s="27"/>
    </row>
    <row r="182" spans="1:14" x14ac:dyDescent="0.25">
      <c r="A182" s="27"/>
      <c r="B182" s="43"/>
      <c r="M182" s="43"/>
      <c r="N182" s="27"/>
    </row>
    <row r="183" spans="1:14" x14ac:dyDescent="0.25">
      <c r="A183" s="27"/>
      <c r="B183" s="43"/>
      <c r="M183" s="43"/>
      <c r="N183" s="27"/>
    </row>
    <row r="184" spans="1:14" x14ac:dyDescent="0.25">
      <c r="A184" s="27"/>
      <c r="B184" s="43"/>
      <c r="M184" s="43"/>
      <c r="N184" s="27"/>
    </row>
    <row r="185" spans="1:14" x14ac:dyDescent="0.25">
      <c r="A185" s="27"/>
      <c r="B185" s="43"/>
      <c r="M185" s="43"/>
      <c r="N185" s="27"/>
    </row>
    <row r="186" spans="1:14" x14ac:dyDescent="0.25">
      <c r="A186" s="27"/>
      <c r="B186" s="43"/>
      <c r="M186" s="43"/>
      <c r="N186" s="27"/>
    </row>
    <row r="187" spans="1:14" x14ac:dyDescent="0.25">
      <c r="A187" s="27"/>
      <c r="B187" s="43"/>
      <c r="M187" s="43"/>
      <c r="N187" s="27"/>
    </row>
    <row r="188" spans="1:14" x14ac:dyDescent="0.25">
      <c r="A188" s="27"/>
      <c r="B188" s="43"/>
      <c r="M188" s="43"/>
      <c r="N188" s="27"/>
    </row>
    <row r="189" spans="1:14" x14ac:dyDescent="0.25">
      <c r="A189" s="27"/>
      <c r="B189" s="43"/>
      <c r="M189" s="43"/>
      <c r="N189" s="27"/>
    </row>
    <row r="190" spans="1:14" x14ac:dyDescent="0.25">
      <c r="A190" s="27"/>
      <c r="B190" s="43"/>
      <c r="M190" s="43"/>
      <c r="N190" s="27"/>
    </row>
    <row r="191" spans="1:14" x14ac:dyDescent="0.25">
      <c r="A191" s="27"/>
      <c r="B191" s="43"/>
      <c r="M191" s="43"/>
      <c r="N191" s="27"/>
    </row>
    <row r="192" spans="1:14" x14ac:dyDescent="0.25">
      <c r="A192" s="27"/>
      <c r="B192" s="43"/>
      <c r="M192" s="43"/>
      <c r="N192" s="27"/>
    </row>
    <row r="193" spans="1:14" x14ac:dyDescent="0.25">
      <c r="A193" s="27"/>
      <c r="B193" s="43"/>
      <c r="M193" s="43"/>
      <c r="N193" s="27"/>
    </row>
    <row r="194" spans="1:14" x14ac:dyDescent="0.25">
      <c r="A194" s="27"/>
      <c r="B194" s="43"/>
      <c r="M194" s="43"/>
      <c r="N194" s="27"/>
    </row>
    <row r="195" spans="1:14" x14ac:dyDescent="0.25">
      <c r="A195" s="27"/>
      <c r="B195" s="43"/>
      <c r="M195" s="43"/>
      <c r="N195" s="27"/>
    </row>
    <row r="196" spans="1:14" x14ac:dyDescent="0.25">
      <c r="A196" s="27"/>
      <c r="B196" s="43"/>
      <c r="M196" s="43"/>
      <c r="N196" s="27"/>
    </row>
    <row r="197" spans="1:14" x14ac:dyDescent="0.25">
      <c r="A197" s="27"/>
      <c r="B197" s="43"/>
      <c r="M197" s="43"/>
      <c r="N197" s="27"/>
    </row>
    <row r="198" spans="1:14" x14ac:dyDescent="0.25">
      <c r="A198" s="27"/>
      <c r="B198" s="43"/>
      <c r="M198" s="43"/>
      <c r="N198" s="27"/>
    </row>
    <row r="199" spans="1:14" x14ac:dyDescent="0.25">
      <c r="A199" s="27"/>
      <c r="B199" s="43"/>
      <c r="M199" s="43"/>
      <c r="N199" s="27"/>
    </row>
    <row r="200" spans="1:14" x14ac:dyDescent="0.25">
      <c r="A200" s="27"/>
      <c r="B200" s="43"/>
      <c r="M200" s="43"/>
      <c r="N200" s="27"/>
    </row>
    <row r="201" spans="1:14" x14ac:dyDescent="0.25">
      <c r="A201" s="27"/>
      <c r="B201" s="43"/>
      <c r="M201" s="43"/>
      <c r="N201" s="27"/>
    </row>
    <row r="202" spans="1:14" x14ac:dyDescent="0.25">
      <c r="A202" s="27"/>
      <c r="B202" s="43"/>
      <c r="M202" s="43"/>
      <c r="N202" s="27"/>
    </row>
    <row r="203" spans="1:14" x14ac:dyDescent="0.25">
      <c r="A203" s="27"/>
      <c r="B203" s="43"/>
      <c r="M203" s="43"/>
      <c r="N203" s="27"/>
    </row>
    <row r="204" spans="1:14" x14ac:dyDescent="0.25">
      <c r="A204" s="27"/>
      <c r="B204" s="43"/>
      <c r="M204" s="43"/>
      <c r="N204" s="27"/>
    </row>
    <row r="205" spans="1:14" x14ac:dyDescent="0.25">
      <c r="A205" s="27"/>
      <c r="B205" s="43"/>
      <c r="M205" s="43"/>
      <c r="N205" s="27"/>
    </row>
  </sheetData>
  <mergeCells count="36">
    <mergeCell ref="A25:A27"/>
    <mergeCell ref="N25:N27"/>
    <mergeCell ref="A28:A30"/>
    <mergeCell ref="N28:N30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K46:N46"/>
    <mergeCell ref="A16:A18"/>
    <mergeCell ref="N16:N18"/>
    <mergeCell ref="A19:A21"/>
    <mergeCell ref="N19:N21"/>
    <mergeCell ref="A22:A24"/>
    <mergeCell ref="N22:N24"/>
    <mergeCell ref="A7:A9"/>
    <mergeCell ref="N7:N9"/>
    <mergeCell ref="A10:A12"/>
    <mergeCell ref="N10:N12"/>
    <mergeCell ref="A13:A15"/>
    <mergeCell ref="N13:N15"/>
    <mergeCell ref="A1:N1"/>
    <mergeCell ref="A2:N2"/>
    <mergeCell ref="A3:N3"/>
    <mergeCell ref="A5:A6"/>
    <mergeCell ref="B5:B6"/>
    <mergeCell ref="M5:M6"/>
    <mergeCell ref="N5:N6"/>
    <mergeCell ref="C5:L5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9693-5E34-426A-A8E7-52C8DA41838E}">
  <dimension ref="A1:A3"/>
  <sheetViews>
    <sheetView view="pageBreakPreview" zoomScaleNormal="100" zoomScaleSheetLayoutView="100" workbookViewId="0">
      <selection activeCell="B16" sqref="B16"/>
    </sheetView>
  </sheetViews>
  <sheetFormatPr defaultRowHeight="12.75" x14ac:dyDescent="0.2"/>
  <cols>
    <col min="1" max="1" width="57.28515625" style="27" customWidth="1"/>
    <col min="2" max="255" width="9.140625" style="27"/>
    <col min="256" max="256" width="52.7109375" style="27" customWidth="1"/>
    <col min="257" max="511" width="9.140625" style="27"/>
    <col min="512" max="512" width="52.7109375" style="27" customWidth="1"/>
    <col min="513" max="767" width="9.140625" style="27"/>
    <col min="768" max="768" width="52.7109375" style="27" customWidth="1"/>
    <col min="769" max="1023" width="9.140625" style="27"/>
    <col min="1024" max="1024" width="52.7109375" style="27" customWidth="1"/>
    <col min="1025" max="1279" width="9.140625" style="27"/>
    <col min="1280" max="1280" width="52.7109375" style="27" customWidth="1"/>
    <col min="1281" max="1535" width="9.140625" style="27"/>
    <col min="1536" max="1536" width="52.7109375" style="27" customWidth="1"/>
    <col min="1537" max="1791" width="9.140625" style="27"/>
    <col min="1792" max="1792" width="52.7109375" style="27" customWidth="1"/>
    <col min="1793" max="2047" width="9.140625" style="27"/>
    <col min="2048" max="2048" width="52.7109375" style="27" customWidth="1"/>
    <col min="2049" max="2303" width="9.140625" style="27"/>
    <col min="2304" max="2304" width="52.7109375" style="27" customWidth="1"/>
    <col min="2305" max="2559" width="9.140625" style="27"/>
    <col min="2560" max="2560" width="52.7109375" style="27" customWidth="1"/>
    <col min="2561" max="2815" width="9.140625" style="27"/>
    <col min="2816" max="2816" width="52.7109375" style="27" customWidth="1"/>
    <col min="2817" max="3071" width="9.140625" style="27"/>
    <col min="3072" max="3072" width="52.7109375" style="27" customWidth="1"/>
    <col min="3073" max="3327" width="9.140625" style="27"/>
    <col min="3328" max="3328" width="52.7109375" style="27" customWidth="1"/>
    <col min="3329" max="3583" width="9.140625" style="27"/>
    <col min="3584" max="3584" width="52.7109375" style="27" customWidth="1"/>
    <col min="3585" max="3839" width="9.140625" style="27"/>
    <col min="3840" max="3840" width="52.7109375" style="27" customWidth="1"/>
    <col min="3841" max="4095" width="9.140625" style="27"/>
    <col min="4096" max="4096" width="52.7109375" style="27" customWidth="1"/>
    <col min="4097" max="4351" width="9.140625" style="27"/>
    <col min="4352" max="4352" width="52.7109375" style="27" customWidth="1"/>
    <col min="4353" max="4607" width="9.140625" style="27"/>
    <col min="4608" max="4608" width="52.7109375" style="27" customWidth="1"/>
    <col min="4609" max="4863" width="9.140625" style="27"/>
    <col min="4864" max="4864" width="52.7109375" style="27" customWidth="1"/>
    <col min="4865" max="5119" width="9.140625" style="27"/>
    <col min="5120" max="5120" width="52.7109375" style="27" customWidth="1"/>
    <col min="5121" max="5375" width="9.140625" style="27"/>
    <col min="5376" max="5376" width="52.7109375" style="27" customWidth="1"/>
    <col min="5377" max="5631" width="9.140625" style="27"/>
    <col min="5632" max="5632" width="52.7109375" style="27" customWidth="1"/>
    <col min="5633" max="5887" width="9.140625" style="27"/>
    <col min="5888" max="5888" width="52.7109375" style="27" customWidth="1"/>
    <col min="5889" max="6143" width="9.140625" style="27"/>
    <col min="6144" max="6144" width="52.7109375" style="27" customWidth="1"/>
    <col min="6145" max="6399" width="9.140625" style="27"/>
    <col min="6400" max="6400" width="52.7109375" style="27" customWidth="1"/>
    <col min="6401" max="6655" width="9.140625" style="27"/>
    <col min="6656" max="6656" width="52.7109375" style="27" customWidth="1"/>
    <col min="6657" max="6911" width="9.140625" style="27"/>
    <col min="6912" max="6912" width="52.7109375" style="27" customWidth="1"/>
    <col min="6913" max="7167" width="9.140625" style="27"/>
    <col min="7168" max="7168" width="52.7109375" style="27" customWidth="1"/>
    <col min="7169" max="7423" width="9.140625" style="27"/>
    <col min="7424" max="7424" width="52.7109375" style="27" customWidth="1"/>
    <col min="7425" max="7679" width="9.140625" style="27"/>
    <col min="7680" max="7680" width="52.7109375" style="27" customWidth="1"/>
    <col min="7681" max="7935" width="9.140625" style="27"/>
    <col min="7936" max="7936" width="52.7109375" style="27" customWidth="1"/>
    <col min="7937" max="8191" width="9.140625" style="27"/>
    <col min="8192" max="8192" width="52.7109375" style="27" customWidth="1"/>
    <col min="8193" max="8447" width="9.140625" style="27"/>
    <col min="8448" max="8448" width="52.7109375" style="27" customWidth="1"/>
    <col min="8449" max="8703" width="9.140625" style="27"/>
    <col min="8704" max="8704" width="52.7109375" style="27" customWidth="1"/>
    <col min="8705" max="8959" width="9.140625" style="27"/>
    <col min="8960" max="8960" width="52.7109375" style="27" customWidth="1"/>
    <col min="8961" max="9215" width="9.140625" style="27"/>
    <col min="9216" max="9216" width="52.7109375" style="27" customWidth="1"/>
    <col min="9217" max="9471" width="9.140625" style="27"/>
    <col min="9472" max="9472" width="52.7109375" style="27" customWidth="1"/>
    <col min="9473" max="9727" width="9.140625" style="27"/>
    <col min="9728" max="9728" width="52.7109375" style="27" customWidth="1"/>
    <col min="9729" max="9983" width="9.140625" style="27"/>
    <col min="9984" max="9984" width="52.7109375" style="27" customWidth="1"/>
    <col min="9985" max="10239" width="9.140625" style="27"/>
    <col min="10240" max="10240" width="52.7109375" style="27" customWidth="1"/>
    <col min="10241" max="10495" width="9.140625" style="27"/>
    <col min="10496" max="10496" width="52.7109375" style="27" customWidth="1"/>
    <col min="10497" max="10751" width="9.140625" style="27"/>
    <col min="10752" max="10752" width="52.7109375" style="27" customWidth="1"/>
    <col min="10753" max="11007" width="9.140625" style="27"/>
    <col min="11008" max="11008" width="52.7109375" style="27" customWidth="1"/>
    <col min="11009" max="11263" width="9.140625" style="27"/>
    <col min="11264" max="11264" width="52.7109375" style="27" customWidth="1"/>
    <col min="11265" max="11519" width="9.140625" style="27"/>
    <col min="11520" max="11520" width="52.7109375" style="27" customWidth="1"/>
    <col min="11521" max="11775" width="9.140625" style="27"/>
    <col min="11776" max="11776" width="52.7109375" style="27" customWidth="1"/>
    <col min="11777" max="12031" width="9.140625" style="27"/>
    <col min="12032" max="12032" width="52.7109375" style="27" customWidth="1"/>
    <col min="12033" max="12287" width="9.140625" style="27"/>
    <col min="12288" max="12288" width="52.7109375" style="27" customWidth="1"/>
    <col min="12289" max="12543" width="9.140625" style="27"/>
    <col min="12544" max="12544" width="52.7109375" style="27" customWidth="1"/>
    <col min="12545" max="12799" width="9.140625" style="27"/>
    <col min="12800" max="12800" width="52.7109375" style="27" customWidth="1"/>
    <col min="12801" max="13055" width="9.140625" style="27"/>
    <col min="13056" max="13056" width="52.7109375" style="27" customWidth="1"/>
    <col min="13057" max="13311" width="9.140625" style="27"/>
    <col min="13312" max="13312" width="52.7109375" style="27" customWidth="1"/>
    <col min="13313" max="13567" width="9.140625" style="27"/>
    <col min="13568" max="13568" width="52.7109375" style="27" customWidth="1"/>
    <col min="13569" max="13823" width="9.140625" style="27"/>
    <col min="13824" max="13824" width="52.7109375" style="27" customWidth="1"/>
    <col min="13825" max="14079" width="9.140625" style="27"/>
    <col min="14080" max="14080" width="52.7109375" style="27" customWidth="1"/>
    <col min="14081" max="14335" width="9.140625" style="27"/>
    <col min="14336" max="14336" width="52.7109375" style="27" customWidth="1"/>
    <col min="14337" max="14591" width="9.140625" style="27"/>
    <col min="14592" max="14592" width="52.7109375" style="27" customWidth="1"/>
    <col min="14593" max="14847" width="9.140625" style="27"/>
    <col min="14848" max="14848" width="52.7109375" style="27" customWidth="1"/>
    <col min="14849" max="15103" width="9.140625" style="27"/>
    <col min="15104" max="15104" width="52.7109375" style="27" customWidth="1"/>
    <col min="15105" max="15359" width="9.140625" style="27"/>
    <col min="15360" max="15360" width="52.7109375" style="27" customWidth="1"/>
    <col min="15361" max="15615" width="9.140625" style="27"/>
    <col min="15616" max="15616" width="52.7109375" style="27" customWidth="1"/>
    <col min="15617" max="15871" width="9.140625" style="27"/>
    <col min="15872" max="15872" width="52.7109375" style="27" customWidth="1"/>
    <col min="15873" max="16127" width="9.140625" style="27"/>
    <col min="16128" max="16128" width="52.7109375" style="27" customWidth="1"/>
    <col min="16129" max="16384" width="9.140625" style="27"/>
  </cols>
  <sheetData>
    <row r="1" spans="1:1" ht="47.25" customHeight="1" thickTop="1" x14ac:dyDescent="0.4">
      <c r="A1" s="1104" t="s">
        <v>1357</v>
      </c>
    </row>
    <row r="2" spans="1:1" ht="40.5" customHeight="1" thickBot="1" x14ac:dyDescent="0.25">
      <c r="A2" s="1105" t="s">
        <v>1558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A4BD-E376-4002-A3B3-3CFEE93DDDC1}">
  <dimension ref="A1:N17"/>
  <sheetViews>
    <sheetView view="pageBreakPreview" zoomScaleNormal="100" zoomScaleSheetLayoutView="100" workbookViewId="0">
      <selection activeCell="B16" sqref="B16"/>
    </sheetView>
  </sheetViews>
  <sheetFormatPr defaultColWidth="9.140625" defaultRowHeight="15" x14ac:dyDescent="0.2"/>
  <cols>
    <col min="1" max="1" width="21.5703125" style="3" customWidth="1"/>
    <col min="2" max="13" width="7.7109375" style="3" customWidth="1"/>
    <col min="14" max="14" width="19.7109375" style="3" customWidth="1"/>
    <col min="15" max="16384" width="9.140625" style="2"/>
  </cols>
  <sheetData>
    <row r="1" spans="1:14" ht="23.25" x14ac:dyDescent="0.2">
      <c r="A1" s="1283" t="s">
        <v>1271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</row>
    <row r="2" spans="1:14" ht="15.75" x14ac:dyDescent="0.2">
      <c r="A2" s="1285" t="s">
        <v>1270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</row>
    <row r="3" spans="1:14" ht="15.75" x14ac:dyDescent="0.2">
      <c r="A3" s="1285" t="s">
        <v>1363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</row>
    <row r="4" spans="1:14" ht="15.75" x14ac:dyDescent="0.2">
      <c r="A4" s="274" t="s">
        <v>1269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980" t="s">
        <v>35</v>
      </c>
    </row>
    <row r="5" spans="1:14" ht="30" customHeight="1" thickBot="1" x14ac:dyDescent="0.25">
      <c r="A5" s="1478" t="s">
        <v>1268</v>
      </c>
      <c r="B5" s="1483" t="s">
        <v>1267</v>
      </c>
      <c r="C5" s="1483"/>
      <c r="D5" s="1483"/>
      <c r="E5" s="1483"/>
      <c r="F5" s="1480" t="s">
        <v>1266</v>
      </c>
      <c r="G5" s="1480"/>
      <c r="H5" s="1480"/>
      <c r="I5" s="1480"/>
      <c r="J5" s="1480" t="s">
        <v>1265</v>
      </c>
      <c r="K5" s="1480"/>
      <c r="L5" s="1480"/>
      <c r="M5" s="1480"/>
      <c r="N5" s="1481" t="s">
        <v>1264</v>
      </c>
    </row>
    <row r="6" spans="1:14" ht="30" customHeight="1" thickTop="1" x14ac:dyDescent="0.2">
      <c r="A6" s="1479"/>
      <c r="B6" s="878" t="s">
        <v>1263</v>
      </c>
      <c r="C6" s="1028" t="s">
        <v>1262</v>
      </c>
      <c r="D6" s="930" t="s">
        <v>1261</v>
      </c>
      <c r="E6" s="930" t="s">
        <v>1260</v>
      </c>
      <c r="F6" s="878" t="s">
        <v>1263</v>
      </c>
      <c r="G6" s="1028" t="s">
        <v>1262</v>
      </c>
      <c r="H6" s="930" t="s">
        <v>1261</v>
      </c>
      <c r="I6" s="930" t="s">
        <v>1260</v>
      </c>
      <c r="J6" s="878" t="s">
        <v>1263</v>
      </c>
      <c r="K6" s="1028" t="s">
        <v>1262</v>
      </c>
      <c r="L6" s="930" t="s">
        <v>1261</v>
      </c>
      <c r="M6" s="930" t="s">
        <v>1260</v>
      </c>
      <c r="N6" s="1482"/>
    </row>
    <row r="7" spans="1:14" ht="23.25" customHeight="1" thickBot="1" x14ac:dyDescent="0.25">
      <c r="A7" s="1029">
        <v>2013</v>
      </c>
      <c r="B7" s="981">
        <f t="shared" ref="B7:B16" si="0">J7+F7</f>
        <v>134</v>
      </c>
      <c r="C7" s="981">
        <f t="shared" ref="C7:C16" si="1">K7+G7</f>
        <v>1</v>
      </c>
      <c r="D7" s="981">
        <f t="shared" ref="D7:D16" si="2">L7+H7</f>
        <v>69</v>
      </c>
      <c r="E7" s="981">
        <f t="shared" ref="E7:E16" si="3">M7+I7</f>
        <v>64</v>
      </c>
      <c r="F7" s="981">
        <f t="shared" ref="F7:F16" si="4">I7+H7+G7</f>
        <v>95</v>
      </c>
      <c r="G7" s="1030">
        <v>0</v>
      </c>
      <c r="H7" s="1030">
        <v>48</v>
      </c>
      <c r="I7" s="1030">
        <v>47</v>
      </c>
      <c r="J7" s="981">
        <f t="shared" ref="J7:J16" si="5">M7+L7+K7</f>
        <v>39</v>
      </c>
      <c r="K7" s="1030">
        <v>1</v>
      </c>
      <c r="L7" s="1030">
        <v>21</v>
      </c>
      <c r="M7" s="1030">
        <v>17</v>
      </c>
      <c r="N7" s="1031">
        <v>2013</v>
      </c>
    </row>
    <row r="8" spans="1:14" ht="23.25" customHeight="1" thickTop="1" thickBot="1" x14ac:dyDescent="0.25">
      <c r="A8" s="132">
        <v>2014</v>
      </c>
      <c r="B8" s="940">
        <f t="shared" si="0"/>
        <v>137</v>
      </c>
      <c r="C8" s="940">
        <f t="shared" si="1"/>
        <v>2</v>
      </c>
      <c r="D8" s="940">
        <f t="shared" si="2"/>
        <v>63</v>
      </c>
      <c r="E8" s="940">
        <f t="shared" si="3"/>
        <v>72</v>
      </c>
      <c r="F8" s="940">
        <f t="shared" si="4"/>
        <v>99</v>
      </c>
      <c r="G8" s="939">
        <v>2</v>
      </c>
      <c r="H8" s="939">
        <v>49</v>
      </c>
      <c r="I8" s="939">
        <v>48</v>
      </c>
      <c r="J8" s="940">
        <f t="shared" si="5"/>
        <v>38</v>
      </c>
      <c r="K8" s="939">
        <v>0</v>
      </c>
      <c r="L8" s="939">
        <v>14</v>
      </c>
      <c r="M8" s="939">
        <v>24</v>
      </c>
      <c r="N8" s="70">
        <v>2014</v>
      </c>
    </row>
    <row r="9" spans="1:14" ht="23.25" customHeight="1" thickTop="1" thickBot="1" x14ac:dyDescent="0.25">
      <c r="A9" s="778">
        <v>2015</v>
      </c>
      <c r="B9" s="993">
        <f t="shared" si="0"/>
        <v>158</v>
      </c>
      <c r="C9" s="993">
        <f t="shared" si="1"/>
        <v>3</v>
      </c>
      <c r="D9" s="993">
        <f t="shared" si="2"/>
        <v>75</v>
      </c>
      <c r="E9" s="993">
        <f t="shared" si="3"/>
        <v>80</v>
      </c>
      <c r="F9" s="993">
        <f t="shared" si="4"/>
        <v>120</v>
      </c>
      <c r="G9" s="935">
        <v>3</v>
      </c>
      <c r="H9" s="935">
        <v>55</v>
      </c>
      <c r="I9" s="935">
        <v>62</v>
      </c>
      <c r="J9" s="993">
        <f t="shared" si="5"/>
        <v>38</v>
      </c>
      <c r="K9" s="935">
        <v>0</v>
      </c>
      <c r="L9" s="935">
        <v>20</v>
      </c>
      <c r="M9" s="935">
        <v>18</v>
      </c>
      <c r="N9" s="782">
        <v>2015</v>
      </c>
    </row>
    <row r="10" spans="1:14" ht="23.25" customHeight="1" thickTop="1" thickBot="1" x14ac:dyDescent="0.25">
      <c r="A10" s="132">
        <v>2016</v>
      </c>
      <c r="B10" s="940">
        <f t="shared" si="0"/>
        <v>103</v>
      </c>
      <c r="C10" s="940">
        <f t="shared" si="1"/>
        <v>1</v>
      </c>
      <c r="D10" s="940">
        <f t="shared" si="2"/>
        <v>47</v>
      </c>
      <c r="E10" s="940">
        <f t="shared" si="3"/>
        <v>55</v>
      </c>
      <c r="F10" s="940">
        <f t="shared" si="4"/>
        <v>71</v>
      </c>
      <c r="G10" s="939">
        <v>1</v>
      </c>
      <c r="H10" s="939">
        <v>28</v>
      </c>
      <c r="I10" s="939">
        <v>42</v>
      </c>
      <c r="J10" s="940">
        <f t="shared" si="5"/>
        <v>32</v>
      </c>
      <c r="K10" s="939">
        <v>0</v>
      </c>
      <c r="L10" s="939">
        <v>19</v>
      </c>
      <c r="M10" s="939">
        <v>13</v>
      </c>
      <c r="N10" s="70">
        <v>2016</v>
      </c>
    </row>
    <row r="11" spans="1:14" ht="23.25" customHeight="1" thickTop="1" thickBot="1" x14ac:dyDescent="0.25">
      <c r="A11" s="778">
        <v>2017</v>
      </c>
      <c r="B11" s="993">
        <f t="shared" si="0"/>
        <v>120</v>
      </c>
      <c r="C11" s="993">
        <f t="shared" si="1"/>
        <v>2</v>
      </c>
      <c r="D11" s="993">
        <f t="shared" si="2"/>
        <v>56</v>
      </c>
      <c r="E11" s="993">
        <f t="shared" si="3"/>
        <v>62</v>
      </c>
      <c r="F11" s="993">
        <f t="shared" si="4"/>
        <v>91</v>
      </c>
      <c r="G11" s="935">
        <v>2</v>
      </c>
      <c r="H11" s="935">
        <v>46</v>
      </c>
      <c r="I11" s="935">
        <v>43</v>
      </c>
      <c r="J11" s="993">
        <f t="shared" si="5"/>
        <v>29</v>
      </c>
      <c r="K11" s="935">
        <v>0</v>
      </c>
      <c r="L11" s="935">
        <v>10</v>
      </c>
      <c r="M11" s="935">
        <v>19</v>
      </c>
      <c r="N11" s="782">
        <v>2017</v>
      </c>
    </row>
    <row r="12" spans="1:14" ht="23.25" customHeight="1" thickTop="1" thickBot="1" x14ac:dyDescent="0.25">
      <c r="A12" s="132">
        <v>2018</v>
      </c>
      <c r="B12" s="940">
        <f t="shared" si="0"/>
        <v>109</v>
      </c>
      <c r="C12" s="940">
        <f t="shared" si="1"/>
        <v>1</v>
      </c>
      <c r="D12" s="940">
        <f t="shared" si="2"/>
        <v>40</v>
      </c>
      <c r="E12" s="940">
        <f t="shared" si="3"/>
        <v>68</v>
      </c>
      <c r="F12" s="940">
        <f t="shared" si="4"/>
        <v>87</v>
      </c>
      <c r="G12" s="939">
        <v>1</v>
      </c>
      <c r="H12" s="939">
        <v>28</v>
      </c>
      <c r="I12" s="939">
        <v>58</v>
      </c>
      <c r="J12" s="940">
        <f t="shared" si="5"/>
        <v>22</v>
      </c>
      <c r="K12" s="939">
        <v>0</v>
      </c>
      <c r="L12" s="939">
        <v>12</v>
      </c>
      <c r="M12" s="939">
        <v>10</v>
      </c>
      <c r="N12" s="70">
        <v>2018</v>
      </c>
    </row>
    <row r="13" spans="1:14" ht="23.25" customHeight="1" thickTop="1" thickBot="1" x14ac:dyDescent="0.25">
      <c r="A13" s="778">
        <v>2019</v>
      </c>
      <c r="B13" s="993">
        <f t="shared" si="0"/>
        <v>80</v>
      </c>
      <c r="C13" s="993">
        <f t="shared" si="1"/>
        <v>1</v>
      </c>
      <c r="D13" s="993">
        <f t="shared" si="2"/>
        <v>26</v>
      </c>
      <c r="E13" s="993">
        <f t="shared" si="3"/>
        <v>53</v>
      </c>
      <c r="F13" s="993">
        <f t="shared" si="4"/>
        <v>53</v>
      </c>
      <c r="G13" s="935">
        <v>0</v>
      </c>
      <c r="H13" s="935">
        <v>15</v>
      </c>
      <c r="I13" s="935">
        <v>38</v>
      </c>
      <c r="J13" s="993">
        <f t="shared" si="5"/>
        <v>27</v>
      </c>
      <c r="K13" s="935">
        <v>1</v>
      </c>
      <c r="L13" s="935">
        <v>11</v>
      </c>
      <c r="M13" s="935">
        <v>15</v>
      </c>
      <c r="N13" s="782">
        <v>2019</v>
      </c>
    </row>
    <row r="14" spans="1:14" ht="23.25" customHeight="1" thickTop="1" thickBot="1" x14ac:dyDescent="0.25">
      <c r="A14" s="132">
        <v>2020</v>
      </c>
      <c r="B14" s="940">
        <f t="shared" si="0"/>
        <v>106</v>
      </c>
      <c r="C14" s="940">
        <f t="shared" si="1"/>
        <v>2</v>
      </c>
      <c r="D14" s="940">
        <f t="shared" si="2"/>
        <v>49</v>
      </c>
      <c r="E14" s="940">
        <f t="shared" si="3"/>
        <v>55</v>
      </c>
      <c r="F14" s="940">
        <f t="shared" si="4"/>
        <v>77</v>
      </c>
      <c r="G14" s="939">
        <v>2</v>
      </c>
      <c r="H14" s="939">
        <v>32</v>
      </c>
      <c r="I14" s="939">
        <v>43</v>
      </c>
      <c r="J14" s="940">
        <f t="shared" si="5"/>
        <v>29</v>
      </c>
      <c r="K14" s="939">
        <v>0</v>
      </c>
      <c r="L14" s="939">
        <v>17</v>
      </c>
      <c r="M14" s="939">
        <v>12</v>
      </c>
      <c r="N14" s="70">
        <v>2020</v>
      </c>
    </row>
    <row r="15" spans="1:14" ht="23.25" customHeight="1" thickTop="1" thickBot="1" x14ac:dyDescent="0.25">
      <c r="A15" s="778">
        <v>2021</v>
      </c>
      <c r="B15" s="993">
        <f t="shared" ref="B15" si="6">J15+F15</f>
        <v>98</v>
      </c>
      <c r="C15" s="993">
        <f t="shared" ref="C15" si="7">K15+G15</f>
        <v>2</v>
      </c>
      <c r="D15" s="993">
        <f t="shared" ref="D15" si="8">L15+H15</f>
        <v>45</v>
      </c>
      <c r="E15" s="993">
        <f t="shared" ref="E15" si="9">M15+I15</f>
        <v>51</v>
      </c>
      <c r="F15" s="993">
        <f t="shared" ref="F15" si="10">I15+H15+G15</f>
        <v>71</v>
      </c>
      <c r="G15" s="935">
        <v>1</v>
      </c>
      <c r="H15" s="935">
        <v>33</v>
      </c>
      <c r="I15" s="935">
        <v>37</v>
      </c>
      <c r="J15" s="993">
        <f t="shared" ref="J15" si="11">M15+L15+K15</f>
        <v>27</v>
      </c>
      <c r="K15" s="935">
        <v>1</v>
      </c>
      <c r="L15" s="935">
        <v>12</v>
      </c>
      <c r="M15" s="935">
        <v>14</v>
      </c>
      <c r="N15" s="782">
        <v>2021</v>
      </c>
    </row>
    <row r="16" spans="1:14" ht="23.25" customHeight="1" thickTop="1" x14ac:dyDescent="0.2">
      <c r="A16" s="938">
        <v>2022</v>
      </c>
      <c r="B16" s="983">
        <f t="shared" si="0"/>
        <v>60</v>
      </c>
      <c r="C16" s="983">
        <f t="shared" si="1"/>
        <v>1</v>
      </c>
      <c r="D16" s="983">
        <f t="shared" si="2"/>
        <v>26</v>
      </c>
      <c r="E16" s="983">
        <f t="shared" si="3"/>
        <v>33</v>
      </c>
      <c r="F16" s="983">
        <f t="shared" si="4"/>
        <v>45</v>
      </c>
      <c r="G16" s="937">
        <v>0</v>
      </c>
      <c r="H16" s="937">
        <v>19</v>
      </c>
      <c r="I16" s="937">
        <v>26</v>
      </c>
      <c r="J16" s="983">
        <f t="shared" si="5"/>
        <v>15</v>
      </c>
      <c r="K16" s="937">
        <v>1</v>
      </c>
      <c r="L16" s="937">
        <v>7</v>
      </c>
      <c r="M16" s="937">
        <v>7</v>
      </c>
      <c r="N16" s="936">
        <v>2022</v>
      </c>
    </row>
    <row r="17" spans="1:14" x14ac:dyDescent="0.2">
      <c r="A17" s="934"/>
      <c r="B17" s="933"/>
      <c r="C17" s="933"/>
      <c r="D17" s="933"/>
      <c r="E17" s="933"/>
      <c r="F17" s="933"/>
      <c r="G17" s="932"/>
      <c r="H17" s="932"/>
      <c r="I17" s="932"/>
      <c r="J17" s="933"/>
      <c r="K17" s="932"/>
      <c r="L17" s="932"/>
      <c r="M17" s="932"/>
      <c r="N17" s="931"/>
    </row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754B-7302-4D99-B5B6-07AC2E0BF7B2}">
  <dimension ref="A1:R16"/>
  <sheetViews>
    <sheetView view="pageBreakPreview" zoomScaleNormal="100" zoomScaleSheetLayoutView="100" workbookViewId="0">
      <selection activeCell="B16" sqref="B16"/>
    </sheetView>
  </sheetViews>
  <sheetFormatPr defaultRowHeight="15" x14ac:dyDescent="0.2"/>
  <cols>
    <col min="1" max="1" width="16.140625" style="42" customWidth="1"/>
    <col min="2" max="17" width="6.7109375" style="42" customWidth="1"/>
    <col min="18" max="18" width="15" style="42" customWidth="1"/>
    <col min="19" max="19" width="9.140625" style="41"/>
    <col min="20" max="20" width="20.42578125" style="41" customWidth="1"/>
    <col min="21" max="16384" width="9.140625" style="41"/>
  </cols>
  <sheetData>
    <row r="1" spans="1:18" s="94" customFormat="1" ht="23.25" x14ac:dyDescent="0.2">
      <c r="A1" s="1283" t="s">
        <v>1293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  <c r="O1" s="1283"/>
      <c r="P1" s="1283"/>
      <c r="Q1" s="1283"/>
      <c r="R1" s="1283"/>
    </row>
    <row r="2" spans="1:18" ht="15.75" x14ac:dyDescent="0.2">
      <c r="A2" s="1285" t="s">
        <v>1292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  <c r="O2" s="1285"/>
      <c r="P2" s="1285"/>
      <c r="Q2" s="1285"/>
      <c r="R2" s="1285"/>
    </row>
    <row r="3" spans="1:18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  <c r="O3" s="1285"/>
      <c r="P3" s="1285"/>
      <c r="Q3" s="1285"/>
      <c r="R3" s="1285"/>
    </row>
    <row r="4" spans="1:18" ht="15.75" x14ac:dyDescent="0.2">
      <c r="A4" s="1189" t="s">
        <v>1291</v>
      </c>
      <c r="B4" s="1190"/>
      <c r="C4" s="1190"/>
      <c r="D4" s="1190"/>
      <c r="E4" s="1190"/>
      <c r="F4" s="1190"/>
      <c r="G4" s="1190"/>
      <c r="H4" s="1190" t="s">
        <v>1290</v>
      </c>
      <c r="I4" s="1190"/>
      <c r="J4" s="1190"/>
      <c r="K4" s="1190"/>
      <c r="L4" s="1190"/>
      <c r="M4" s="1190"/>
      <c r="N4" s="1190"/>
      <c r="O4" s="1190"/>
      <c r="P4" s="1190"/>
      <c r="Q4" s="1190"/>
      <c r="R4" s="1191" t="s">
        <v>127</v>
      </c>
    </row>
    <row r="5" spans="1:18" ht="25.5" customHeight="1" x14ac:dyDescent="0.2">
      <c r="A5" s="1486" t="s">
        <v>1289</v>
      </c>
      <c r="B5" s="1488" t="s">
        <v>1288</v>
      </c>
      <c r="C5" s="1489"/>
      <c r="D5" s="1489"/>
      <c r="E5" s="1489"/>
      <c r="F5" s="1489"/>
      <c r="G5" s="1490"/>
      <c r="H5" s="1397" t="s">
        <v>1266</v>
      </c>
      <c r="I5" s="1398"/>
      <c r="J5" s="1398"/>
      <c r="K5" s="1398"/>
      <c r="L5" s="1491"/>
      <c r="M5" s="1397" t="s">
        <v>1265</v>
      </c>
      <c r="N5" s="1398"/>
      <c r="O5" s="1398"/>
      <c r="P5" s="1398"/>
      <c r="Q5" s="1491"/>
      <c r="R5" s="1484" t="s">
        <v>1287</v>
      </c>
    </row>
    <row r="6" spans="1:18" ht="42" customHeight="1" x14ac:dyDescent="0.2">
      <c r="A6" s="1487"/>
      <c r="B6" s="71" t="s">
        <v>1286</v>
      </c>
      <c r="C6" s="71" t="s">
        <v>1283</v>
      </c>
      <c r="D6" s="71" t="s">
        <v>1285</v>
      </c>
      <c r="E6" s="71" t="s">
        <v>1261</v>
      </c>
      <c r="F6" s="49" t="s">
        <v>1284</v>
      </c>
      <c r="G6" s="49" t="s">
        <v>1260</v>
      </c>
      <c r="H6" s="49" t="s">
        <v>36</v>
      </c>
      <c r="I6" s="71" t="s">
        <v>1263</v>
      </c>
      <c r="J6" s="71" t="s">
        <v>1283</v>
      </c>
      <c r="K6" s="49" t="s">
        <v>1261</v>
      </c>
      <c r="L6" s="49" t="s">
        <v>1260</v>
      </c>
      <c r="M6" s="49" t="s">
        <v>36</v>
      </c>
      <c r="N6" s="71" t="s">
        <v>1263</v>
      </c>
      <c r="O6" s="71" t="s">
        <v>1283</v>
      </c>
      <c r="P6" s="49" t="s">
        <v>1261</v>
      </c>
      <c r="Q6" s="49" t="s">
        <v>1260</v>
      </c>
      <c r="R6" s="1485"/>
    </row>
    <row r="7" spans="1:18" ht="24.75" customHeight="1" thickBot="1" x14ac:dyDescent="0.25">
      <c r="A7" s="979" t="s">
        <v>1282</v>
      </c>
      <c r="B7" s="155">
        <f t="shared" ref="B7:B15" si="0">SUM(N7+I7)</f>
        <v>0</v>
      </c>
      <c r="C7" s="155">
        <f>0</f>
        <v>0</v>
      </c>
      <c r="D7" s="91" t="e">
        <f t="shared" ref="D7:D15" si="1">E7/$E$16%</f>
        <v>#DIV/0!</v>
      </c>
      <c r="E7" s="155">
        <f t="shared" ref="E7:E15" si="2">SUM(P7+K7)</f>
        <v>0</v>
      </c>
      <c r="F7" s="91" t="e">
        <f t="shared" ref="F7:F15" si="3">G7/$G$16%</f>
        <v>#DIV/0!</v>
      </c>
      <c r="G7" s="155">
        <f t="shared" ref="G7:G15" si="4">SUM(Q7+L7)</f>
        <v>0</v>
      </c>
      <c r="H7" s="91" t="e">
        <f t="shared" ref="H7:H15" si="5">I7/$I$16%</f>
        <v>#DIV/0!</v>
      </c>
      <c r="I7" s="86">
        <f t="shared" ref="I7:I15" si="6">L7+K7</f>
        <v>0</v>
      </c>
      <c r="J7" s="74"/>
      <c r="K7" s="74"/>
      <c r="L7" s="74"/>
      <c r="M7" s="978" t="e">
        <f t="shared" ref="M7:M15" si="7">N7/$N$16%</f>
        <v>#DIV/0!</v>
      </c>
      <c r="N7" s="155">
        <f t="shared" ref="N7:N15" si="8">Q7+P7</f>
        <v>0</v>
      </c>
      <c r="O7" s="186"/>
      <c r="P7" s="186"/>
      <c r="Q7" s="186"/>
      <c r="R7" s="977" t="s">
        <v>37</v>
      </c>
    </row>
    <row r="8" spans="1:18" ht="24.75" customHeight="1" thickTop="1" thickBot="1" x14ac:dyDescent="0.25">
      <c r="A8" s="954" t="s">
        <v>1281</v>
      </c>
      <c r="B8" s="159">
        <f t="shared" si="0"/>
        <v>0</v>
      </c>
      <c r="C8" s="159">
        <f>0</f>
        <v>0</v>
      </c>
      <c r="D8" s="953" t="e">
        <f t="shared" si="1"/>
        <v>#DIV/0!</v>
      </c>
      <c r="E8" s="159">
        <f t="shared" si="2"/>
        <v>0</v>
      </c>
      <c r="F8" s="953" t="e">
        <f t="shared" si="3"/>
        <v>#DIV/0!</v>
      </c>
      <c r="G8" s="159">
        <f t="shared" si="4"/>
        <v>0</v>
      </c>
      <c r="H8" s="953" t="e">
        <f t="shared" si="5"/>
        <v>#DIV/0!</v>
      </c>
      <c r="I8" s="952">
        <f t="shared" si="6"/>
        <v>0</v>
      </c>
      <c r="J8" s="75"/>
      <c r="K8" s="75"/>
      <c r="L8" s="75"/>
      <c r="M8" s="951" t="e">
        <f t="shared" si="7"/>
        <v>#DIV/0!</v>
      </c>
      <c r="N8" s="159">
        <f t="shared" si="8"/>
        <v>0</v>
      </c>
      <c r="O8" s="188"/>
      <c r="P8" s="188"/>
      <c r="Q8" s="188"/>
      <c r="R8" s="950" t="s">
        <v>38</v>
      </c>
    </row>
    <row r="9" spans="1:18" ht="24.75" customHeight="1" thickTop="1" thickBot="1" x14ac:dyDescent="0.25">
      <c r="A9" s="963" t="s">
        <v>1280</v>
      </c>
      <c r="B9" s="157">
        <f t="shared" si="0"/>
        <v>0</v>
      </c>
      <c r="C9" s="157">
        <f>0</f>
        <v>0</v>
      </c>
      <c r="D9" s="962" t="e">
        <f t="shared" si="1"/>
        <v>#DIV/0!</v>
      </c>
      <c r="E9" s="157">
        <f t="shared" si="2"/>
        <v>0</v>
      </c>
      <c r="F9" s="962" t="e">
        <f t="shared" si="3"/>
        <v>#DIV/0!</v>
      </c>
      <c r="G9" s="157">
        <f t="shared" si="4"/>
        <v>0</v>
      </c>
      <c r="H9" s="962" t="e">
        <f t="shared" si="5"/>
        <v>#DIV/0!</v>
      </c>
      <c r="I9" s="961">
        <f t="shared" si="6"/>
        <v>0</v>
      </c>
      <c r="J9" s="76"/>
      <c r="K9" s="76"/>
      <c r="L9" s="76"/>
      <c r="M9" s="960" t="e">
        <f t="shared" si="7"/>
        <v>#DIV/0!</v>
      </c>
      <c r="N9" s="157">
        <f t="shared" si="8"/>
        <v>0</v>
      </c>
      <c r="O9" s="164"/>
      <c r="P9" s="164"/>
      <c r="Q9" s="164"/>
      <c r="R9" s="959" t="s">
        <v>39</v>
      </c>
    </row>
    <row r="10" spans="1:18" ht="24.75" customHeight="1" thickTop="1" thickBot="1" x14ac:dyDescent="0.25">
      <c r="A10" s="954" t="s">
        <v>1279</v>
      </c>
      <c r="B10" s="159">
        <f t="shared" si="0"/>
        <v>0</v>
      </c>
      <c r="C10" s="159">
        <f>0</f>
        <v>0</v>
      </c>
      <c r="D10" s="953" t="e">
        <f t="shared" si="1"/>
        <v>#DIV/0!</v>
      </c>
      <c r="E10" s="159">
        <f t="shared" si="2"/>
        <v>0</v>
      </c>
      <c r="F10" s="953" t="e">
        <f t="shared" si="3"/>
        <v>#DIV/0!</v>
      </c>
      <c r="G10" s="159">
        <f t="shared" si="4"/>
        <v>0</v>
      </c>
      <c r="H10" s="953" t="e">
        <f t="shared" si="5"/>
        <v>#DIV/0!</v>
      </c>
      <c r="I10" s="952">
        <f t="shared" si="6"/>
        <v>0</v>
      </c>
      <c r="J10" s="75"/>
      <c r="K10" s="75"/>
      <c r="L10" s="75"/>
      <c r="M10" s="951" t="e">
        <f t="shared" si="7"/>
        <v>#DIV/0!</v>
      </c>
      <c r="N10" s="159">
        <f t="shared" si="8"/>
        <v>0</v>
      </c>
      <c r="O10" s="188"/>
      <c r="P10" s="188"/>
      <c r="Q10" s="188"/>
      <c r="R10" s="950" t="s">
        <v>40</v>
      </c>
    </row>
    <row r="11" spans="1:18" ht="24.75" customHeight="1" thickTop="1" thickBot="1" x14ac:dyDescent="0.25">
      <c r="A11" s="963" t="s">
        <v>1278</v>
      </c>
      <c r="B11" s="157">
        <f t="shared" si="0"/>
        <v>0</v>
      </c>
      <c r="C11" s="157">
        <f>0</f>
        <v>0</v>
      </c>
      <c r="D11" s="962" t="e">
        <f t="shared" si="1"/>
        <v>#DIV/0!</v>
      </c>
      <c r="E11" s="157">
        <f t="shared" si="2"/>
        <v>0</v>
      </c>
      <c r="F11" s="962" t="e">
        <f t="shared" si="3"/>
        <v>#DIV/0!</v>
      </c>
      <c r="G11" s="157">
        <f t="shared" si="4"/>
        <v>0</v>
      </c>
      <c r="H11" s="962" t="e">
        <f t="shared" si="5"/>
        <v>#DIV/0!</v>
      </c>
      <c r="I11" s="961">
        <f t="shared" si="6"/>
        <v>0</v>
      </c>
      <c r="J11" s="76"/>
      <c r="K11" s="76"/>
      <c r="L11" s="76"/>
      <c r="M11" s="960" t="e">
        <f t="shared" si="7"/>
        <v>#DIV/0!</v>
      </c>
      <c r="N11" s="157">
        <f t="shared" si="8"/>
        <v>0</v>
      </c>
      <c r="O11" s="164"/>
      <c r="P11" s="164"/>
      <c r="Q11" s="164"/>
      <c r="R11" s="959" t="s">
        <v>41</v>
      </c>
    </row>
    <row r="12" spans="1:18" ht="24.75" customHeight="1" thickTop="1" thickBot="1" x14ac:dyDescent="0.25">
      <c r="A12" s="954" t="s">
        <v>1277</v>
      </c>
      <c r="B12" s="159">
        <f t="shared" si="0"/>
        <v>0</v>
      </c>
      <c r="C12" s="159">
        <f>0</f>
        <v>0</v>
      </c>
      <c r="D12" s="953" t="e">
        <f t="shared" si="1"/>
        <v>#DIV/0!</v>
      </c>
      <c r="E12" s="159">
        <f t="shared" si="2"/>
        <v>0</v>
      </c>
      <c r="F12" s="953" t="e">
        <f t="shared" si="3"/>
        <v>#DIV/0!</v>
      </c>
      <c r="G12" s="159">
        <f t="shared" si="4"/>
        <v>0</v>
      </c>
      <c r="H12" s="953" t="e">
        <f t="shared" si="5"/>
        <v>#DIV/0!</v>
      </c>
      <c r="I12" s="952">
        <f t="shared" si="6"/>
        <v>0</v>
      </c>
      <c r="J12" s="75"/>
      <c r="K12" s="75"/>
      <c r="L12" s="75"/>
      <c r="M12" s="951" t="e">
        <f t="shared" si="7"/>
        <v>#DIV/0!</v>
      </c>
      <c r="N12" s="159">
        <f t="shared" si="8"/>
        <v>0</v>
      </c>
      <c r="O12" s="188"/>
      <c r="P12" s="188"/>
      <c r="Q12" s="188"/>
      <c r="R12" s="950" t="s">
        <v>42</v>
      </c>
    </row>
    <row r="13" spans="1:18" ht="24.75" customHeight="1" thickTop="1" x14ac:dyDescent="0.2">
      <c r="A13" s="949" t="s">
        <v>1276</v>
      </c>
      <c r="B13" s="947">
        <f t="shared" si="0"/>
        <v>0</v>
      </c>
      <c r="C13" s="947">
        <f>0</f>
        <v>0</v>
      </c>
      <c r="D13" s="948" t="e">
        <f t="shared" si="1"/>
        <v>#DIV/0!</v>
      </c>
      <c r="E13" s="161">
        <f t="shared" si="2"/>
        <v>0</v>
      </c>
      <c r="F13" s="948" t="e">
        <f t="shared" si="3"/>
        <v>#DIV/0!</v>
      </c>
      <c r="G13" s="161">
        <f t="shared" si="4"/>
        <v>0</v>
      </c>
      <c r="H13" s="948" t="e">
        <f t="shared" si="5"/>
        <v>#DIV/0!</v>
      </c>
      <c r="I13" s="947">
        <f t="shared" si="6"/>
        <v>0</v>
      </c>
      <c r="J13" s="946"/>
      <c r="K13" s="946"/>
      <c r="L13" s="946"/>
      <c r="M13" s="945" t="e">
        <f t="shared" si="7"/>
        <v>#DIV/0!</v>
      </c>
      <c r="N13" s="161">
        <f t="shared" si="8"/>
        <v>0</v>
      </c>
      <c r="O13" s="210"/>
      <c r="P13" s="210"/>
      <c r="Q13" s="210"/>
      <c r="R13" s="944" t="s">
        <v>43</v>
      </c>
    </row>
    <row r="14" spans="1:18" ht="24.75" customHeight="1" x14ac:dyDescent="0.2">
      <c r="A14" s="976" t="s">
        <v>1275</v>
      </c>
      <c r="B14" s="217">
        <f t="shared" si="0"/>
        <v>0</v>
      </c>
      <c r="C14" s="217">
        <f>0</f>
        <v>0</v>
      </c>
      <c r="D14" s="975" t="e">
        <f t="shared" si="1"/>
        <v>#DIV/0!</v>
      </c>
      <c r="E14" s="217">
        <f t="shared" si="2"/>
        <v>0</v>
      </c>
      <c r="F14" s="975" t="e">
        <f t="shared" si="3"/>
        <v>#DIV/0!</v>
      </c>
      <c r="G14" s="217">
        <f t="shared" si="4"/>
        <v>0</v>
      </c>
      <c r="H14" s="975" t="e">
        <f t="shared" si="5"/>
        <v>#DIV/0!</v>
      </c>
      <c r="I14" s="974">
        <f t="shared" si="6"/>
        <v>0</v>
      </c>
      <c r="J14" s="973"/>
      <c r="K14" s="973"/>
      <c r="L14" s="973"/>
      <c r="M14" s="498" t="e">
        <f t="shared" si="7"/>
        <v>#DIV/0!</v>
      </c>
      <c r="N14" s="217">
        <f t="shared" si="8"/>
        <v>0</v>
      </c>
      <c r="O14" s="220"/>
      <c r="P14" s="220"/>
      <c r="Q14" s="220"/>
      <c r="R14" s="972" t="s">
        <v>1274</v>
      </c>
    </row>
    <row r="15" spans="1:18" ht="24.75" customHeight="1" x14ac:dyDescent="0.2">
      <c r="A15" s="971" t="s">
        <v>1273</v>
      </c>
      <c r="B15" s="917">
        <f t="shared" si="0"/>
        <v>0</v>
      </c>
      <c r="C15" s="917">
        <f>0</f>
        <v>0</v>
      </c>
      <c r="D15" s="970" t="e">
        <f t="shared" si="1"/>
        <v>#DIV/0!</v>
      </c>
      <c r="E15" s="917">
        <f t="shared" si="2"/>
        <v>0</v>
      </c>
      <c r="F15" s="970" t="e">
        <f t="shared" si="3"/>
        <v>#DIV/0!</v>
      </c>
      <c r="G15" s="917">
        <f t="shared" si="4"/>
        <v>0</v>
      </c>
      <c r="H15" s="970" t="e">
        <f t="shared" si="5"/>
        <v>#DIV/0!</v>
      </c>
      <c r="I15" s="969">
        <f t="shared" si="6"/>
        <v>0</v>
      </c>
      <c r="J15" s="968"/>
      <c r="K15" s="968"/>
      <c r="L15" s="968"/>
      <c r="M15" s="967" t="e">
        <f t="shared" si="7"/>
        <v>#DIV/0!</v>
      </c>
      <c r="N15" s="917">
        <f t="shared" si="8"/>
        <v>0</v>
      </c>
      <c r="O15" s="221"/>
      <c r="P15" s="221"/>
      <c r="Q15" s="221"/>
      <c r="R15" s="966" t="s">
        <v>1272</v>
      </c>
    </row>
    <row r="16" spans="1:18" ht="24.75" customHeight="1" x14ac:dyDescent="0.2">
      <c r="A16" s="958" t="s">
        <v>44</v>
      </c>
      <c r="B16" s="957">
        <f>SUM(B7:B15)</f>
        <v>0</v>
      </c>
      <c r="C16" s="957">
        <f>0</f>
        <v>0</v>
      </c>
      <c r="D16" s="957" t="e">
        <f t="shared" ref="D16:I16" si="9">SUM(D7:D15)</f>
        <v>#DIV/0!</v>
      </c>
      <c r="E16" s="957">
        <f t="shared" si="9"/>
        <v>0</v>
      </c>
      <c r="F16" s="957" t="e">
        <f t="shared" si="9"/>
        <v>#DIV/0!</v>
      </c>
      <c r="G16" s="957">
        <f t="shared" si="9"/>
        <v>0</v>
      </c>
      <c r="H16" s="957" t="e">
        <f t="shared" si="9"/>
        <v>#DIV/0!</v>
      </c>
      <c r="I16" s="957">
        <f t="shared" si="9"/>
        <v>0</v>
      </c>
      <c r="J16" s="957">
        <f>0</f>
        <v>0</v>
      </c>
      <c r="K16" s="957">
        <f>SUM(K7:K15)</f>
        <v>0</v>
      </c>
      <c r="L16" s="957">
        <f>SUM(L7:L15)</f>
        <v>0</v>
      </c>
      <c r="M16" s="957" t="e">
        <f>SUM(M7:M15)</f>
        <v>#DIV/0!</v>
      </c>
      <c r="N16" s="956">
        <f>SUM(N7:N15)</f>
        <v>0</v>
      </c>
      <c r="O16" s="957">
        <f>0</f>
        <v>0</v>
      </c>
      <c r="P16" s="956">
        <f>SUM(P7:P15)</f>
        <v>0</v>
      </c>
      <c r="Q16" s="956">
        <f>SUM(Q7:Q15)</f>
        <v>0</v>
      </c>
      <c r="R16" s="955" t="s">
        <v>45</v>
      </c>
    </row>
  </sheetData>
  <mergeCells count="8">
    <mergeCell ref="R5:R6"/>
    <mergeCell ref="A1:R1"/>
    <mergeCell ref="A2:R2"/>
    <mergeCell ref="A3:R3"/>
    <mergeCell ref="A5:A6"/>
    <mergeCell ref="B5:G5"/>
    <mergeCell ref="H5:L5"/>
    <mergeCell ref="M5:Q5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7B2E0-B40A-4A15-BF57-80C650C5652A}">
  <dimension ref="A1:R19"/>
  <sheetViews>
    <sheetView view="pageBreakPreview" zoomScaleNormal="100" zoomScaleSheetLayoutView="100" workbookViewId="0">
      <selection activeCell="B16" sqref="B16"/>
    </sheetView>
  </sheetViews>
  <sheetFormatPr defaultRowHeight="15" x14ac:dyDescent="0.2"/>
  <cols>
    <col min="1" max="1" width="16.140625" style="42" customWidth="1"/>
    <col min="2" max="17" width="6.7109375" style="42" customWidth="1"/>
    <col min="18" max="18" width="15" style="42" customWidth="1"/>
    <col min="19" max="19" width="9.140625" style="41"/>
    <col min="20" max="20" width="20.42578125" style="41" customWidth="1"/>
    <col min="21" max="16384" width="9.140625" style="41"/>
  </cols>
  <sheetData>
    <row r="1" spans="1:18" s="94" customFormat="1" ht="23.25" x14ac:dyDescent="0.2">
      <c r="A1" s="1283" t="s">
        <v>1308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  <c r="O1" s="1283"/>
      <c r="P1" s="1283"/>
      <c r="Q1" s="1283"/>
      <c r="R1" s="1283"/>
    </row>
    <row r="2" spans="1:18" ht="15.75" x14ac:dyDescent="0.2">
      <c r="A2" s="1285" t="s">
        <v>1307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  <c r="O2" s="1285"/>
      <c r="P2" s="1285"/>
      <c r="Q2" s="1285"/>
      <c r="R2" s="1285"/>
    </row>
    <row r="3" spans="1:18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  <c r="O3" s="1285"/>
      <c r="P3" s="1285"/>
      <c r="Q3" s="1285"/>
      <c r="R3" s="1285"/>
    </row>
    <row r="4" spans="1:18" ht="15.75" x14ac:dyDescent="0.2">
      <c r="A4" s="1189" t="s">
        <v>1306</v>
      </c>
      <c r="B4" s="1190"/>
      <c r="C4" s="1190"/>
      <c r="D4" s="1190"/>
      <c r="E4" s="1190"/>
      <c r="F4" s="1190"/>
      <c r="G4" s="1190"/>
      <c r="H4" s="1190" t="s">
        <v>1290</v>
      </c>
      <c r="I4" s="1190"/>
      <c r="J4" s="1190"/>
      <c r="K4" s="1190"/>
      <c r="L4" s="1190"/>
      <c r="M4" s="1190"/>
      <c r="N4" s="1190"/>
      <c r="O4" s="1190"/>
      <c r="P4" s="1190"/>
      <c r="Q4" s="1190"/>
      <c r="R4" s="1191" t="s">
        <v>46</v>
      </c>
    </row>
    <row r="5" spans="1:18" ht="25.5" customHeight="1" x14ac:dyDescent="0.2">
      <c r="A5" s="1486" t="s">
        <v>1379</v>
      </c>
      <c r="B5" s="1488" t="s">
        <v>1288</v>
      </c>
      <c r="C5" s="1489"/>
      <c r="D5" s="1489"/>
      <c r="E5" s="1489"/>
      <c r="F5" s="1489"/>
      <c r="G5" s="1490"/>
      <c r="H5" s="1397" t="s">
        <v>1266</v>
      </c>
      <c r="I5" s="1398"/>
      <c r="J5" s="1398"/>
      <c r="K5" s="1398"/>
      <c r="L5" s="1491"/>
      <c r="M5" s="1397" t="s">
        <v>1265</v>
      </c>
      <c r="N5" s="1398"/>
      <c r="O5" s="1398"/>
      <c r="P5" s="1398"/>
      <c r="Q5" s="1491"/>
      <c r="R5" s="1484" t="s">
        <v>1380</v>
      </c>
    </row>
    <row r="6" spans="1:18" ht="42" customHeight="1" x14ac:dyDescent="0.2">
      <c r="A6" s="1487"/>
      <c r="B6" s="71" t="s">
        <v>1286</v>
      </c>
      <c r="C6" s="71" t="s">
        <v>1283</v>
      </c>
      <c r="D6" s="71" t="s">
        <v>1285</v>
      </c>
      <c r="E6" s="71" t="s">
        <v>1261</v>
      </c>
      <c r="F6" s="49" t="s">
        <v>1284</v>
      </c>
      <c r="G6" s="49" t="s">
        <v>1260</v>
      </c>
      <c r="H6" s="49" t="s">
        <v>36</v>
      </c>
      <c r="I6" s="71" t="s">
        <v>1263</v>
      </c>
      <c r="J6" s="71" t="s">
        <v>1283</v>
      </c>
      <c r="K6" s="49" t="s">
        <v>1261</v>
      </c>
      <c r="L6" s="49" t="s">
        <v>1260</v>
      </c>
      <c r="M6" s="49" t="s">
        <v>36</v>
      </c>
      <c r="N6" s="71" t="s">
        <v>1263</v>
      </c>
      <c r="O6" s="71" t="s">
        <v>1283</v>
      </c>
      <c r="P6" s="49" t="s">
        <v>1261</v>
      </c>
      <c r="Q6" s="49" t="s">
        <v>1260</v>
      </c>
      <c r="R6" s="1485"/>
    </row>
    <row r="7" spans="1:18" ht="24.75" customHeight="1" thickBot="1" x14ac:dyDescent="0.25">
      <c r="A7" s="985" t="s">
        <v>1305</v>
      </c>
      <c r="B7" s="155">
        <f t="shared" ref="B7:B18" si="0">SUM(N7+I7)</f>
        <v>0</v>
      </c>
      <c r="C7" s="155">
        <f>0</f>
        <v>0</v>
      </c>
      <c r="D7" s="91" t="e">
        <f t="shared" ref="D7:D18" si="1">E7/$E$19%</f>
        <v>#DIV/0!</v>
      </c>
      <c r="E7" s="155">
        <f t="shared" ref="E7:E18" si="2">SUM(P7+K7)</f>
        <v>0</v>
      </c>
      <c r="F7" s="91" t="e">
        <f t="shared" ref="F7:F18" si="3">G7/$G$19%</f>
        <v>#DIV/0!</v>
      </c>
      <c r="G7" s="155">
        <f t="shared" ref="G7:G18" si="4">SUM(Q7+L7)</f>
        <v>0</v>
      </c>
      <c r="H7" s="91" t="e">
        <f t="shared" ref="H7:H18" si="5">I7/$I$19%</f>
        <v>#DIV/0!</v>
      </c>
      <c r="I7" s="86">
        <f t="shared" ref="I7:I18" si="6">L7+K7</f>
        <v>0</v>
      </c>
      <c r="J7" s="74"/>
      <c r="K7" s="74"/>
      <c r="L7" s="74"/>
      <c r="M7" s="978" t="e">
        <f t="shared" ref="M7:M18" si="7">N7/$N$19%</f>
        <v>#DIV/0!</v>
      </c>
      <c r="N7" s="155">
        <f t="shared" ref="N7:N18" si="8">Q7+P7</f>
        <v>0</v>
      </c>
      <c r="O7" s="186"/>
      <c r="P7" s="186"/>
      <c r="Q7" s="186"/>
      <c r="R7" s="977" t="s">
        <v>47</v>
      </c>
    </row>
    <row r="8" spans="1:18" ht="24.75" customHeight="1" thickTop="1" thickBot="1" x14ac:dyDescent="0.25">
      <c r="A8" s="986" t="s">
        <v>1304</v>
      </c>
      <c r="B8" s="159">
        <f t="shared" si="0"/>
        <v>0</v>
      </c>
      <c r="C8" s="159">
        <f>0</f>
        <v>0</v>
      </c>
      <c r="D8" s="953" t="e">
        <f t="shared" si="1"/>
        <v>#DIV/0!</v>
      </c>
      <c r="E8" s="159">
        <f t="shared" si="2"/>
        <v>0</v>
      </c>
      <c r="F8" s="953" t="e">
        <f t="shared" si="3"/>
        <v>#DIV/0!</v>
      </c>
      <c r="G8" s="159">
        <f t="shared" si="4"/>
        <v>0</v>
      </c>
      <c r="H8" s="953" t="e">
        <f t="shared" si="5"/>
        <v>#DIV/0!</v>
      </c>
      <c r="I8" s="952">
        <f t="shared" si="6"/>
        <v>0</v>
      </c>
      <c r="J8" s="75"/>
      <c r="K8" s="75"/>
      <c r="L8" s="75"/>
      <c r="M8" s="951" t="e">
        <f t="shared" si="7"/>
        <v>#DIV/0!</v>
      </c>
      <c r="N8" s="159">
        <f t="shared" si="8"/>
        <v>0</v>
      </c>
      <c r="O8" s="188"/>
      <c r="P8" s="188"/>
      <c r="Q8" s="188"/>
      <c r="R8" s="950" t="s">
        <v>48</v>
      </c>
    </row>
    <row r="9" spans="1:18" ht="24.75" customHeight="1" thickTop="1" thickBot="1" x14ac:dyDescent="0.25">
      <c r="A9" s="985" t="s">
        <v>1303</v>
      </c>
      <c r="B9" s="157">
        <f t="shared" si="0"/>
        <v>0</v>
      </c>
      <c r="C9" s="157">
        <f>0</f>
        <v>0</v>
      </c>
      <c r="D9" s="962" t="e">
        <f t="shared" si="1"/>
        <v>#DIV/0!</v>
      </c>
      <c r="E9" s="157">
        <f t="shared" si="2"/>
        <v>0</v>
      </c>
      <c r="F9" s="962" t="e">
        <f t="shared" si="3"/>
        <v>#DIV/0!</v>
      </c>
      <c r="G9" s="157">
        <f t="shared" si="4"/>
        <v>0</v>
      </c>
      <c r="H9" s="962" t="e">
        <f t="shared" si="5"/>
        <v>#DIV/0!</v>
      </c>
      <c r="I9" s="961">
        <f t="shared" si="6"/>
        <v>0</v>
      </c>
      <c r="J9" s="76"/>
      <c r="K9" s="76"/>
      <c r="L9" s="76"/>
      <c r="M9" s="960" t="e">
        <f t="shared" si="7"/>
        <v>#DIV/0!</v>
      </c>
      <c r="N9" s="157">
        <f t="shared" si="8"/>
        <v>0</v>
      </c>
      <c r="O9" s="164"/>
      <c r="P9" s="164"/>
      <c r="Q9" s="164"/>
      <c r="R9" s="977" t="s">
        <v>49</v>
      </c>
    </row>
    <row r="10" spans="1:18" ht="24.75" customHeight="1" thickTop="1" thickBot="1" x14ac:dyDescent="0.25">
      <c r="A10" s="986" t="s">
        <v>1302</v>
      </c>
      <c r="B10" s="159">
        <f t="shared" si="0"/>
        <v>0</v>
      </c>
      <c r="C10" s="159">
        <f>0</f>
        <v>0</v>
      </c>
      <c r="D10" s="953" t="e">
        <f t="shared" si="1"/>
        <v>#DIV/0!</v>
      </c>
      <c r="E10" s="159">
        <f t="shared" si="2"/>
        <v>0</v>
      </c>
      <c r="F10" s="953" t="e">
        <f t="shared" si="3"/>
        <v>#DIV/0!</v>
      </c>
      <c r="G10" s="159">
        <f t="shared" si="4"/>
        <v>0</v>
      </c>
      <c r="H10" s="953" t="e">
        <f t="shared" si="5"/>
        <v>#DIV/0!</v>
      </c>
      <c r="I10" s="952">
        <f t="shared" si="6"/>
        <v>0</v>
      </c>
      <c r="J10" s="75"/>
      <c r="K10" s="75"/>
      <c r="L10" s="75"/>
      <c r="M10" s="951" t="e">
        <f t="shared" si="7"/>
        <v>#DIV/0!</v>
      </c>
      <c r="N10" s="159">
        <f t="shared" si="8"/>
        <v>0</v>
      </c>
      <c r="O10" s="188"/>
      <c r="P10" s="188"/>
      <c r="Q10" s="188"/>
      <c r="R10" s="950" t="s">
        <v>50</v>
      </c>
    </row>
    <row r="11" spans="1:18" ht="24.75" customHeight="1" thickTop="1" thickBot="1" x14ac:dyDescent="0.25">
      <c r="A11" s="985" t="s">
        <v>1301</v>
      </c>
      <c r="B11" s="157">
        <f t="shared" si="0"/>
        <v>0</v>
      </c>
      <c r="C11" s="157">
        <f>0</f>
        <v>0</v>
      </c>
      <c r="D11" s="962" t="e">
        <f t="shared" si="1"/>
        <v>#DIV/0!</v>
      </c>
      <c r="E11" s="157">
        <f t="shared" si="2"/>
        <v>0</v>
      </c>
      <c r="F11" s="962" t="e">
        <f t="shared" si="3"/>
        <v>#DIV/0!</v>
      </c>
      <c r="G11" s="157">
        <f t="shared" si="4"/>
        <v>0</v>
      </c>
      <c r="H11" s="962" t="e">
        <f t="shared" si="5"/>
        <v>#DIV/0!</v>
      </c>
      <c r="I11" s="961">
        <f t="shared" si="6"/>
        <v>0</v>
      </c>
      <c r="J11" s="76"/>
      <c r="K11" s="76"/>
      <c r="L11" s="76"/>
      <c r="M11" s="960" t="e">
        <f t="shared" si="7"/>
        <v>#DIV/0!</v>
      </c>
      <c r="N11" s="157">
        <f t="shared" si="8"/>
        <v>0</v>
      </c>
      <c r="O11" s="164"/>
      <c r="P11" s="164"/>
      <c r="Q11" s="164"/>
      <c r="R11" s="977" t="s">
        <v>51</v>
      </c>
    </row>
    <row r="12" spans="1:18" ht="24.75" customHeight="1" thickTop="1" thickBot="1" x14ac:dyDescent="0.25">
      <c r="A12" s="986" t="s">
        <v>1300</v>
      </c>
      <c r="B12" s="159">
        <f t="shared" si="0"/>
        <v>0</v>
      </c>
      <c r="C12" s="159">
        <f>0</f>
        <v>0</v>
      </c>
      <c r="D12" s="953" t="e">
        <f t="shared" si="1"/>
        <v>#DIV/0!</v>
      </c>
      <c r="E12" s="159">
        <f t="shared" si="2"/>
        <v>0</v>
      </c>
      <c r="F12" s="953" t="e">
        <f t="shared" si="3"/>
        <v>#DIV/0!</v>
      </c>
      <c r="G12" s="159">
        <f t="shared" si="4"/>
        <v>0</v>
      </c>
      <c r="H12" s="953" t="e">
        <f t="shared" si="5"/>
        <v>#DIV/0!</v>
      </c>
      <c r="I12" s="952">
        <f t="shared" si="6"/>
        <v>0</v>
      </c>
      <c r="J12" s="75"/>
      <c r="K12" s="75"/>
      <c r="L12" s="75"/>
      <c r="M12" s="951" t="e">
        <f t="shared" si="7"/>
        <v>#DIV/0!</v>
      </c>
      <c r="N12" s="159">
        <f t="shared" si="8"/>
        <v>0</v>
      </c>
      <c r="O12" s="188"/>
      <c r="P12" s="188"/>
      <c r="Q12" s="188"/>
      <c r="R12" s="950" t="s">
        <v>545</v>
      </c>
    </row>
    <row r="13" spans="1:18" ht="24.75" customHeight="1" thickTop="1" thickBot="1" x14ac:dyDescent="0.25">
      <c r="A13" s="985" t="s">
        <v>1299</v>
      </c>
      <c r="B13" s="947">
        <f t="shared" ref="B13:B14" si="9">SUM(N13+I13)</f>
        <v>0</v>
      </c>
      <c r="C13" s="947">
        <f>0</f>
        <v>0</v>
      </c>
      <c r="D13" s="948" t="e">
        <f t="shared" si="1"/>
        <v>#DIV/0!</v>
      </c>
      <c r="E13" s="161">
        <f t="shared" ref="E13:E14" si="10">SUM(P13+K13)</f>
        <v>0</v>
      </c>
      <c r="F13" s="948" t="e">
        <f t="shared" si="3"/>
        <v>#DIV/0!</v>
      </c>
      <c r="G13" s="161">
        <f t="shared" ref="G13:G14" si="11">SUM(Q13+L13)</f>
        <v>0</v>
      </c>
      <c r="H13" s="948" t="e">
        <f t="shared" si="5"/>
        <v>#DIV/0!</v>
      </c>
      <c r="I13" s="947">
        <f t="shared" ref="I13:I14" si="12">L13+K13</f>
        <v>0</v>
      </c>
      <c r="J13" s="946"/>
      <c r="K13" s="946"/>
      <c r="L13" s="946"/>
      <c r="M13" s="945" t="e">
        <f t="shared" si="7"/>
        <v>#DIV/0!</v>
      </c>
      <c r="N13" s="161">
        <f t="shared" ref="N13:N14" si="13">Q13+P13</f>
        <v>0</v>
      </c>
      <c r="O13" s="210"/>
      <c r="P13" s="210"/>
      <c r="Q13" s="210"/>
      <c r="R13" s="977" t="s">
        <v>52</v>
      </c>
    </row>
    <row r="14" spans="1:18" ht="24.75" customHeight="1" thickTop="1" thickBot="1" x14ac:dyDescent="0.25">
      <c r="A14" s="986" t="s">
        <v>1298</v>
      </c>
      <c r="B14" s="217">
        <f t="shared" si="9"/>
        <v>0</v>
      </c>
      <c r="C14" s="217">
        <f>0</f>
        <v>0</v>
      </c>
      <c r="D14" s="975" t="e">
        <f t="shared" si="1"/>
        <v>#DIV/0!</v>
      </c>
      <c r="E14" s="217">
        <f t="shared" si="10"/>
        <v>0</v>
      </c>
      <c r="F14" s="975" t="e">
        <f t="shared" si="3"/>
        <v>#DIV/0!</v>
      </c>
      <c r="G14" s="217">
        <f t="shared" si="11"/>
        <v>0</v>
      </c>
      <c r="H14" s="975" t="e">
        <f t="shared" si="5"/>
        <v>#DIV/0!</v>
      </c>
      <c r="I14" s="974">
        <f t="shared" si="12"/>
        <v>0</v>
      </c>
      <c r="J14" s="973"/>
      <c r="K14" s="973"/>
      <c r="L14" s="973"/>
      <c r="M14" s="498" t="e">
        <f t="shared" si="7"/>
        <v>#DIV/0!</v>
      </c>
      <c r="N14" s="217">
        <f t="shared" si="13"/>
        <v>0</v>
      </c>
      <c r="O14" s="220"/>
      <c r="P14" s="220"/>
      <c r="Q14" s="220"/>
      <c r="R14" s="950" t="s">
        <v>53</v>
      </c>
    </row>
    <row r="15" spans="1:18" ht="24.75" customHeight="1" thickTop="1" thickBot="1" x14ac:dyDescent="0.25">
      <c r="A15" s="985" t="s">
        <v>1297</v>
      </c>
      <c r="B15" s="947">
        <f t="shared" si="0"/>
        <v>0</v>
      </c>
      <c r="C15" s="947">
        <f>0</f>
        <v>0</v>
      </c>
      <c r="D15" s="948" t="e">
        <f t="shared" si="1"/>
        <v>#DIV/0!</v>
      </c>
      <c r="E15" s="161">
        <f t="shared" si="2"/>
        <v>0</v>
      </c>
      <c r="F15" s="948" t="e">
        <f t="shared" si="3"/>
        <v>#DIV/0!</v>
      </c>
      <c r="G15" s="161">
        <f t="shared" si="4"/>
        <v>0</v>
      </c>
      <c r="H15" s="948" t="e">
        <f t="shared" si="5"/>
        <v>#DIV/0!</v>
      </c>
      <c r="I15" s="947">
        <f t="shared" si="6"/>
        <v>0</v>
      </c>
      <c r="J15" s="946"/>
      <c r="K15" s="946"/>
      <c r="L15" s="946"/>
      <c r="M15" s="945" t="e">
        <f t="shared" si="7"/>
        <v>#DIV/0!</v>
      </c>
      <c r="N15" s="161">
        <f t="shared" si="8"/>
        <v>0</v>
      </c>
      <c r="O15" s="210"/>
      <c r="P15" s="210"/>
      <c r="Q15" s="210"/>
      <c r="R15" s="977" t="s">
        <v>54</v>
      </c>
    </row>
    <row r="16" spans="1:18" ht="24.75" customHeight="1" thickTop="1" thickBot="1" x14ac:dyDescent="0.25">
      <c r="A16" s="986" t="s">
        <v>1296</v>
      </c>
      <c r="B16" s="217">
        <f t="shared" ref="B16" si="14">SUM(N16+I16)</f>
        <v>0</v>
      </c>
      <c r="C16" s="217">
        <f>0</f>
        <v>0</v>
      </c>
      <c r="D16" s="975" t="e">
        <f t="shared" si="1"/>
        <v>#DIV/0!</v>
      </c>
      <c r="E16" s="217">
        <f t="shared" ref="E16" si="15">SUM(P16+K16)</f>
        <v>0</v>
      </c>
      <c r="F16" s="975" t="e">
        <f t="shared" si="3"/>
        <v>#DIV/0!</v>
      </c>
      <c r="G16" s="217">
        <f t="shared" ref="G16" si="16">SUM(Q16+L16)</f>
        <v>0</v>
      </c>
      <c r="H16" s="975" t="e">
        <f t="shared" si="5"/>
        <v>#DIV/0!</v>
      </c>
      <c r="I16" s="974">
        <f t="shared" ref="I16" si="17">L16+K16</f>
        <v>0</v>
      </c>
      <c r="J16" s="973"/>
      <c r="K16" s="973"/>
      <c r="L16" s="973"/>
      <c r="M16" s="498" t="e">
        <f t="shared" si="7"/>
        <v>#DIV/0!</v>
      </c>
      <c r="N16" s="217">
        <f t="shared" ref="N16" si="18">Q16+P16</f>
        <v>0</v>
      </c>
      <c r="O16" s="220"/>
      <c r="P16" s="220"/>
      <c r="Q16" s="220"/>
      <c r="R16" s="950" t="s">
        <v>55</v>
      </c>
    </row>
    <row r="17" spans="1:18" ht="24.75" customHeight="1" thickTop="1" thickBot="1" x14ac:dyDescent="0.25">
      <c r="A17" s="985" t="s">
        <v>1295</v>
      </c>
      <c r="B17" s="917">
        <f t="shared" si="0"/>
        <v>0</v>
      </c>
      <c r="C17" s="917">
        <f>0</f>
        <v>0</v>
      </c>
      <c r="D17" s="970" t="e">
        <f t="shared" si="1"/>
        <v>#DIV/0!</v>
      </c>
      <c r="E17" s="917">
        <f t="shared" si="2"/>
        <v>0</v>
      </c>
      <c r="F17" s="970" t="e">
        <f t="shared" si="3"/>
        <v>#DIV/0!</v>
      </c>
      <c r="G17" s="917">
        <f t="shared" si="4"/>
        <v>0</v>
      </c>
      <c r="H17" s="970" t="e">
        <f t="shared" si="5"/>
        <v>#DIV/0!</v>
      </c>
      <c r="I17" s="969">
        <f t="shared" si="6"/>
        <v>0</v>
      </c>
      <c r="J17" s="968"/>
      <c r="K17" s="968"/>
      <c r="L17" s="968"/>
      <c r="M17" s="967" t="e">
        <f t="shared" si="7"/>
        <v>#DIV/0!</v>
      </c>
      <c r="N17" s="917">
        <f t="shared" si="8"/>
        <v>0</v>
      </c>
      <c r="O17" s="221"/>
      <c r="P17" s="221"/>
      <c r="Q17" s="221"/>
      <c r="R17" s="977" t="s">
        <v>56</v>
      </c>
    </row>
    <row r="18" spans="1:18" ht="24.75" customHeight="1" thickTop="1" x14ac:dyDescent="0.2">
      <c r="A18" s="984" t="s">
        <v>1294</v>
      </c>
      <c r="B18" s="217">
        <f t="shared" si="0"/>
        <v>0</v>
      </c>
      <c r="C18" s="217">
        <f>0</f>
        <v>0</v>
      </c>
      <c r="D18" s="975" t="e">
        <f t="shared" si="1"/>
        <v>#DIV/0!</v>
      </c>
      <c r="E18" s="217">
        <f t="shared" si="2"/>
        <v>0</v>
      </c>
      <c r="F18" s="975" t="e">
        <f t="shared" si="3"/>
        <v>#DIV/0!</v>
      </c>
      <c r="G18" s="217">
        <f t="shared" si="4"/>
        <v>0</v>
      </c>
      <c r="H18" s="975" t="e">
        <f t="shared" si="5"/>
        <v>#DIV/0!</v>
      </c>
      <c r="I18" s="974">
        <f t="shared" si="6"/>
        <v>0</v>
      </c>
      <c r="J18" s="973"/>
      <c r="K18" s="973"/>
      <c r="L18" s="973"/>
      <c r="M18" s="498" t="e">
        <f t="shared" si="7"/>
        <v>#DIV/0!</v>
      </c>
      <c r="N18" s="217">
        <f t="shared" si="8"/>
        <v>0</v>
      </c>
      <c r="O18" s="220"/>
      <c r="P18" s="220"/>
      <c r="Q18" s="220"/>
      <c r="R18" s="982" t="s">
        <v>57</v>
      </c>
    </row>
    <row r="19" spans="1:18" ht="24.75" customHeight="1" x14ac:dyDescent="0.2">
      <c r="A19" s="943" t="s">
        <v>44</v>
      </c>
      <c r="B19" s="942">
        <f>SUM(B7:B18)</f>
        <v>0</v>
      </c>
      <c r="C19" s="942">
        <f>0</f>
        <v>0</v>
      </c>
      <c r="D19" s="942" t="e">
        <f t="shared" ref="D19:I19" si="19">SUM(D7:D18)</f>
        <v>#DIV/0!</v>
      </c>
      <c r="E19" s="942">
        <f t="shared" si="19"/>
        <v>0</v>
      </c>
      <c r="F19" s="942" t="e">
        <f t="shared" si="19"/>
        <v>#DIV/0!</v>
      </c>
      <c r="G19" s="942">
        <f t="shared" si="19"/>
        <v>0</v>
      </c>
      <c r="H19" s="942" t="e">
        <f t="shared" si="19"/>
        <v>#DIV/0!</v>
      </c>
      <c r="I19" s="942">
        <f t="shared" si="19"/>
        <v>0</v>
      </c>
      <c r="J19" s="942">
        <f>0</f>
        <v>0</v>
      </c>
      <c r="K19" s="942">
        <f>SUM(K7:K18)</f>
        <v>0</v>
      </c>
      <c r="L19" s="942">
        <f>SUM(L7:L18)</f>
        <v>0</v>
      </c>
      <c r="M19" s="942" t="e">
        <f>SUM(M7:M18)</f>
        <v>#DIV/0!</v>
      </c>
      <c r="N19" s="356">
        <f>SUM(N7:N18)</f>
        <v>0</v>
      </c>
      <c r="O19" s="942">
        <f>0</f>
        <v>0</v>
      </c>
      <c r="P19" s="356">
        <f>SUM(P7:P18)</f>
        <v>0</v>
      </c>
      <c r="Q19" s="356">
        <f>SUM(Q7:Q18)</f>
        <v>0</v>
      </c>
      <c r="R19" s="941" t="s">
        <v>45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E1966-9473-4ED1-99D4-38EEA80E4C8E}">
  <dimension ref="A1:R15"/>
  <sheetViews>
    <sheetView view="pageBreakPreview" zoomScaleNormal="100" zoomScaleSheetLayoutView="100" workbookViewId="0">
      <selection activeCell="B16" sqref="B16"/>
    </sheetView>
  </sheetViews>
  <sheetFormatPr defaultRowHeight="15" x14ac:dyDescent="0.2"/>
  <cols>
    <col min="1" max="1" width="16.140625" style="42" customWidth="1"/>
    <col min="2" max="17" width="6.7109375" style="42" customWidth="1"/>
    <col min="18" max="18" width="15" style="42" customWidth="1"/>
    <col min="19" max="19" width="9.140625" style="41"/>
    <col min="20" max="20" width="20.42578125" style="41" customWidth="1"/>
    <col min="21" max="16384" width="9.140625" style="41"/>
  </cols>
  <sheetData>
    <row r="1" spans="1:18" s="94" customFormat="1" ht="23.25" x14ac:dyDescent="0.2">
      <c r="A1" s="1283" t="s">
        <v>1313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  <c r="O1" s="1283"/>
      <c r="P1" s="1283"/>
      <c r="Q1" s="1283"/>
      <c r="R1" s="1283"/>
    </row>
    <row r="2" spans="1:18" ht="15.75" x14ac:dyDescent="0.2">
      <c r="A2" s="1285" t="s">
        <v>1312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  <c r="O2" s="1285"/>
      <c r="P2" s="1285"/>
      <c r="Q2" s="1285"/>
      <c r="R2" s="1285"/>
    </row>
    <row r="3" spans="1:18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  <c r="O3" s="1285"/>
      <c r="P3" s="1285"/>
      <c r="Q3" s="1285"/>
      <c r="R3" s="1285"/>
    </row>
    <row r="4" spans="1:18" ht="15.75" x14ac:dyDescent="0.2">
      <c r="A4" s="1189" t="s">
        <v>1311</v>
      </c>
      <c r="B4" s="1190"/>
      <c r="C4" s="1190"/>
      <c r="D4" s="1190"/>
      <c r="E4" s="1190"/>
      <c r="F4" s="1190"/>
      <c r="G4" s="1190"/>
      <c r="H4" s="1190" t="s">
        <v>1290</v>
      </c>
      <c r="I4" s="1190"/>
      <c r="J4" s="1190"/>
      <c r="K4" s="1190"/>
      <c r="L4" s="1190"/>
      <c r="M4" s="1190"/>
      <c r="N4" s="1190"/>
      <c r="O4" s="1190"/>
      <c r="P4" s="1190"/>
      <c r="Q4" s="1190"/>
      <c r="R4" s="1191" t="s">
        <v>58</v>
      </c>
    </row>
    <row r="5" spans="1:18" ht="25.5" customHeight="1" x14ac:dyDescent="0.2">
      <c r="A5" s="1486" t="s">
        <v>1560</v>
      </c>
      <c r="B5" s="1488" t="s">
        <v>1288</v>
      </c>
      <c r="C5" s="1489"/>
      <c r="D5" s="1489"/>
      <c r="E5" s="1489"/>
      <c r="F5" s="1489"/>
      <c r="G5" s="1490"/>
      <c r="H5" s="1397" t="s">
        <v>1266</v>
      </c>
      <c r="I5" s="1398"/>
      <c r="J5" s="1398"/>
      <c r="K5" s="1398"/>
      <c r="L5" s="1491"/>
      <c r="M5" s="1397" t="s">
        <v>1265</v>
      </c>
      <c r="N5" s="1398"/>
      <c r="O5" s="1398"/>
      <c r="P5" s="1398"/>
      <c r="Q5" s="1491"/>
      <c r="R5" s="1484" t="s">
        <v>1559</v>
      </c>
    </row>
    <row r="6" spans="1:18" ht="42" customHeight="1" x14ac:dyDescent="0.2">
      <c r="A6" s="1487"/>
      <c r="B6" s="71" t="s">
        <v>1286</v>
      </c>
      <c r="C6" s="71" t="s">
        <v>1283</v>
      </c>
      <c r="D6" s="71" t="s">
        <v>1285</v>
      </c>
      <c r="E6" s="71" t="s">
        <v>1261</v>
      </c>
      <c r="F6" s="49" t="s">
        <v>1284</v>
      </c>
      <c r="G6" s="49" t="s">
        <v>1260</v>
      </c>
      <c r="H6" s="49" t="s">
        <v>36</v>
      </c>
      <c r="I6" s="71" t="s">
        <v>1263</v>
      </c>
      <c r="J6" s="71" t="s">
        <v>1283</v>
      </c>
      <c r="K6" s="49" t="s">
        <v>1261</v>
      </c>
      <c r="L6" s="49" t="s">
        <v>1260</v>
      </c>
      <c r="M6" s="49" t="s">
        <v>36</v>
      </c>
      <c r="N6" s="71" t="s">
        <v>1263</v>
      </c>
      <c r="O6" s="71" t="s">
        <v>1283</v>
      </c>
      <c r="P6" s="49" t="s">
        <v>1261</v>
      </c>
      <c r="Q6" s="49" t="s">
        <v>1260</v>
      </c>
      <c r="R6" s="1485"/>
    </row>
    <row r="7" spans="1:18" ht="24.75" customHeight="1" thickBot="1" x14ac:dyDescent="0.25">
      <c r="A7" s="445" t="s">
        <v>60</v>
      </c>
      <c r="B7" s="155">
        <f t="shared" ref="B7:B14" si="0">SUM(N7+I7)</f>
        <v>0</v>
      </c>
      <c r="C7" s="155">
        <f>0</f>
        <v>0</v>
      </c>
      <c r="D7" s="91" t="e">
        <f t="shared" ref="D7:D14" si="1">E7/$E$15%</f>
        <v>#DIV/0!</v>
      </c>
      <c r="E7" s="155">
        <f t="shared" ref="E7:E14" si="2">SUM(P7+K7)</f>
        <v>0</v>
      </c>
      <c r="F7" s="91" t="e">
        <f t="shared" ref="F7:F14" si="3">G7/$G$15%</f>
        <v>#DIV/0!</v>
      </c>
      <c r="G7" s="155">
        <f t="shared" ref="G7:G14" si="4">SUM(Q7+L7)</f>
        <v>0</v>
      </c>
      <c r="H7" s="91" t="e">
        <f t="shared" ref="H7:H14" si="5">I7/$I$15%</f>
        <v>#DIV/0!</v>
      </c>
      <c r="I7" s="86">
        <f t="shared" ref="I7:I14" si="6">L7+K7</f>
        <v>0</v>
      </c>
      <c r="J7" s="74"/>
      <c r="K7" s="74"/>
      <c r="L7" s="74"/>
      <c r="M7" s="978" t="e">
        <f t="shared" ref="M7:M14" si="7">N7/$N$15%</f>
        <v>#DIV/0!</v>
      </c>
      <c r="N7" s="155">
        <f t="shared" ref="N7:N14" si="8">Q7+P7</f>
        <v>0</v>
      </c>
      <c r="O7" s="186"/>
      <c r="P7" s="186"/>
      <c r="Q7" s="186"/>
      <c r="R7" s="419" t="s">
        <v>60</v>
      </c>
    </row>
    <row r="8" spans="1:18" ht="24.75" customHeight="1" thickTop="1" thickBot="1" x14ac:dyDescent="0.25">
      <c r="A8" s="992" t="s">
        <v>62</v>
      </c>
      <c r="B8" s="159">
        <f t="shared" si="0"/>
        <v>0</v>
      </c>
      <c r="C8" s="159">
        <f>0</f>
        <v>0</v>
      </c>
      <c r="D8" s="953" t="e">
        <f t="shared" si="1"/>
        <v>#DIV/0!</v>
      </c>
      <c r="E8" s="159">
        <f t="shared" si="2"/>
        <v>0</v>
      </c>
      <c r="F8" s="953" t="e">
        <f t="shared" si="3"/>
        <v>#DIV/0!</v>
      </c>
      <c r="G8" s="159">
        <f t="shared" si="4"/>
        <v>0</v>
      </c>
      <c r="H8" s="953" t="e">
        <f t="shared" si="5"/>
        <v>#DIV/0!</v>
      </c>
      <c r="I8" s="952">
        <f t="shared" si="6"/>
        <v>0</v>
      </c>
      <c r="J8" s="75"/>
      <c r="K8" s="75"/>
      <c r="L8" s="75"/>
      <c r="M8" s="951" t="e">
        <f t="shared" si="7"/>
        <v>#DIV/0!</v>
      </c>
      <c r="N8" s="159">
        <f t="shared" si="8"/>
        <v>0</v>
      </c>
      <c r="O8" s="188"/>
      <c r="P8" s="188"/>
      <c r="Q8" s="188"/>
      <c r="R8" s="70" t="s">
        <v>62</v>
      </c>
    </row>
    <row r="9" spans="1:18" ht="24.75" customHeight="1" thickTop="1" thickBot="1" x14ac:dyDescent="0.25">
      <c r="A9" s="445" t="s">
        <v>64</v>
      </c>
      <c r="B9" s="157">
        <f t="shared" si="0"/>
        <v>0</v>
      </c>
      <c r="C9" s="157">
        <f>0</f>
        <v>0</v>
      </c>
      <c r="D9" s="962" t="e">
        <f t="shared" si="1"/>
        <v>#DIV/0!</v>
      </c>
      <c r="E9" s="157">
        <f t="shared" si="2"/>
        <v>0</v>
      </c>
      <c r="F9" s="962" t="e">
        <f t="shared" si="3"/>
        <v>#DIV/0!</v>
      </c>
      <c r="G9" s="157">
        <f t="shared" si="4"/>
        <v>0</v>
      </c>
      <c r="H9" s="962" t="e">
        <f t="shared" si="5"/>
        <v>#DIV/0!</v>
      </c>
      <c r="I9" s="961">
        <f t="shared" si="6"/>
        <v>0</v>
      </c>
      <c r="J9" s="76"/>
      <c r="K9" s="76"/>
      <c r="L9" s="76"/>
      <c r="M9" s="960" t="e">
        <f t="shared" si="7"/>
        <v>#DIV/0!</v>
      </c>
      <c r="N9" s="157">
        <f t="shared" si="8"/>
        <v>0</v>
      </c>
      <c r="O9" s="164"/>
      <c r="P9" s="164"/>
      <c r="Q9" s="164"/>
      <c r="R9" s="419" t="s">
        <v>64</v>
      </c>
    </row>
    <row r="10" spans="1:18" ht="24.75" customHeight="1" thickTop="1" thickBot="1" x14ac:dyDescent="0.25">
      <c r="A10" s="992" t="s">
        <v>66</v>
      </c>
      <c r="B10" s="159">
        <f t="shared" si="0"/>
        <v>0</v>
      </c>
      <c r="C10" s="159">
        <f>0</f>
        <v>0</v>
      </c>
      <c r="D10" s="953" t="e">
        <f t="shared" si="1"/>
        <v>#DIV/0!</v>
      </c>
      <c r="E10" s="159">
        <f t="shared" si="2"/>
        <v>0</v>
      </c>
      <c r="F10" s="953" t="e">
        <f t="shared" si="3"/>
        <v>#DIV/0!</v>
      </c>
      <c r="G10" s="159">
        <f t="shared" si="4"/>
        <v>0</v>
      </c>
      <c r="H10" s="953" t="e">
        <f t="shared" si="5"/>
        <v>#DIV/0!</v>
      </c>
      <c r="I10" s="952">
        <f t="shared" si="6"/>
        <v>0</v>
      </c>
      <c r="J10" s="75"/>
      <c r="K10" s="75"/>
      <c r="L10" s="75"/>
      <c r="M10" s="951" t="e">
        <f t="shared" si="7"/>
        <v>#DIV/0!</v>
      </c>
      <c r="N10" s="159">
        <f t="shared" si="8"/>
        <v>0</v>
      </c>
      <c r="O10" s="188"/>
      <c r="P10" s="188"/>
      <c r="Q10" s="188"/>
      <c r="R10" s="70" t="s">
        <v>66</v>
      </c>
    </row>
    <row r="11" spans="1:18" ht="24.75" customHeight="1" thickTop="1" thickBot="1" x14ac:dyDescent="0.25">
      <c r="A11" s="445" t="s">
        <v>68</v>
      </c>
      <c r="B11" s="157">
        <f t="shared" si="0"/>
        <v>0</v>
      </c>
      <c r="C11" s="157">
        <f>0</f>
        <v>0</v>
      </c>
      <c r="D11" s="962" t="e">
        <f t="shared" si="1"/>
        <v>#DIV/0!</v>
      </c>
      <c r="E11" s="157">
        <f t="shared" si="2"/>
        <v>0</v>
      </c>
      <c r="F11" s="962" t="e">
        <f t="shared" si="3"/>
        <v>#DIV/0!</v>
      </c>
      <c r="G11" s="157">
        <f t="shared" si="4"/>
        <v>0</v>
      </c>
      <c r="H11" s="962" t="e">
        <f t="shared" si="5"/>
        <v>#DIV/0!</v>
      </c>
      <c r="I11" s="961">
        <f t="shared" si="6"/>
        <v>0</v>
      </c>
      <c r="J11" s="76"/>
      <c r="K11" s="76"/>
      <c r="L11" s="76"/>
      <c r="M11" s="960" t="e">
        <f t="shared" si="7"/>
        <v>#DIV/0!</v>
      </c>
      <c r="N11" s="157">
        <f t="shared" si="8"/>
        <v>0</v>
      </c>
      <c r="O11" s="164"/>
      <c r="P11" s="164"/>
      <c r="Q11" s="164"/>
      <c r="R11" s="419" t="s">
        <v>68</v>
      </c>
    </row>
    <row r="12" spans="1:18" ht="24.75" customHeight="1" thickTop="1" thickBot="1" x14ac:dyDescent="0.25">
      <c r="A12" s="992" t="s">
        <v>70</v>
      </c>
      <c r="B12" s="159">
        <f t="shared" si="0"/>
        <v>0</v>
      </c>
      <c r="C12" s="159">
        <f>0</f>
        <v>0</v>
      </c>
      <c r="D12" s="953" t="e">
        <f t="shared" si="1"/>
        <v>#DIV/0!</v>
      </c>
      <c r="E12" s="159">
        <f t="shared" si="2"/>
        <v>0</v>
      </c>
      <c r="F12" s="953" t="e">
        <f t="shared" si="3"/>
        <v>#DIV/0!</v>
      </c>
      <c r="G12" s="159">
        <f t="shared" si="4"/>
        <v>0</v>
      </c>
      <c r="H12" s="953" t="e">
        <f t="shared" si="5"/>
        <v>#DIV/0!</v>
      </c>
      <c r="I12" s="952">
        <f t="shared" si="6"/>
        <v>0</v>
      </c>
      <c r="J12" s="75"/>
      <c r="K12" s="75"/>
      <c r="L12" s="75"/>
      <c r="M12" s="951" t="e">
        <f t="shared" si="7"/>
        <v>#DIV/0!</v>
      </c>
      <c r="N12" s="159">
        <f t="shared" si="8"/>
        <v>0</v>
      </c>
      <c r="O12" s="188"/>
      <c r="P12" s="188"/>
      <c r="Q12" s="188"/>
      <c r="R12" s="70" t="s">
        <v>70</v>
      </c>
    </row>
    <row r="13" spans="1:18" ht="24.75" customHeight="1" thickTop="1" thickBot="1" x14ac:dyDescent="0.25">
      <c r="A13" s="445" t="s">
        <v>1310</v>
      </c>
      <c r="B13" s="947">
        <f t="shared" si="0"/>
        <v>0</v>
      </c>
      <c r="C13" s="947">
        <f>0</f>
        <v>0</v>
      </c>
      <c r="D13" s="948" t="e">
        <f t="shared" si="1"/>
        <v>#DIV/0!</v>
      </c>
      <c r="E13" s="161">
        <f t="shared" si="2"/>
        <v>0</v>
      </c>
      <c r="F13" s="948" t="e">
        <f t="shared" si="3"/>
        <v>#DIV/0!</v>
      </c>
      <c r="G13" s="161">
        <f t="shared" si="4"/>
        <v>0</v>
      </c>
      <c r="H13" s="948" t="e">
        <f t="shared" si="5"/>
        <v>#DIV/0!</v>
      </c>
      <c r="I13" s="947">
        <f t="shared" si="6"/>
        <v>0</v>
      </c>
      <c r="J13" s="946"/>
      <c r="K13" s="946"/>
      <c r="L13" s="946"/>
      <c r="M13" s="945" t="e">
        <f t="shared" si="7"/>
        <v>#DIV/0!</v>
      </c>
      <c r="N13" s="161">
        <f t="shared" si="8"/>
        <v>0</v>
      </c>
      <c r="O13" s="210"/>
      <c r="P13" s="210"/>
      <c r="Q13" s="210"/>
      <c r="R13" s="419" t="s">
        <v>1309</v>
      </c>
    </row>
    <row r="14" spans="1:18" ht="24.75" customHeight="1" thickTop="1" x14ac:dyDescent="0.2">
      <c r="A14" s="991" t="s">
        <v>71</v>
      </c>
      <c r="B14" s="217">
        <f t="shared" si="0"/>
        <v>0</v>
      </c>
      <c r="C14" s="217">
        <f>0</f>
        <v>0</v>
      </c>
      <c r="D14" s="975" t="e">
        <f t="shared" si="1"/>
        <v>#DIV/0!</v>
      </c>
      <c r="E14" s="217">
        <f t="shared" si="2"/>
        <v>0</v>
      </c>
      <c r="F14" s="975" t="e">
        <f t="shared" si="3"/>
        <v>#DIV/0!</v>
      </c>
      <c r="G14" s="217">
        <f t="shared" si="4"/>
        <v>0</v>
      </c>
      <c r="H14" s="975" t="e">
        <f t="shared" si="5"/>
        <v>#DIV/0!</v>
      </c>
      <c r="I14" s="974">
        <f t="shared" si="6"/>
        <v>0</v>
      </c>
      <c r="J14" s="973"/>
      <c r="K14" s="973"/>
      <c r="L14" s="973"/>
      <c r="M14" s="498" t="e">
        <f t="shared" si="7"/>
        <v>#DIV/0!</v>
      </c>
      <c r="N14" s="217">
        <f t="shared" si="8"/>
        <v>0</v>
      </c>
      <c r="O14" s="220"/>
      <c r="P14" s="220"/>
      <c r="Q14" s="220"/>
      <c r="R14" s="990" t="s">
        <v>72</v>
      </c>
    </row>
    <row r="15" spans="1:18" ht="24.75" customHeight="1" x14ac:dyDescent="0.2">
      <c r="A15" s="943" t="s">
        <v>44</v>
      </c>
      <c r="B15" s="942">
        <f>SUM(B7:B14)</f>
        <v>0</v>
      </c>
      <c r="C15" s="942">
        <f>0</f>
        <v>0</v>
      </c>
      <c r="D15" s="942" t="e">
        <f t="shared" ref="D15:I15" si="9">SUM(D7:D14)</f>
        <v>#DIV/0!</v>
      </c>
      <c r="E15" s="942">
        <f t="shared" si="9"/>
        <v>0</v>
      </c>
      <c r="F15" s="942" t="e">
        <f t="shared" si="9"/>
        <v>#DIV/0!</v>
      </c>
      <c r="G15" s="942">
        <f t="shared" si="9"/>
        <v>0</v>
      </c>
      <c r="H15" s="942" t="e">
        <f t="shared" si="9"/>
        <v>#DIV/0!</v>
      </c>
      <c r="I15" s="942">
        <f t="shared" si="9"/>
        <v>0</v>
      </c>
      <c r="J15" s="942">
        <f>0</f>
        <v>0</v>
      </c>
      <c r="K15" s="942">
        <f>SUM(K7:K14)</f>
        <v>0</v>
      </c>
      <c r="L15" s="942">
        <f>SUM(L7:L14)</f>
        <v>0</v>
      </c>
      <c r="M15" s="942" t="e">
        <f>SUM(M7:M14)</f>
        <v>#DIV/0!</v>
      </c>
      <c r="N15" s="356">
        <f>SUM(N7:N14)</f>
        <v>0</v>
      </c>
      <c r="O15" s="942">
        <f>0</f>
        <v>0</v>
      </c>
      <c r="P15" s="356">
        <f>SUM(P7:P14)</f>
        <v>0</v>
      </c>
      <c r="Q15" s="356">
        <f>SUM(Q7:Q14)</f>
        <v>0</v>
      </c>
      <c r="R15" s="941" t="s">
        <v>45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6EB3-33FB-4033-8FE5-21A3CB413C33}">
  <dimension ref="A1:R21"/>
  <sheetViews>
    <sheetView view="pageBreakPreview" topLeftCell="A4" zoomScaleNormal="100" zoomScaleSheetLayoutView="100" workbookViewId="0">
      <selection activeCell="B16" sqref="B16"/>
    </sheetView>
  </sheetViews>
  <sheetFormatPr defaultRowHeight="15" x14ac:dyDescent="0.2"/>
  <cols>
    <col min="1" max="1" width="16.140625" style="42" customWidth="1"/>
    <col min="2" max="17" width="6.7109375" style="42" customWidth="1"/>
    <col min="18" max="18" width="15" style="42" customWidth="1"/>
    <col min="19" max="19" width="9.140625" style="41"/>
    <col min="20" max="20" width="20.42578125" style="41" customWidth="1"/>
    <col min="21" max="16384" width="9.140625" style="41"/>
  </cols>
  <sheetData>
    <row r="1" spans="1:18" s="94" customFormat="1" ht="23.25" x14ac:dyDescent="0.2">
      <c r="A1" s="1283" t="s">
        <v>1318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  <c r="O1" s="1283"/>
      <c r="P1" s="1283"/>
      <c r="Q1" s="1283"/>
      <c r="R1" s="1283"/>
    </row>
    <row r="2" spans="1:18" ht="15.75" x14ac:dyDescent="0.2">
      <c r="A2" s="1285" t="s">
        <v>1317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  <c r="O2" s="1285"/>
      <c r="P2" s="1285"/>
      <c r="Q2" s="1285"/>
      <c r="R2" s="1285"/>
    </row>
    <row r="3" spans="1:18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  <c r="O3" s="1285"/>
      <c r="P3" s="1285"/>
      <c r="Q3" s="1285"/>
      <c r="R3" s="1285"/>
    </row>
    <row r="4" spans="1:18" ht="15.75" x14ac:dyDescent="0.2">
      <c r="A4" s="1189" t="s">
        <v>1316</v>
      </c>
      <c r="B4" s="1190"/>
      <c r="C4" s="1190"/>
      <c r="D4" s="1190"/>
      <c r="E4" s="1190"/>
      <c r="F4" s="1190"/>
      <c r="G4" s="1190"/>
      <c r="H4" s="1190" t="s">
        <v>1290</v>
      </c>
      <c r="I4" s="1190"/>
      <c r="J4" s="1190"/>
      <c r="K4" s="1190"/>
      <c r="L4" s="1190"/>
      <c r="M4" s="1190"/>
      <c r="N4" s="1190"/>
      <c r="O4" s="1190"/>
      <c r="P4" s="1190"/>
      <c r="Q4" s="1190"/>
      <c r="R4" s="1191" t="s">
        <v>73</v>
      </c>
    </row>
    <row r="5" spans="1:18" ht="25.5" customHeight="1" x14ac:dyDescent="0.2">
      <c r="A5" s="1486" t="s">
        <v>1378</v>
      </c>
      <c r="B5" s="1488" t="s">
        <v>1288</v>
      </c>
      <c r="C5" s="1489"/>
      <c r="D5" s="1489"/>
      <c r="E5" s="1489"/>
      <c r="F5" s="1489"/>
      <c r="G5" s="1490"/>
      <c r="H5" s="1397" t="s">
        <v>1266</v>
      </c>
      <c r="I5" s="1398"/>
      <c r="J5" s="1398"/>
      <c r="K5" s="1398"/>
      <c r="L5" s="1491"/>
      <c r="M5" s="1397" t="s">
        <v>1265</v>
      </c>
      <c r="N5" s="1398"/>
      <c r="O5" s="1398"/>
      <c r="P5" s="1398"/>
      <c r="Q5" s="1491"/>
      <c r="R5" s="1492" t="s">
        <v>1377</v>
      </c>
    </row>
    <row r="6" spans="1:18" ht="42" customHeight="1" x14ac:dyDescent="0.2">
      <c r="A6" s="1487"/>
      <c r="B6" s="71" t="s">
        <v>1286</v>
      </c>
      <c r="C6" s="71" t="s">
        <v>1283</v>
      </c>
      <c r="D6" s="71" t="s">
        <v>1285</v>
      </c>
      <c r="E6" s="71" t="s">
        <v>1261</v>
      </c>
      <c r="F6" s="49" t="s">
        <v>1284</v>
      </c>
      <c r="G6" s="49" t="s">
        <v>1260</v>
      </c>
      <c r="H6" s="49" t="s">
        <v>36</v>
      </c>
      <c r="I6" s="71" t="s">
        <v>1263</v>
      </c>
      <c r="J6" s="71" t="s">
        <v>1283</v>
      </c>
      <c r="K6" s="49" t="s">
        <v>1261</v>
      </c>
      <c r="L6" s="49" t="s">
        <v>1260</v>
      </c>
      <c r="M6" s="49" t="s">
        <v>36</v>
      </c>
      <c r="N6" s="71" t="s">
        <v>1263</v>
      </c>
      <c r="O6" s="71" t="s">
        <v>1283</v>
      </c>
      <c r="P6" s="49" t="s">
        <v>1261</v>
      </c>
      <c r="Q6" s="49" t="s">
        <v>1260</v>
      </c>
      <c r="R6" s="1493"/>
    </row>
    <row r="7" spans="1:18" ht="24.75" customHeight="1" thickBot="1" x14ac:dyDescent="0.25">
      <c r="A7" s="445">
        <v>28</v>
      </c>
      <c r="B7" s="155">
        <f t="shared" ref="B7:B20" si="0">SUM(N7+I7)</f>
        <v>0</v>
      </c>
      <c r="C7" s="155">
        <f>0</f>
        <v>0</v>
      </c>
      <c r="D7" s="91">
        <f t="shared" ref="D7:D20" si="1">E7/$E$21%</f>
        <v>0</v>
      </c>
      <c r="E7" s="155">
        <f t="shared" ref="E7:E20" si="2">SUM(P7+K7)</f>
        <v>0</v>
      </c>
      <c r="F7" s="91">
        <f t="shared" ref="F7:F20" si="3">G7/$G$21%</f>
        <v>0</v>
      </c>
      <c r="G7" s="155">
        <f t="shared" ref="G7:G20" si="4">SUM(Q7+L7)</f>
        <v>0</v>
      </c>
      <c r="H7" s="91">
        <f t="shared" ref="H7:H20" si="5">I7/$I$21%</f>
        <v>0</v>
      </c>
      <c r="I7" s="86">
        <f t="shared" ref="I7:I20" si="6">L7+K7</f>
        <v>0</v>
      </c>
      <c r="J7" s="74">
        <v>0</v>
      </c>
      <c r="K7" s="74">
        <v>0</v>
      </c>
      <c r="L7" s="74">
        <v>0</v>
      </c>
      <c r="M7" s="978">
        <f t="shared" ref="M7:M20" si="7">N7/$N$21%</f>
        <v>0</v>
      </c>
      <c r="N7" s="155">
        <f t="shared" ref="N7:N20" si="8">Q7+P7</f>
        <v>0</v>
      </c>
      <c r="O7" s="186">
        <v>0</v>
      </c>
      <c r="P7" s="186">
        <v>0</v>
      </c>
      <c r="Q7" s="186">
        <v>0</v>
      </c>
      <c r="R7" s="419">
        <v>28</v>
      </c>
    </row>
    <row r="8" spans="1:18" ht="24.75" customHeight="1" thickTop="1" thickBot="1" x14ac:dyDescent="0.25">
      <c r="A8" s="992">
        <v>29</v>
      </c>
      <c r="B8" s="159">
        <f t="shared" si="0"/>
        <v>6</v>
      </c>
      <c r="C8" s="159">
        <f>0</f>
        <v>0</v>
      </c>
      <c r="D8" s="953">
        <f t="shared" si="1"/>
        <v>15.384615384615383</v>
      </c>
      <c r="E8" s="159">
        <f t="shared" si="2"/>
        <v>4</v>
      </c>
      <c r="F8" s="953">
        <f t="shared" si="3"/>
        <v>6.0606060606060606</v>
      </c>
      <c r="G8" s="159">
        <f t="shared" si="4"/>
        <v>2</v>
      </c>
      <c r="H8" s="953">
        <f t="shared" si="5"/>
        <v>11.111111111111111</v>
      </c>
      <c r="I8" s="952">
        <f t="shared" si="6"/>
        <v>5</v>
      </c>
      <c r="J8" s="75">
        <v>0</v>
      </c>
      <c r="K8" s="75">
        <v>3</v>
      </c>
      <c r="L8" s="75">
        <v>2</v>
      </c>
      <c r="M8" s="951">
        <f t="shared" si="7"/>
        <v>6.666666666666667</v>
      </c>
      <c r="N8" s="159">
        <f t="shared" si="8"/>
        <v>1</v>
      </c>
      <c r="O8" s="188">
        <v>0</v>
      </c>
      <c r="P8" s="188">
        <v>1</v>
      </c>
      <c r="Q8" s="188">
        <v>0</v>
      </c>
      <c r="R8" s="70">
        <v>29</v>
      </c>
    </row>
    <row r="9" spans="1:18" ht="24.75" customHeight="1" thickTop="1" thickBot="1" x14ac:dyDescent="0.25">
      <c r="A9" s="445">
        <v>30</v>
      </c>
      <c r="B9" s="157">
        <f t="shared" si="0"/>
        <v>4</v>
      </c>
      <c r="C9" s="157">
        <f>0</f>
        <v>0</v>
      </c>
      <c r="D9" s="962">
        <f t="shared" si="1"/>
        <v>11.538461538461538</v>
      </c>
      <c r="E9" s="157">
        <f t="shared" si="2"/>
        <v>3</v>
      </c>
      <c r="F9" s="962">
        <f t="shared" si="3"/>
        <v>0</v>
      </c>
      <c r="G9" s="157">
        <f t="shared" si="4"/>
        <v>0</v>
      </c>
      <c r="H9" s="962">
        <f t="shared" si="5"/>
        <v>4.4444444444444446</v>
      </c>
      <c r="I9" s="961">
        <f t="shared" si="6"/>
        <v>2</v>
      </c>
      <c r="J9" s="76">
        <v>0</v>
      </c>
      <c r="K9" s="76">
        <v>2</v>
      </c>
      <c r="L9" s="76">
        <v>0</v>
      </c>
      <c r="M9" s="960">
        <f t="shared" si="7"/>
        <v>13.333333333333334</v>
      </c>
      <c r="N9" s="157">
        <f>Q9+P9+O9</f>
        <v>2</v>
      </c>
      <c r="O9" s="164">
        <v>1</v>
      </c>
      <c r="P9" s="164">
        <v>1</v>
      </c>
      <c r="Q9" s="164">
        <v>0</v>
      </c>
      <c r="R9" s="419">
        <v>30</v>
      </c>
    </row>
    <row r="10" spans="1:18" ht="24.75" customHeight="1" thickTop="1" thickBot="1" x14ac:dyDescent="0.25">
      <c r="A10" s="992">
        <v>31</v>
      </c>
      <c r="B10" s="159">
        <f t="shared" si="0"/>
        <v>3</v>
      </c>
      <c r="C10" s="159">
        <f>0</f>
        <v>0</v>
      </c>
      <c r="D10" s="953">
        <f t="shared" si="1"/>
        <v>7.6923076923076916</v>
      </c>
      <c r="E10" s="159">
        <f t="shared" si="2"/>
        <v>2</v>
      </c>
      <c r="F10" s="953">
        <f t="shared" si="3"/>
        <v>3.0303030303030303</v>
      </c>
      <c r="G10" s="159">
        <f t="shared" si="4"/>
        <v>1</v>
      </c>
      <c r="H10" s="953">
        <f t="shared" si="5"/>
        <v>6.6666666666666661</v>
      </c>
      <c r="I10" s="952">
        <f t="shared" si="6"/>
        <v>3</v>
      </c>
      <c r="J10" s="75">
        <v>0</v>
      </c>
      <c r="K10" s="75">
        <v>2</v>
      </c>
      <c r="L10" s="75">
        <v>1</v>
      </c>
      <c r="M10" s="951">
        <f t="shared" si="7"/>
        <v>0</v>
      </c>
      <c r="N10" s="159">
        <f t="shared" si="8"/>
        <v>0</v>
      </c>
      <c r="O10" s="188">
        <v>0</v>
      </c>
      <c r="P10" s="188">
        <v>0</v>
      </c>
      <c r="Q10" s="188">
        <v>0</v>
      </c>
      <c r="R10" s="70">
        <v>31</v>
      </c>
    </row>
    <row r="11" spans="1:18" ht="24.75" customHeight="1" thickTop="1" thickBot="1" x14ac:dyDescent="0.25">
      <c r="A11" s="445">
        <v>32</v>
      </c>
      <c r="B11" s="157">
        <f t="shared" si="0"/>
        <v>7</v>
      </c>
      <c r="C11" s="157">
        <f>0</f>
        <v>0</v>
      </c>
      <c r="D11" s="962">
        <f t="shared" si="1"/>
        <v>7.6923076923076916</v>
      </c>
      <c r="E11" s="157">
        <f t="shared" si="2"/>
        <v>2</v>
      </c>
      <c r="F11" s="962">
        <f t="shared" si="3"/>
        <v>15.15151515151515</v>
      </c>
      <c r="G11" s="157">
        <f t="shared" si="4"/>
        <v>5</v>
      </c>
      <c r="H11" s="962">
        <f t="shared" si="5"/>
        <v>11.111111111111111</v>
      </c>
      <c r="I11" s="961">
        <f t="shared" si="6"/>
        <v>5</v>
      </c>
      <c r="J11" s="76">
        <v>0</v>
      </c>
      <c r="K11" s="76">
        <v>1</v>
      </c>
      <c r="L11" s="76">
        <v>4</v>
      </c>
      <c r="M11" s="960">
        <f t="shared" si="7"/>
        <v>13.333333333333334</v>
      </c>
      <c r="N11" s="157">
        <f t="shared" si="8"/>
        <v>2</v>
      </c>
      <c r="O11" s="164">
        <v>0</v>
      </c>
      <c r="P11" s="164">
        <v>1</v>
      </c>
      <c r="Q11" s="164">
        <v>1</v>
      </c>
      <c r="R11" s="419">
        <v>32</v>
      </c>
    </row>
    <row r="12" spans="1:18" ht="24.75" customHeight="1" thickTop="1" thickBot="1" x14ac:dyDescent="0.25">
      <c r="A12" s="992">
        <v>33</v>
      </c>
      <c r="B12" s="159">
        <f t="shared" si="0"/>
        <v>6</v>
      </c>
      <c r="C12" s="159">
        <f>0</f>
        <v>0</v>
      </c>
      <c r="D12" s="953">
        <f t="shared" si="1"/>
        <v>7.6923076923076916</v>
      </c>
      <c r="E12" s="159">
        <f t="shared" si="2"/>
        <v>2</v>
      </c>
      <c r="F12" s="953">
        <f t="shared" si="3"/>
        <v>12.121212121212121</v>
      </c>
      <c r="G12" s="159">
        <f t="shared" si="4"/>
        <v>4</v>
      </c>
      <c r="H12" s="953">
        <f t="shared" si="5"/>
        <v>13.333333333333332</v>
      </c>
      <c r="I12" s="952">
        <f t="shared" si="6"/>
        <v>6</v>
      </c>
      <c r="J12" s="75">
        <v>0</v>
      </c>
      <c r="K12" s="75">
        <v>2</v>
      </c>
      <c r="L12" s="75">
        <v>4</v>
      </c>
      <c r="M12" s="951">
        <f t="shared" si="7"/>
        <v>0</v>
      </c>
      <c r="N12" s="159">
        <f t="shared" si="8"/>
        <v>0</v>
      </c>
      <c r="O12" s="188">
        <v>0</v>
      </c>
      <c r="P12" s="188">
        <v>0</v>
      </c>
      <c r="Q12" s="188">
        <v>0</v>
      </c>
      <c r="R12" s="70">
        <v>33</v>
      </c>
    </row>
    <row r="13" spans="1:18" ht="24.75" customHeight="1" thickTop="1" thickBot="1" x14ac:dyDescent="0.25">
      <c r="A13" s="445">
        <v>34</v>
      </c>
      <c r="B13" s="947">
        <f t="shared" si="0"/>
        <v>7</v>
      </c>
      <c r="C13" s="947">
        <f>0</f>
        <v>0</v>
      </c>
      <c r="D13" s="948">
        <f t="shared" si="1"/>
        <v>15.384615384615383</v>
      </c>
      <c r="E13" s="161">
        <f t="shared" si="2"/>
        <v>4</v>
      </c>
      <c r="F13" s="948">
        <f t="shared" si="3"/>
        <v>9.0909090909090899</v>
      </c>
      <c r="G13" s="161">
        <f t="shared" si="4"/>
        <v>3</v>
      </c>
      <c r="H13" s="948">
        <f t="shared" si="5"/>
        <v>8.8888888888888893</v>
      </c>
      <c r="I13" s="947">
        <f t="shared" si="6"/>
        <v>4</v>
      </c>
      <c r="J13" s="946">
        <v>0</v>
      </c>
      <c r="K13" s="946">
        <v>3</v>
      </c>
      <c r="L13" s="946">
        <v>1</v>
      </c>
      <c r="M13" s="945">
        <f t="shared" si="7"/>
        <v>20</v>
      </c>
      <c r="N13" s="161">
        <f t="shared" si="8"/>
        <v>3</v>
      </c>
      <c r="O13" s="210">
        <v>0</v>
      </c>
      <c r="P13" s="210">
        <v>1</v>
      </c>
      <c r="Q13" s="210">
        <v>2</v>
      </c>
      <c r="R13" s="419">
        <v>34</v>
      </c>
    </row>
    <row r="14" spans="1:18" ht="24.75" customHeight="1" thickTop="1" thickBot="1" x14ac:dyDescent="0.25">
      <c r="A14" s="992">
        <v>35</v>
      </c>
      <c r="B14" s="217">
        <f t="shared" si="0"/>
        <v>4</v>
      </c>
      <c r="C14" s="217">
        <f>0</f>
        <v>0</v>
      </c>
      <c r="D14" s="975">
        <f t="shared" si="1"/>
        <v>7.6923076923076916</v>
      </c>
      <c r="E14" s="217">
        <f t="shared" si="2"/>
        <v>2</v>
      </c>
      <c r="F14" s="975">
        <f t="shared" si="3"/>
        <v>6.0606060606060606</v>
      </c>
      <c r="G14" s="217">
        <f t="shared" si="4"/>
        <v>2</v>
      </c>
      <c r="H14" s="975">
        <f t="shared" si="5"/>
        <v>8.8888888888888893</v>
      </c>
      <c r="I14" s="974">
        <f t="shared" si="6"/>
        <v>4</v>
      </c>
      <c r="J14" s="973">
        <v>0</v>
      </c>
      <c r="K14" s="973">
        <v>2</v>
      </c>
      <c r="L14" s="973">
        <v>2</v>
      </c>
      <c r="M14" s="498">
        <f t="shared" si="7"/>
        <v>0</v>
      </c>
      <c r="N14" s="217">
        <f t="shared" si="8"/>
        <v>0</v>
      </c>
      <c r="O14" s="220">
        <v>0</v>
      </c>
      <c r="P14" s="220">
        <v>0</v>
      </c>
      <c r="Q14" s="220">
        <v>0</v>
      </c>
      <c r="R14" s="70">
        <v>35</v>
      </c>
    </row>
    <row r="15" spans="1:18" ht="24.75" customHeight="1" thickTop="1" thickBot="1" x14ac:dyDescent="0.25">
      <c r="A15" s="445">
        <v>36</v>
      </c>
      <c r="B15" s="947">
        <f t="shared" ref="B15:B16" si="9">SUM(N15+I15)</f>
        <v>10</v>
      </c>
      <c r="C15" s="947">
        <f>0</f>
        <v>0</v>
      </c>
      <c r="D15" s="948">
        <f t="shared" si="1"/>
        <v>11.538461538461538</v>
      </c>
      <c r="E15" s="161">
        <f t="shared" ref="E15:E16" si="10">SUM(P15+K15)</f>
        <v>3</v>
      </c>
      <c r="F15" s="948">
        <f t="shared" si="3"/>
        <v>21.212121212121211</v>
      </c>
      <c r="G15" s="161">
        <f t="shared" ref="G15:G16" si="11">SUM(Q15+L15)</f>
        <v>7</v>
      </c>
      <c r="H15" s="948">
        <f t="shared" si="5"/>
        <v>15.555555555555555</v>
      </c>
      <c r="I15" s="947">
        <f t="shared" ref="I15:I16" si="12">L15+K15</f>
        <v>7</v>
      </c>
      <c r="J15" s="946">
        <v>0</v>
      </c>
      <c r="K15" s="946">
        <v>2</v>
      </c>
      <c r="L15" s="946">
        <v>5</v>
      </c>
      <c r="M15" s="945">
        <f t="shared" si="7"/>
        <v>20</v>
      </c>
      <c r="N15" s="161">
        <f t="shared" ref="N15:N16" si="13">Q15+P15</f>
        <v>3</v>
      </c>
      <c r="O15" s="210">
        <v>0</v>
      </c>
      <c r="P15" s="210">
        <v>1</v>
      </c>
      <c r="Q15" s="210">
        <v>2</v>
      </c>
      <c r="R15" s="419">
        <v>36</v>
      </c>
    </row>
    <row r="16" spans="1:18" ht="24.75" customHeight="1" thickTop="1" thickBot="1" x14ac:dyDescent="0.25">
      <c r="A16" s="992">
        <v>37</v>
      </c>
      <c r="B16" s="217">
        <f t="shared" si="9"/>
        <v>6</v>
      </c>
      <c r="C16" s="217">
        <f>0</f>
        <v>0</v>
      </c>
      <c r="D16" s="975">
        <f t="shared" si="1"/>
        <v>7.6923076923076916</v>
      </c>
      <c r="E16" s="217">
        <f t="shared" si="10"/>
        <v>2</v>
      </c>
      <c r="F16" s="975">
        <f t="shared" si="3"/>
        <v>12.121212121212121</v>
      </c>
      <c r="G16" s="217">
        <f t="shared" si="11"/>
        <v>4</v>
      </c>
      <c r="H16" s="975">
        <f t="shared" si="5"/>
        <v>8.8888888888888893</v>
      </c>
      <c r="I16" s="974">
        <f t="shared" si="12"/>
        <v>4</v>
      </c>
      <c r="J16" s="973">
        <v>0</v>
      </c>
      <c r="K16" s="973">
        <v>1</v>
      </c>
      <c r="L16" s="973">
        <v>3</v>
      </c>
      <c r="M16" s="498">
        <f t="shared" si="7"/>
        <v>13.333333333333334</v>
      </c>
      <c r="N16" s="217">
        <f t="shared" si="13"/>
        <v>2</v>
      </c>
      <c r="O16" s="220">
        <v>0</v>
      </c>
      <c r="P16" s="220">
        <v>1</v>
      </c>
      <c r="Q16" s="220">
        <v>1</v>
      </c>
      <c r="R16" s="70">
        <v>37</v>
      </c>
    </row>
    <row r="17" spans="1:18" ht="24.75" customHeight="1" thickTop="1" thickBot="1" x14ac:dyDescent="0.25">
      <c r="A17" s="445">
        <v>38</v>
      </c>
      <c r="B17" s="947">
        <f t="shared" si="0"/>
        <v>2</v>
      </c>
      <c r="C17" s="947">
        <f>0</f>
        <v>0</v>
      </c>
      <c r="D17" s="948">
        <f t="shared" si="1"/>
        <v>3.8461538461538458</v>
      </c>
      <c r="E17" s="161">
        <f t="shared" si="2"/>
        <v>1</v>
      </c>
      <c r="F17" s="948">
        <f t="shared" si="3"/>
        <v>3.0303030303030303</v>
      </c>
      <c r="G17" s="161">
        <f t="shared" si="4"/>
        <v>1</v>
      </c>
      <c r="H17" s="948">
        <f t="shared" si="5"/>
        <v>0</v>
      </c>
      <c r="I17" s="947">
        <f t="shared" si="6"/>
        <v>0</v>
      </c>
      <c r="J17" s="946">
        <v>0</v>
      </c>
      <c r="K17" s="946">
        <v>0</v>
      </c>
      <c r="L17" s="946">
        <v>0</v>
      </c>
      <c r="M17" s="945">
        <f t="shared" si="7"/>
        <v>13.333333333333334</v>
      </c>
      <c r="N17" s="161">
        <f t="shared" si="8"/>
        <v>2</v>
      </c>
      <c r="O17" s="210">
        <v>0</v>
      </c>
      <c r="P17" s="210">
        <v>1</v>
      </c>
      <c r="Q17" s="210">
        <v>1</v>
      </c>
      <c r="R17" s="419">
        <v>38</v>
      </c>
    </row>
    <row r="18" spans="1:18" ht="24.75" customHeight="1" thickTop="1" thickBot="1" x14ac:dyDescent="0.25">
      <c r="A18" s="989">
        <v>39</v>
      </c>
      <c r="B18" s="217">
        <f t="shared" si="0"/>
        <v>4</v>
      </c>
      <c r="C18" s="217">
        <f>0</f>
        <v>0</v>
      </c>
      <c r="D18" s="975">
        <f t="shared" si="1"/>
        <v>0</v>
      </c>
      <c r="E18" s="217">
        <f t="shared" si="2"/>
        <v>0</v>
      </c>
      <c r="F18" s="975">
        <f t="shared" si="3"/>
        <v>12.121212121212121</v>
      </c>
      <c r="G18" s="217">
        <f t="shared" si="4"/>
        <v>4</v>
      </c>
      <c r="H18" s="975">
        <f t="shared" si="5"/>
        <v>8.8888888888888893</v>
      </c>
      <c r="I18" s="974">
        <f t="shared" si="6"/>
        <v>4</v>
      </c>
      <c r="J18" s="973">
        <v>0</v>
      </c>
      <c r="K18" s="973">
        <v>0</v>
      </c>
      <c r="L18" s="973">
        <v>4</v>
      </c>
      <c r="M18" s="498">
        <f t="shared" si="7"/>
        <v>0</v>
      </c>
      <c r="N18" s="217">
        <f t="shared" si="8"/>
        <v>0</v>
      </c>
      <c r="O18" s="220">
        <v>0</v>
      </c>
      <c r="P18" s="220">
        <v>0</v>
      </c>
      <c r="Q18" s="220">
        <v>0</v>
      </c>
      <c r="R18" s="817">
        <v>39</v>
      </c>
    </row>
    <row r="19" spans="1:18" ht="24.75" customHeight="1" thickTop="1" thickBot="1" x14ac:dyDescent="0.25">
      <c r="A19" s="445" t="s">
        <v>1315</v>
      </c>
      <c r="B19" s="917">
        <f t="shared" si="0"/>
        <v>1</v>
      </c>
      <c r="C19" s="917">
        <f>0</f>
        <v>0</v>
      </c>
      <c r="D19" s="970">
        <f t="shared" si="1"/>
        <v>3.8461538461538458</v>
      </c>
      <c r="E19" s="917">
        <f t="shared" si="2"/>
        <v>1</v>
      </c>
      <c r="F19" s="970">
        <f t="shared" si="3"/>
        <v>0</v>
      </c>
      <c r="G19" s="917">
        <f t="shared" si="4"/>
        <v>0</v>
      </c>
      <c r="H19" s="970">
        <f t="shared" si="5"/>
        <v>2.2222222222222223</v>
      </c>
      <c r="I19" s="969">
        <f t="shared" si="6"/>
        <v>1</v>
      </c>
      <c r="J19" s="968">
        <v>0</v>
      </c>
      <c r="K19" s="968">
        <v>1</v>
      </c>
      <c r="L19" s="968">
        <v>0</v>
      </c>
      <c r="M19" s="967">
        <f t="shared" si="7"/>
        <v>0</v>
      </c>
      <c r="N19" s="917">
        <f t="shared" si="8"/>
        <v>0</v>
      </c>
      <c r="O19" s="221">
        <v>0</v>
      </c>
      <c r="P19" s="221">
        <v>0</v>
      </c>
      <c r="Q19" s="221">
        <v>0</v>
      </c>
      <c r="R19" s="419" t="s">
        <v>1315</v>
      </c>
    </row>
    <row r="20" spans="1:18" ht="24.75" customHeight="1" thickTop="1" x14ac:dyDescent="0.2">
      <c r="A20" s="991" t="s">
        <v>1314</v>
      </c>
      <c r="B20" s="217">
        <f t="shared" si="0"/>
        <v>0</v>
      </c>
      <c r="C20" s="217">
        <f>0</f>
        <v>0</v>
      </c>
      <c r="D20" s="975">
        <f t="shared" si="1"/>
        <v>0</v>
      </c>
      <c r="E20" s="217">
        <f t="shared" si="2"/>
        <v>0</v>
      </c>
      <c r="F20" s="975">
        <f t="shared" si="3"/>
        <v>0</v>
      </c>
      <c r="G20" s="217">
        <f t="shared" si="4"/>
        <v>0</v>
      </c>
      <c r="H20" s="975">
        <f t="shared" si="5"/>
        <v>0</v>
      </c>
      <c r="I20" s="974">
        <f t="shared" si="6"/>
        <v>0</v>
      </c>
      <c r="J20" s="973">
        <v>0</v>
      </c>
      <c r="K20" s="973">
        <v>0</v>
      </c>
      <c r="L20" s="973">
        <v>0</v>
      </c>
      <c r="M20" s="498">
        <f t="shared" si="7"/>
        <v>0</v>
      </c>
      <c r="N20" s="217">
        <f t="shared" si="8"/>
        <v>0</v>
      </c>
      <c r="O20" s="220">
        <v>0</v>
      </c>
      <c r="P20" s="220">
        <v>0</v>
      </c>
      <c r="Q20" s="220">
        <v>0</v>
      </c>
      <c r="R20" s="936" t="s">
        <v>72</v>
      </c>
    </row>
    <row r="21" spans="1:18" ht="24.75" customHeight="1" x14ac:dyDescent="0.2">
      <c r="A21" s="943" t="s">
        <v>44</v>
      </c>
      <c r="B21" s="942">
        <f>SUM(B7:B20)</f>
        <v>60</v>
      </c>
      <c r="C21" s="942">
        <f>0</f>
        <v>0</v>
      </c>
      <c r="D21" s="942">
        <f t="shared" ref="D21:I21" si="14">SUM(D7:D20)</f>
        <v>99.999999999999986</v>
      </c>
      <c r="E21" s="942">
        <f t="shared" si="14"/>
        <v>26</v>
      </c>
      <c r="F21" s="942">
        <f t="shared" si="14"/>
        <v>100</v>
      </c>
      <c r="G21" s="942">
        <f t="shared" si="14"/>
        <v>33</v>
      </c>
      <c r="H21" s="942">
        <f t="shared" si="14"/>
        <v>99.999999999999986</v>
      </c>
      <c r="I21" s="942">
        <f t="shared" si="14"/>
        <v>45</v>
      </c>
      <c r="J21" s="942">
        <f>0</f>
        <v>0</v>
      </c>
      <c r="K21" s="942">
        <f t="shared" ref="K21:Q21" si="15">SUM(K7:K20)</f>
        <v>19</v>
      </c>
      <c r="L21" s="942">
        <f t="shared" si="15"/>
        <v>26</v>
      </c>
      <c r="M21" s="942">
        <f t="shared" si="15"/>
        <v>100</v>
      </c>
      <c r="N21" s="356">
        <f t="shared" si="15"/>
        <v>15</v>
      </c>
      <c r="O21" s="356">
        <f t="shared" si="15"/>
        <v>1</v>
      </c>
      <c r="P21" s="356">
        <f t="shared" si="15"/>
        <v>7</v>
      </c>
      <c r="Q21" s="356">
        <f t="shared" si="15"/>
        <v>7</v>
      </c>
      <c r="R21" s="941" t="s">
        <v>45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6612-5925-4056-B102-380AEEA9FE50}">
  <dimension ref="A1:R14"/>
  <sheetViews>
    <sheetView view="pageBreakPreview" zoomScaleNormal="100" zoomScaleSheetLayoutView="100" workbookViewId="0">
      <selection activeCell="B16" sqref="B16"/>
    </sheetView>
  </sheetViews>
  <sheetFormatPr defaultRowHeight="15" x14ac:dyDescent="0.2"/>
  <cols>
    <col min="1" max="1" width="16.140625" style="42" customWidth="1"/>
    <col min="2" max="17" width="6.7109375" style="42" customWidth="1"/>
    <col min="18" max="18" width="15" style="42" customWidth="1"/>
    <col min="19" max="19" width="9.140625" style="41"/>
    <col min="20" max="20" width="20.42578125" style="41" customWidth="1"/>
    <col min="21" max="16384" width="9.140625" style="41"/>
  </cols>
  <sheetData>
    <row r="1" spans="1:18" s="94" customFormat="1" ht="23.25" x14ac:dyDescent="0.2">
      <c r="A1" s="1494" t="s">
        <v>1330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3"/>
      <c r="L1" s="1283"/>
      <c r="M1" s="1283"/>
      <c r="N1" s="1283"/>
      <c r="O1" s="1283"/>
      <c r="P1" s="1283"/>
      <c r="Q1" s="1283"/>
      <c r="R1" s="1283"/>
    </row>
    <row r="2" spans="1:18" ht="36" customHeight="1" x14ac:dyDescent="0.2">
      <c r="A2" s="1284" t="s">
        <v>1329</v>
      </c>
      <c r="B2" s="1285"/>
      <c r="C2" s="1285"/>
      <c r="D2" s="1285"/>
      <c r="E2" s="1285"/>
      <c r="F2" s="1285"/>
      <c r="G2" s="1285"/>
      <c r="H2" s="1285"/>
      <c r="I2" s="1285"/>
      <c r="J2" s="1285"/>
      <c r="K2" s="1285"/>
      <c r="L2" s="1285"/>
      <c r="M2" s="1285"/>
      <c r="N2" s="1285"/>
      <c r="O2" s="1285"/>
      <c r="P2" s="1285"/>
      <c r="Q2" s="1285"/>
      <c r="R2" s="1285"/>
    </row>
    <row r="3" spans="1:18" ht="15.75" x14ac:dyDescent="0.2">
      <c r="A3" s="1285">
        <v>2022</v>
      </c>
      <c r="B3" s="1285"/>
      <c r="C3" s="1285"/>
      <c r="D3" s="1285"/>
      <c r="E3" s="1285"/>
      <c r="F3" s="1285"/>
      <c r="G3" s="1285"/>
      <c r="H3" s="1285"/>
      <c r="I3" s="1285"/>
      <c r="J3" s="1285"/>
      <c r="K3" s="1285"/>
      <c r="L3" s="1285"/>
      <c r="M3" s="1285"/>
      <c r="N3" s="1285"/>
      <c r="O3" s="1285"/>
      <c r="P3" s="1285"/>
      <c r="Q3" s="1285"/>
      <c r="R3" s="1285"/>
    </row>
    <row r="4" spans="1:18" ht="15.75" x14ac:dyDescent="0.2">
      <c r="A4" s="1189" t="s">
        <v>1328</v>
      </c>
      <c r="B4" s="1190"/>
      <c r="C4" s="1190"/>
      <c r="D4" s="1190"/>
      <c r="E4" s="1190"/>
      <c r="F4" s="1190"/>
      <c r="G4" s="1190"/>
      <c r="H4" s="1190" t="s">
        <v>1290</v>
      </c>
      <c r="I4" s="1190"/>
      <c r="J4" s="1190"/>
      <c r="K4" s="1190"/>
      <c r="L4" s="1190"/>
      <c r="M4" s="1190"/>
      <c r="N4" s="1190"/>
      <c r="O4" s="1190"/>
      <c r="P4" s="1190"/>
      <c r="Q4" s="1190"/>
      <c r="R4" s="1191" t="s">
        <v>74</v>
      </c>
    </row>
    <row r="5" spans="1:18" ht="25.5" customHeight="1" x14ac:dyDescent="0.2">
      <c r="A5" s="1486" t="s">
        <v>1381</v>
      </c>
      <c r="B5" s="1488" t="s">
        <v>1288</v>
      </c>
      <c r="C5" s="1489"/>
      <c r="D5" s="1489"/>
      <c r="E5" s="1489"/>
      <c r="F5" s="1489"/>
      <c r="G5" s="1490"/>
      <c r="H5" s="1397" t="s">
        <v>1266</v>
      </c>
      <c r="I5" s="1398"/>
      <c r="J5" s="1398"/>
      <c r="K5" s="1398"/>
      <c r="L5" s="1491"/>
      <c r="M5" s="1397" t="s">
        <v>1265</v>
      </c>
      <c r="N5" s="1398"/>
      <c r="O5" s="1398"/>
      <c r="P5" s="1398"/>
      <c r="Q5" s="1491"/>
      <c r="R5" s="1492" t="s">
        <v>1382</v>
      </c>
    </row>
    <row r="6" spans="1:18" ht="42" customHeight="1" x14ac:dyDescent="0.2">
      <c r="A6" s="1487"/>
      <c r="B6" s="71" t="s">
        <v>1286</v>
      </c>
      <c r="C6" s="71" t="s">
        <v>1283</v>
      </c>
      <c r="D6" s="71" t="s">
        <v>1285</v>
      </c>
      <c r="E6" s="71" t="s">
        <v>1261</v>
      </c>
      <c r="F6" s="49" t="s">
        <v>1284</v>
      </c>
      <c r="G6" s="49" t="s">
        <v>1260</v>
      </c>
      <c r="H6" s="49" t="s">
        <v>36</v>
      </c>
      <c r="I6" s="71" t="s">
        <v>1263</v>
      </c>
      <c r="J6" s="71" t="s">
        <v>1283</v>
      </c>
      <c r="K6" s="49" t="s">
        <v>1261</v>
      </c>
      <c r="L6" s="49" t="s">
        <v>1260</v>
      </c>
      <c r="M6" s="49" t="s">
        <v>36</v>
      </c>
      <c r="N6" s="71" t="s">
        <v>1263</v>
      </c>
      <c r="O6" s="71" t="s">
        <v>1283</v>
      </c>
      <c r="P6" s="49" t="s">
        <v>1261</v>
      </c>
      <c r="Q6" s="49" t="s">
        <v>1260</v>
      </c>
      <c r="R6" s="1493"/>
    </row>
    <row r="7" spans="1:18" ht="24.75" customHeight="1" thickBot="1" x14ac:dyDescent="0.25">
      <c r="A7" s="965" t="s">
        <v>1327</v>
      </c>
      <c r="B7" s="155">
        <f t="shared" ref="B7:B13" si="0">SUM(N7+I7)</f>
        <v>0</v>
      </c>
      <c r="C7" s="155">
        <f>0</f>
        <v>0</v>
      </c>
      <c r="D7" s="91" t="e">
        <f t="shared" ref="D7:D13" si="1">E7/$E$14%</f>
        <v>#DIV/0!</v>
      </c>
      <c r="E7" s="155">
        <f t="shared" ref="E7:E13" si="2">SUM(P7+K7)</f>
        <v>0</v>
      </c>
      <c r="F7" s="91" t="e">
        <f t="shared" ref="F7:F13" si="3">G7/$G$14%</f>
        <v>#DIV/0!</v>
      </c>
      <c r="G7" s="155">
        <f t="shared" ref="G7:G13" si="4">SUM(Q7+L7)</f>
        <v>0</v>
      </c>
      <c r="H7" s="91" t="e">
        <f t="shared" ref="H7:H13" si="5">I7/$I$14%</f>
        <v>#DIV/0!</v>
      </c>
      <c r="I7" s="86">
        <f t="shared" ref="I7:I13" si="6">L7+K7</f>
        <v>0</v>
      </c>
      <c r="J7" s="74"/>
      <c r="K7" s="74"/>
      <c r="L7" s="74"/>
      <c r="M7" s="978" t="e">
        <f t="shared" ref="M7:M13" si="7">N7/$N$14%</f>
        <v>#DIV/0!</v>
      </c>
      <c r="N7" s="155">
        <f t="shared" ref="N7:N13" si="8">Q7+P7</f>
        <v>0</v>
      </c>
      <c r="O7" s="186"/>
      <c r="P7" s="186"/>
      <c r="Q7" s="186"/>
      <c r="R7" s="964" t="s">
        <v>1326</v>
      </c>
    </row>
    <row r="8" spans="1:18" ht="24.75" customHeight="1" thickTop="1" thickBot="1" x14ac:dyDescent="0.25">
      <c r="A8" s="998" t="s">
        <v>76</v>
      </c>
      <c r="B8" s="159">
        <f t="shared" si="0"/>
        <v>0</v>
      </c>
      <c r="C8" s="159">
        <f>0</f>
        <v>0</v>
      </c>
      <c r="D8" s="953" t="e">
        <f t="shared" si="1"/>
        <v>#DIV/0!</v>
      </c>
      <c r="E8" s="159">
        <f t="shared" si="2"/>
        <v>0</v>
      </c>
      <c r="F8" s="953" t="e">
        <f t="shared" si="3"/>
        <v>#DIV/0!</v>
      </c>
      <c r="G8" s="159">
        <f t="shared" si="4"/>
        <v>0</v>
      </c>
      <c r="H8" s="953" t="e">
        <f t="shared" si="5"/>
        <v>#DIV/0!</v>
      </c>
      <c r="I8" s="952">
        <f t="shared" si="6"/>
        <v>0</v>
      </c>
      <c r="J8" s="75"/>
      <c r="K8" s="75"/>
      <c r="L8" s="75"/>
      <c r="M8" s="951" t="e">
        <f t="shared" si="7"/>
        <v>#DIV/0!</v>
      </c>
      <c r="N8" s="159">
        <f t="shared" si="8"/>
        <v>0</v>
      </c>
      <c r="O8" s="188"/>
      <c r="P8" s="188"/>
      <c r="Q8" s="188"/>
      <c r="R8" s="988" t="s">
        <v>1325</v>
      </c>
    </row>
    <row r="9" spans="1:18" ht="24.75" customHeight="1" thickTop="1" thickBot="1" x14ac:dyDescent="0.25">
      <c r="A9" s="1000" t="s">
        <v>77</v>
      </c>
      <c r="B9" s="157">
        <f t="shared" si="0"/>
        <v>0</v>
      </c>
      <c r="C9" s="157">
        <f>0</f>
        <v>0</v>
      </c>
      <c r="D9" s="962" t="e">
        <f t="shared" si="1"/>
        <v>#DIV/0!</v>
      </c>
      <c r="E9" s="157">
        <f t="shared" si="2"/>
        <v>0</v>
      </c>
      <c r="F9" s="962" t="e">
        <f t="shared" si="3"/>
        <v>#DIV/0!</v>
      </c>
      <c r="G9" s="157">
        <f t="shared" si="4"/>
        <v>0</v>
      </c>
      <c r="H9" s="962" t="e">
        <f t="shared" si="5"/>
        <v>#DIV/0!</v>
      </c>
      <c r="I9" s="961">
        <f t="shared" si="6"/>
        <v>0</v>
      </c>
      <c r="J9" s="76"/>
      <c r="K9" s="76"/>
      <c r="L9" s="76"/>
      <c r="M9" s="960" t="e">
        <f t="shared" si="7"/>
        <v>#DIV/0!</v>
      </c>
      <c r="N9" s="157">
        <f t="shared" si="8"/>
        <v>0</v>
      </c>
      <c r="O9" s="164"/>
      <c r="P9" s="164"/>
      <c r="Q9" s="164"/>
      <c r="R9" s="999" t="s">
        <v>1324</v>
      </c>
    </row>
    <row r="10" spans="1:18" ht="24.75" customHeight="1" thickTop="1" thickBot="1" x14ac:dyDescent="0.25">
      <c r="A10" s="998" t="s">
        <v>78</v>
      </c>
      <c r="B10" s="159">
        <f t="shared" si="0"/>
        <v>0</v>
      </c>
      <c r="C10" s="159">
        <f>0</f>
        <v>0</v>
      </c>
      <c r="D10" s="953" t="e">
        <f t="shared" si="1"/>
        <v>#DIV/0!</v>
      </c>
      <c r="E10" s="159">
        <f t="shared" si="2"/>
        <v>0</v>
      </c>
      <c r="F10" s="953" t="e">
        <f t="shared" si="3"/>
        <v>#DIV/0!</v>
      </c>
      <c r="G10" s="159">
        <f t="shared" si="4"/>
        <v>0</v>
      </c>
      <c r="H10" s="953" t="e">
        <f t="shared" si="5"/>
        <v>#DIV/0!</v>
      </c>
      <c r="I10" s="952">
        <f t="shared" si="6"/>
        <v>0</v>
      </c>
      <c r="J10" s="75"/>
      <c r="K10" s="75"/>
      <c r="L10" s="75"/>
      <c r="M10" s="951" t="e">
        <f t="shared" si="7"/>
        <v>#DIV/0!</v>
      </c>
      <c r="N10" s="159">
        <f t="shared" si="8"/>
        <v>0</v>
      </c>
      <c r="O10" s="188"/>
      <c r="P10" s="188"/>
      <c r="Q10" s="188"/>
      <c r="R10" s="988" t="s">
        <v>1323</v>
      </c>
    </row>
    <row r="11" spans="1:18" ht="24.75" customHeight="1" thickTop="1" thickBot="1" x14ac:dyDescent="0.25">
      <c r="A11" s="1000" t="s">
        <v>1322</v>
      </c>
      <c r="B11" s="157">
        <f t="shared" si="0"/>
        <v>0</v>
      </c>
      <c r="C11" s="157">
        <f>0</f>
        <v>0</v>
      </c>
      <c r="D11" s="962" t="e">
        <f t="shared" si="1"/>
        <v>#DIV/0!</v>
      </c>
      <c r="E11" s="157">
        <f t="shared" si="2"/>
        <v>0</v>
      </c>
      <c r="F11" s="962" t="e">
        <f t="shared" si="3"/>
        <v>#DIV/0!</v>
      </c>
      <c r="G11" s="157">
        <f t="shared" si="4"/>
        <v>0</v>
      </c>
      <c r="H11" s="962" t="e">
        <f t="shared" si="5"/>
        <v>#DIV/0!</v>
      </c>
      <c r="I11" s="961">
        <f t="shared" si="6"/>
        <v>0</v>
      </c>
      <c r="J11" s="76"/>
      <c r="K11" s="76"/>
      <c r="L11" s="76"/>
      <c r="M11" s="960" t="e">
        <f t="shared" si="7"/>
        <v>#DIV/0!</v>
      </c>
      <c r="N11" s="157">
        <f t="shared" si="8"/>
        <v>0</v>
      </c>
      <c r="O11" s="164"/>
      <c r="P11" s="164"/>
      <c r="Q11" s="164"/>
      <c r="R11" s="999" t="s">
        <v>1321</v>
      </c>
    </row>
    <row r="12" spans="1:18" ht="24.75" customHeight="1" thickTop="1" thickBot="1" x14ac:dyDescent="0.25">
      <c r="A12" s="998" t="s">
        <v>1320</v>
      </c>
      <c r="B12" s="159">
        <f t="shared" si="0"/>
        <v>0</v>
      </c>
      <c r="C12" s="159">
        <f>0</f>
        <v>0</v>
      </c>
      <c r="D12" s="953" t="e">
        <f t="shared" si="1"/>
        <v>#DIV/0!</v>
      </c>
      <c r="E12" s="159">
        <f t="shared" si="2"/>
        <v>0</v>
      </c>
      <c r="F12" s="953" t="e">
        <f t="shared" si="3"/>
        <v>#DIV/0!</v>
      </c>
      <c r="G12" s="159">
        <f t="shared" si="4"/>
        <v>0</v>
      </c>
      <c r="H12" s="953" t="e">
        <f t="shared" si="5"/>
        <v>#DIV/0!</v>
      </c>
      <c r="I12" s="952">
        <f t="shared" si="6"/>
        <v>0</v>
      </c>
      <c r="J12" s="75"/>
      <c r="K12" s="75"/>
      <c r="L12" s="75"/>
      <c r="M12" s="951" t="e">
        <f t="shared" si="7"/>
        <v>#DIV/0!</v>
      </c>
      <c r="N12" s="159">
        <f t="shared" si="8"/>
        <v>0</v>
      </c>
      <c r="O12" s="188"/>
      <c r="P12" s="188"/>
      <c r="Q12" s="188"/>
      <c r="R12" s="988" t="s">
        <v>1319</v>
      </c>
    </row>
    <row r="13" spans="1:18" ht="24.75" customHeight="1" thickTop="1" x14ac:dyDescent="0.2">
      <c r="A13" s="997" t="s">
        <v>1314</v>
      </c>
      <c r="B13" s="947">
        <f t="shared" si="0"/>
        <v>0</v>
      </c>
      <c r="C13" s="947">
        <f>0</f>
        <v>0</v>
      </c>
      <c r="D13" s="948" t="e">
        <f t="shared" si="1"/>
        <v>#DIV/0!</v>
      </c>
      <c r="E13" s="161">
        <f t="shared" si="2"/>
        <v>0</v>
      </c>
      <c r="F13" s="948" t="e">
        <f t="shared" si="3"/>
        <v>#DIV/0!</v>
      </c>
      <c r="G13" s="161">
        <f t="shared" si="4"/>
        <v>0</v>
      </c>
      <c r="H13" s="948" t="e">
        <f t="shared" si="5"/>
        <v>#DIV/0!</v>
      </c>
      <c r="I13" s="947">
        <f t="shared" si="6"/>
        <v>0</v>
      </c>
      <c r="J13" s="946"/>
      <c r="K13" s="946"/>
      <c r="L13" s="946"/>
      <c r="M13" s="945" t="e">
        <f t="shared" si="7"/>
        <v>#DIV/0!</v>
      </c>
      <c r="N13" s="161">
        <f t="shared" si="8"/>
        <v>0</v>
      </c>
      <c r="O13" s="210"/>
      <c r="P13" s="210"/>
      <c r="Q13" s="210"/>
      <c r="R13" s="1192" t="s">
        <v>72</v>
      </c>
    </row>
    <row r="14" spans="1:18" ht="24.75" customHeight="1" x14ac:dyDescent="0.2">
      <c r="A14" s="958" t="s">
        <v>44</v>
      </c>
      <c r="B14" s="957">
        <f>SUM(B7:B13)</f>
        <v>0</v>
      </c>
      <c r="C14" s="957">
        <f>0</f>
        <v>0</v>
      </c>
      <c r="D14" s="957" t="e">
        <f t="shared" ref="D14:I14" si="9">SUM(D7:D13)</f>
        <v>#DIV/0!</v>
      </c>
      <c r="E14" s="957">
        <f t="shared" si="9"/>
        <v>0</v>
      </c>
      <c r="F14" s="957" t="e">
        <f t="shared" si="9"/>
        <v>#DIV/0!</v>
      </c>
      <c r="G14" s="957">
        <f t="shared" si="9"/>
        <v>0</v>
      </c>
      <c r="H14" s="957" t="e">
        <f t="shared" si="9"/>
        <v>#DIV/0!</v>
      </c>
      <c r="I14" s="957">
        <f t="shared" si="9"/>
        <v>0</v>
      </c>
      <c r="J14" s="957">
        <f>0</f>
        <v>0</v>
      </c>
      <c r="K14" s="957">
        <f>SUM(K7:K13)</f>
        <v>0</v>
      </c>
      <c r="L14" s="957">
        <f>SUM(L7:L13)</f>
        <v>0</v>
      </c>
      <c r="M14" s="957" t="e">
        <f>SUM(M7:M13)</f>
        <v>#DIV/0!</v>
      </c>
      <c r="N14" s="956">
        <f>SUM(N7:N13)</f>
        <v>0</v>
      </c>
      <c r="O14" s="957">
        <f>0</f>
        <v>0</v>
      </c>
      <c r="P14" s="956">
        <f>SUM(P7:P13)</f>
        <v>0</v>
      </c>
      <c r="Q14" s="956">
        <f>SUM(Q7:Q13)</f>
        <v>0</v>
      </c>
      <c r="R14" s="955" t="s">
        <v>45</v>
      </c>
    </row>
  </sheetData>
  <mergeCells count="8">
    <mergeCell ref="A1:R1"/>
    <mergeCell ref="A2:R2"/>
    <mergeCell ref="A3:R3"/>
    <mergeCell ref="A5:A6"/>
    <mergeCell ref="B5:G5"/>
    <mergeCell ref="H5:L5"/>
    <mergeCell ref="M5:Q5"/>
    <mergeCell ref="R5:R6"/>
  </mergeCells>
  <printOptions horizontalCentered="1" verticalCentered="1"/>
  <pageMargins left="0" right="0" top="0.39370078740157499" bottom="0" header="0" footer="0"/>
  <pageSetup paperSize="9" scale="95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E626-44D1-4199-89FE-5F05F9E6E495}">
  <dimension ref="A1:F13"/>
  <sheetViews>
    <sheetView view="pageBreakPreview" zoomScaleNormal="100" zoomScaleSheetLayoutView="100" workbookViewId="0">
      <selection activeCell="B16" sqref="B16"/>
    </sheetView>
  </sheetViews>
  <sheetFormatPr defaultRowHeight="12.75" x14ac:dyDescent="0.2"/>
  <cols>
    <col min="1" max="1" width="30.7109375" customWidth="1"/>
    <col min="2" max="5" width="13.140625" customWidth="1"/>
    <col min="6" max="6" width="30.7109375" customWidth="1"/>
  </cols>
  <sheetData>
    <row r="1" spans="1:6" ht="23.25" x14ac:dyDescent="0.2">
      <c r="A1" s="1283" t="s">
        <v>1344</v>
      </c>
      <c r="B1" s="1283"/>
      <c r="C1" s="1283"/>
      <c r="D1" s="1283"/>
      <c r="E1" s="1283"/>
      <c r="F1" s="1283"/>
    </row>
    <row r="2" spans="1:6" ht="15.75" customHeight="1" x14ac:dyDescent="0.2">
      <c r="A2" s="1284" t="s">
        <v>1343</v>
      </c>
      <c r="B2" s="1284"/>
      <c r="C2" s="1284"/>
      <c r="D2" s="1284"/>
      <c r="E2" s="1284"/>
      <c r="F2" s="1284"/>
    </row>
    <row r="3" spans="1:6" ht="21" customHeight="1" x14ac:dyDescent="0.2">
      <c r="A3" s="1285">
        <v>2022</v>
      </c>
      <c r="B3" s="1285"/>
      <c r="C3" s="1285"/>
      <c r="D3" s="1285"/>
      <c r="E3" s="1285"/>
      <c r="F3" s="1285"/>
    </row>
    <row r="4" spans="1:6" ht="15.75" x14ac:dyDescent="0.2">
      <c r="A4" s="1193" t="s">
        <v>1342</v>
      </c>
      <c r="B4" s="1194"/>
      <c r="C4" s="1194"/>
      <c r="D4" s="1194"/>
      <c r="E4" s="1194"/>
      <c r="F4" s="1195" t="s">
        <v>79</v>
      </c>
    </row>
    <row r="5" spans="1:6" ht="39.950000000000003" customHeight="1" x14ac:dyDescent="0.2">
      <c r="A5" s="1011" t="s">
        <v>80</v>
      </c>
      <c r="B5" s="384" t="s">
        <v>1341</v>
      </c>
      <c r="C5" s="1011" t="s">
        <v>1340</v>
      </c>
      <c r="D5" s="384" t="s">
        <v>1339</v>
      </c>
      <c r="E5" s="384" t="s">
        <v>565</v>
      </c>
      <c r="F5" s="384" t="s">
        <v>81</v>
      </c>
    </row>
    <row r="6" spans="1:6" ht="25.5" customHeight="1" thickBot="1" x14ac:dyDescent="0.25">
      <c r="A6" s="979" t="s">
        <v>1338</v>
      </c>
      <c r="B6" s="1010">
        <f t="shared" ref="B6:B12" si="0">SUM(C6:E6)</f>
        <v>15</v>
      </c>
      <c r="C6" s="1008">
        <v>1</v>
      </c>
      <c r="D6" s="1008">
        <v>7</v>
      </c>
      <c r="E6" s="1008">
        <v>7</v>
      </c>
      <c r="F6" s="977" t="s">
        <v>82</v>
      </c>
    </row>
    <row r="7" spans="1:6" ht="25.5" customHeight="1" thickTop="1" thickBot="1" x14ac:dyDescent="0.25">
      <c r="A7" s="954" t="s">
        <v>1337</v>
      </c>
      <c r="B7" s="994">
        <f t="shared" si="0"/>
        <v>3</v>
      </c>
      <c r="C7" s="939">
        <v>0</v>
      </c>
      <c r="D7" s="939">
        <v>1</v>
      </c>
      <c r="E7" s="939">
        <v>2</v>
      </c>
      <c r="F7" s="950" t="s">
        <v>83</v>
      </c>
    </row>
    <row r="8" spans="1:6" ht="25.5" customHeight="1" thickTop="1" thickBot="1" x14ac:dyDescent="0.25">
      <c r="A8" s="963" t="s">
        <v>1336</v>
      </c>
      <c r="B8" s="1009">
        <f t="shared" si="0"/>
        <v>20</v>
      </c>
      <c r="C8" s="1008">
        <v>0</v>
      </c>
      <c r="D8" s="1007">
        <v>9</v>
      </c>
      <c r="E8" s="1007">
        <v>11</v>
      </c>
      <c r="F8" s="959" t="s">
        <v>84</v>
      </c>
    </row>
    <row r="9" spans="1:6" ht="25.5" customHeight="1" thickTop="1" thickBot="1" x14ac:dyDescent="0.25">
      <c r="A9" s="954" t="s">
        <v>85</v>
      </c>
      <c r="B9" s="994">
        <f t="shared" si="0"/>
        <v>18</v>
      </c>
      <c r="C9" s="939">
        <v>0</v>
      </c>
      <c r="D9" s="939">
        <v>7</v>
      </c>
      <c r="E9" s="939">
        <v>11</v>
      </c>
      <c r="F9" s="950" t="s">
        <v>86</v>
      </c>
    </row>
    <row r="10" spans="1:6" ht="25.5" customHeight="1" thickTop="1" thickBot="1" x14ac:dyDescent="0.25">
      <c r="A10" s="963" t="s">
        <v>1335</v>
      </c>
      <c r="B10" s="1009">
        <f t="shared" si="0"/>
        <v>4</v>
      </c>
      <c r="C10" s="1008">
        <v>0</v>
      </c>
      <c r="D10" s="1007">
        <v>2</v>
      </c>
      <c r="E10" s="1007">
        <v>2</v>
      </c>
      <c r="F10" s="959" t="s">
        <v>1334</v>
      </c>
    </row>
    <row r="11" spans="1:6" ht="25.5" customHeight="1" thickTop="1" thickBot="1" x14ac:dyDescent="0.25">
      <c r="A11" s="954" t="s">
        <v>1333</v>
      </c>
      <c r="B11" s="994">
        <f t="shared" si="0"/>
        <v>0</v>
      </c>
      <c r="C11" s="939">
        <v>0</v>
      </c>
      <c r="D11" s="939">
        <v>0</v>
      </c>
      <c r="E11" s="939">
        <v>0</v>
      </c>
      <c r="F11" s="950" t="s">
        <v>1332</v>
      </c>
    </row>
    <row r="12" spans="1:6" ht="25.5" customHeight="1" thickTop="1" x14ac:dyDescent="0.2">
      <c r="A12" s="949" t="s">
        <v>89</v>
      </c>
      <c r="B12" s="995">
        <f t="shared" si="0"/>
        <v>0</v>
      </c>
      <c r="C12" s="1006">
        <v>0</v>
      </c>
      <c r="D12" s="1005">
        <v>0</v>
      </c>
      <c r="E12" s="1005">
        <v>0</v>
      </c>
      <c r="F12" s="944" t="s">
        <v>1331</v>
      </c>
    </row>
    <row r="13" spans="1:6" ht="36" customHeight="1" x14ac:dyDescent="0.2">
      <c r="A13" s="1004" t="s">
        <v>44</v>
      </c>
      <c r="B13" s="1003">
        <f>SUM(B6:B12)</f>
        <v>60</v>
      </c>
      <c r="C13" s="1002">
        <f>SUM(C6:C12)</f>
        <v>1</v>
      </c>
      <c r="D13" s="1002">
        <f>SUM(D6:D12)</f>
        <v>26</v>
      </c>
      <c r="E13" s="1002">
        <f>SUM(E6:E12)</f>
        <v>33</v>
      </c>
      <c r="F13" s="1001" t="s">
        <v>45</v>
      </c>
    </row>
  </sheetData>
  <mergeCells count="3">
    <mergeCell ref="A1:F1"/>
    <mergeCell ref="A2:F2"/>
    <mergeCell ref="A3:F3"/>
  </mergeCells>
  <printOptions horizontalCentered="1" verticalCentered="1"/>
  <pageMargins left="0" right="0" top="0.59055118110236204" bottom="0" header="0" footer="0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FD52-1943-4AE4-9350-21AAD606BE76}">
  <dimension ref="A1:L23"/>
  <sheetViews>
    <sheetView view="pageBreakPreview" zoomScaleNormal="80" zoomScaleSheetLayoutView="100" workbookViewId="0">
      <selection activeCell="B16" sqref="B16"/>
    </sheetView>
  </sheetViews>
  <sheetFormatPr defaultRowHeight="12.75" x14ac:dyDescent="0.2"/>
  <cols>
    <col min="1" max="1" width="16" customWidth="1"/>
    <col min="2" max="2" width="9.7109375" customWidth="1"/>
    <col min="3" max="11" width="10.4257812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495" t="s">
        <v>1350</v>
      </c>
      <c r="B1" s="1495"/>
      <c r="C1" s="1495"/>
      <c r="D1" s="1495"/>
      <c r="E1" s="1495"/>
      <c r="F1" s="1495"/>
      <c r="G1" s="1495"/>
      <c r="H1" s="1495"/>
      <c r="I1" s="1495"/>
      <c r="J1" s="1495"/>
      <c r="K1" s="1495"/>
      <c r="L1" s="1495"/>
    </row>
    <row r="2" spans="1:12" ht="15.75" customHeight="1" x14ac:dyDescent="0.25">
      <c r="A2" s="1429" t="s">
        <v>1349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</row>
    <row r="3" spans="1:12" s="1027" customFormat="1" ht="18" customHeight="1" x14ac:dyDescent="0.2">
      <c r="A3" s="1496" t="s">
        <v>1358</v>
      </c>
      <c r="B3" s="1497"/>
      <c r="C3" s="1497"/>
      <c r="D3" s="1497"/>
      <c r="E3" s="1497"/>
      <c r="F3" s="1497"/>
      <c r="G3" s="1497"/>
      <c r="H3" s="1497"/>
      <c r="I3" s="1497"/>
      <c r="J3" s="1497"/>
      <c r="K3" s="1497"/>
      <c r="L3" s="1497"/>
    </row>
    <row r="4" spans="1:12" ht="20.100000000000001" customHeight="1" x14ac:dyDescent="0.2">
      <c r="A4" s="1285">
        <v>2022</v>
      </c>
      <c r="B4" s="1285"/>
      <c r="C4" s="1285"/>
      <c r="D4" s="1285"/>
      <c r="E4" s="1285"/>
      <c r="F4" s="1285"/>
      <c r="G4" s="1285"/>
      <c r="H4" s="1285"/>
      <c r="I4" s="1285"/>
      <c r="J4" s="1285"/>
      <c r="K4" s="1285"/>
      <c r="L4" s="1285"/>
    </row>
    <row r="5" spans="1:12" ht="16.5" customHeight="1" x14ac:dyDescent="0.3">
      <c r="A5" s="267" t="s">
        <v>1348</v>
      </c>
      <c r="B5" s="1024"/>
      <c r="C5" s="1024"/>
      <c r="D5" s="1026"/>
      <c r="E5" s="1026"/>
      <c r="F5" s="1026"/>
      <c r="G5" s="1026"/>
      <c r="H5" s="1026"/>
      <c r="I5" s="1025"/>
      <c r="J5" s="1024"/>
      <c r="K5" s="1024"/>
      <c r="L5" s="1023" t="s">
        <v>1347</v>
      </c>
    </row>
    <row r="6" spans="1:12" ht="21" customHeight="1" thickBot="1" x14ac:dyDescent="0.25">
      <c r="A6" s="1498" t="s">
        <v>1561</v>
      </c>
      <c r="B6" s="1500" t="s">
        <v>1346</v>
      </c>
      <c r="C6" s="1501"/>
      <c r="D6" s="1501"/>
      <c r="E6" s="1501"/>
      <c r="F6" s="1501"/>
      <c r="G6" s="1501"/>
      <c r="H6" s="1501"/>
      <c r="I6" s="1501"/>
      <c r="J6" s="1501"/>
      <c r="K6" s="1501"/>
      <c r="L6" s="1502" t="s">
        <v>92</v>
      </c>
    </row>
    <row r="7" spans="1:12" ht="39.950000000000003" customHeight="1" thickTop="1" x14ac:dyDescent="0.2">
      <c r="A7" s="1499"/>
      <c r="B7" s="1022" t="s">
        <v>394</v>
      </c>
      <c r="C7" s="59" t="s">
        <v>345</v>
      </c>
      <c r="D7" s="226" t="s">
        <v>197</v>
      </c>
      <c r="E7" s="49" t="s">
        <v>161</v>
      </c>
      <c r="F7" s="49" t="s">
        <v>69</v>
      </c>
      <c r="G7" s="49" t="s">
        <v>67</v>
      </c>
      <c r="H7" s="49" t="s">
        <v>65</v>
      </c>
      <c r="I7" s="49" t="s">
        <v>63</v>
      </c>
      <c r="J7" s="49" t="s">
        <v>61</v>
      </c>
      <c r="K7" s="127" t="s">
        <v>59</v>
      </c>
      <c r="L7" s="1503"/>
    </row>
    <row r="8" spans="1:12" ht="21.75" customHeight="1" thickBot="1" x14ac:dyDescent="0.25">
      <c r="A8" s="1021" t="s">
        <v>93</v>
      </c>
      <c r="B8" s="1020">
        <f t="shared" ref="B8:B18" si="0">SUM(C8:K8)</f>
        <v>0</v>
      </c>
      <c r="C8" s="1019"/>
      <c r="D8" s="1019"/>
      <c r="E8" s="1019"/>
      <c r="F8" s="1019"/>
      <c r="G8" s="1019"/>
      <c r="H8" s="1019"/>
      <c r="I8" s="1019"/>
      <c r="J8" s="1019"/>
      <c r="K8" s="1019"/>
      <c r="L8" s="964" t="s">
        <v>535</v>
      </c>
    </row>
    <row r="9" spans="1:12" ht="21.75" customHeight="1" thickTop="1" thickBot="1" x14ac:dyDescent="0.25">
      <c r="A9" s="929" t="s">
        <v>94</v>
      </c>
      <c r="B9" s="406">
        <f t="shared" si="0"/>
        <v>0</v>
      </c>
      <c r="C9" s="188"/>
      <c r="D9" s="188"/>
      <c r="E9" s="188"/>
      <c r="F9" s="188"/>
      <c r="G9" s="188"/>
      <c r="H9" s="188"/>
      <c r="I9" s="188"/>
      <c r="J9" s="188"/>
      <c r="K9" s="188"/>
      <c r="L9" s="950" t="s">
        <v>1345</v>
      </c>
    </row>
    <row r="10" spans="1:12" ht="21.75" customHeight="1" thickTop="1" thickBot="1" x14ac:dyDescent="0.25">
      <c r="A10" s="1021" t="s">
        <v>95</v>
      </c>
      <c r="B10" s="1020">
        <f t="shared" si="0"/>
        <v>0</v>
      </c>
      <c r="C10" s="1019"/>
      <c r="D10" s="1019"/>
      <c r="E10" s="1019"/>
      <c r="F10" s="1019"/>
      <c r="G10" s="1019"/>
      <c r="H10" s="1019"/>
      <c r="I10" s="1019"/>
      <c r="J10" s="1019"/>
      <c r="K10" s="1019"/>
      <c r="L10" s="964" t="s">
        <v>96</v>
      </c>
    </row>
    <row r="11" spans="1:12" ht="21.75" customHeight="1" thickTop="1" thickBot="1" x14ac:dyDescent="0.25">
      <c r="A11" s="929" t="s">
        <v>97</v>
      </c>
      <c r="B11" s="406">
        <f t="shared" si="0"/>
        <v>0</v>
      </c>
      <c r="C11" s="188"/>
      <c r="D11" s="188"/>
      <c r="E11" s="188"/>
      <c r="F11" s="188"/>
      <c r="G11" s="188"/>
      <c r="H11" s="188"/>
      <c r="I11" s="188"/>
      <c r="J11" s="188"/>
      <c r="K11" s="188"/>
      <c r="L11" s="950" t="s">
        <v>98</v>
      </c>
    </row>
    <row r="12" spans="1:12" ht="21.75" customHeight="1" thickTop="1" thickBot="1" x14ac:dyDescent="0.25">
      <c r="A12" s="1021" t="s">
        <v>99</v>
      </c>
      <c r="B12" s="1020">
        <f t="shared" si="0"/>
        <v>0</v>
      </c>
      <c r="C12" s="1019"/>
      <c r="D12" s="1019"/>
      <c r="E12" s="1019"/>
      <c r="F12" s="1019"/>
      <c r="G12" s="1019"/>
      <c r="H12" s="1019"/>
      <c r="I12" s="1019"/>
      <c r="J12" s="1019"/>
      <c r="K12" s="1019"/>
      <c r="L12" s="964" t="s">
        <v>100</v>
      </c>
    </row>
    <row r="13" spans="1:12" ht="21.75" customHeight="1" thickTop="1" thickBot="1" x14ac:dyDescent="0.25">
      <c r="A13" s="929" t="s">
        <v>101</v>
      </c>
      <c r="B13" s="406">
        <f t="shared" si="0"/>
        <v>0</v>
      </c>
      <c r="C13" s="188"/>
      <c r="D13" s="188"/>
      <c r="E13" s="188"/>
      <c r="F13" s="188"/>
      <c r="G13" s="188"/>
      <c r="H13" s="188"/>
      <c r="I13" s="188"/>
      <c r="J13" s="188"/>
      <c r="K13" s="188"/>
      <c r="L13" s="950" t="s">
        <v>102</v>
      </c>
    </row>
    <row r="14" spans="1:12" ht="21.75" customHeight="1" thickTop="1" thickBot="1" x14ac:dyDescent="0.25">
      <c r="A14" s="1021" t="s">
        <v>103</v>
      </c>
      <c r="B14" s="1020">
        <f t="shared" si="0"/>
        <v>0</v>
      </c>
      <c r="C14" s="1019"/>
      <c r="D14" s="1019"/>
      <c r="E14" s="1019"/>
      <c r="F14" s="1019"/>
      <c r="G14" s="1019"/>
      <c r="H14" s="1019"/>
      <c r="I14" s="1019"/>
      <c r="J14" s="1019"/>
      <c r="K14" s="1019"/>
      <c r="L14" s="964" t="s">
        <v>104</v>
      </c>
    </row>
    <row r="15" spans="1:12" ht="21.75" customHeight="1" thickTop="1" thickBot="1" x14ac:dyDescent="0.25">
      <c r="A15" s="929" t="s">
        <v>105</v>
      </c>
      <c r="B15" s="406">
        <f t="shared" si="0"/>
        <v>0</v>
      </c>
      <c r="C15" s="188"/>
      <c r="D15" s="188"/>
      <c r="E15" s="188"/>
      <c r="F15" s="188"/>
      <c r="G15" s="188"/>
      <c r="H15" s="188"/>
      <c r="I15" s="188"/>
      <c r="J15" s="188"/>
      <c r="K15" s="188"/>
      <c r="L15" s="950" t="s">
        <v>106</v>
      </c>
    </row>
    <row r="16" spans="1:12" ht="21.75" customHeight="1" thickTop="1" thickBot="1" x14ac:dyDescent="0.25">
      <c r="A16" s="1021" t="s">
        <v>107</v>
      </c>
      <c r="B16" s="1020">
        <f t="shared" si="0"/>
        <v>0</v>
      </c>
      <c r="C16" s="1019"/>
      <c r="D16" s="1019"/>
      <c r="E16" s="1019"/>
      <c r="F16" s="1019"/>
      <c r="G16" s="1019"/>
      <c r="H16" s="1019"/>
      <c r="I16" s="1019"/>
      <c r="J16" s="1019"/>
      <c r="K16" s="1019"/>
      <c r="L16" s="964" t="s">
        <v>108</v>
      </c>
    </row>
    <row r="17" spans="1:12" ht="21.75" customHeight="1" thickTop="1" thickBot="1" x14ac:dyDescent="0.25">
      <c r="A17" s="929" t="s">
        <v>109</v>
      </c>
      <c r="B17" s="406">
        <f t="shared" si="0"/>
        <v>0</v>
      </c>
      <c r="C17" s="188"/>
      <c r="D17" s="188"/>
      <c r="E17" s="188"/>
      <c r="F17" s="188"/>
      <c r="G17" s="188"/>
      <c r="H17" s="188"/>
      <c r="I17" s="188"/>
      <c r="J17" s="188"/>
      <c r="K17" s="188"/>
      <c r="L17" s="950" t="s">
        <v>110</v>
      </c>
    </row>
    <row r="18" spans="1:12" ht="21.75" customHeight="1" thickTop="1" x14ac:dyDescent="0.2">
      <c r="A18" s="1018" t="s">
        <v>71</v>
      </c>
      <c r="B18" s="1017">
        <f t="shared" si="0"/>
        <v>0</v>
      </c>
      <c r="C18" s="996"/>
      <c r="D18" s="996"/>
      <c r="E18" s="996"/>
      <c r="F18" s="996"/>
      <c r="G18" s="996"/>
      <c r="H18" s="996"/>
      <c r="I18" s="996"/>
      <c r="J18" s="996"/>
      <c r="K18" s="996"/>
      <c r="L18" s="987" t="s">
        <v>72</v>
      </c>
    </row>
    <row r="19" spans="1:12" ht="21.75" customHeight="1" x14ac:dyDescent="0.2">
      <c r="A19" s="1016" t="s">
        <v>44</v>
      </c>
      <c r="B19" s="1015">
        <f>SUM(B8:B18)</f>
        <v>0</v>
      </c>
      <c r="C19" s="1015">
        <f>SUM(C8:C18)</f>
        <v>0</v>
      </c>
      <c r="D19" s="1015">
        <f>SUM(D8:D18)</f>
        <v>0</v>
      </c>
      <c r="E19" s="1015">
        <f>SUM(E8:E18)</f>
        <v>0</v>
      </c>
      <c r="F19" s="1015">
        <f>SUM(F8:F18)</f>
        <v>0</v>
      </c>
      <c r="G19" s="1015">
        <f>G8+G9+G10+G11+G12+G13+G14+G15+G16+G17+G18</f>
        <v>0</v>
      </c>
      <c r="H19" s="1015">
        <f>SUM(H8:H18)</f>
        <v>0</v>
      </c>
      <c r="I19" s="1015">
        <f>SUM(I8:I18)</f>
        <v>0</v>
      </c>
      <c r="J19" s="1015">
        <f>SUM(J8:J18)</f>
        <v>0</v>
      </c>
      <c r="K19" s="1015">
        <f>SUM(K8:K18)</f>
        <v>0</v>
      </c>
      <c r="L19" s="1014" t="s">
        <v>45</v>
      </c>
    </row>
    <row r="20" spans="1:12" ht="24.95" customHeight="1" x14ac:dyDescent="0.2"/>
    <row r="21" spans="1:12" ht="24.95" customHeight="1" x14ac:dyDescent="0.2"/>
    <row r="22" spans="1:12" ht="24.95" customHeight="1" x14ac:dyDescent="0.2"/>
    <row r="23" spans="1:12" ht="20.100000000000001" customHeight="1" x14ac:dyDescent="0.2">
      <c r="A23" s="1012"/>
      <c r="B23" s="1013"/>
      <c r="C23" s="1013"/>
      <c r="D23" s="1013"/>
      <c r="E23" s="1013"/>
      <c r="F23" s="1013"/>
      <c r="G23" s="1013"/>
      <c r="H23" s="1013"/>
      <c r="I23" s="1013"/>
      <c r="J23" s="1013"/>
      <c r="K23" s="1013"/>
      <c r="L23" s="1012"/>
    </row>
  </sheetData>
  <mergeCells count="7">
    <mergeCell ref="A1:L1"/>
    <mergeCell ref="A2:L2"/>
    <mergeCell ref="A4:L4"/>
    <mergeCell ref="A3:L3"/>
    <mergeCell ref="A6:A7"/>
    <mergeCell ref="B6:K6"/>
    <mergeCell ref="L6:L7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EA7A-26BC-43EC-AEA8-FA60722D4A92}">
  <dimension ref="A1:L23"/>
  <sheetViews>
    <sheetView view="pageBreakPreview" zoomScaleNormal="80" zoomScaleSheetLayoutView="100" workbookViewId="0">
      <selection activeCell="B16" sqref="B16"/>
    </sheetView>
  </sheetViews>
  <sheetFormatPr defaultRowHeight="12.75" x14ac:dyDescent="0.2"/>
  <cols>
    <col min="1" max="1" width="16" customWidth="1"/>
    <col min="2" max="2" width="9.7109375" customWidth="1"/>
    <col min="3" max="11" width="10.4257812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495" t="s">
        <v>1350</v>
      </c>
      <c r="B1" s="1495"/>
      <c r="C1" s="1495"/>
      <c r="D1" s="1495"/>
      <c r="E1" s="1495"/>
      <c r="F1" s="1495"/>
      <c r="G1" s="1495"/>
      <c r="H1" s="1495"/>
      <c r="I1" s="1495"/>
      <c r="J1" s="1495"/>
      <c r="K1" s="1495"/>
      <c r="L1" s="1495"/>
    </row>
    <row r="2" spans="1:12" ht="15.75" customHeight="1" x14ac:dyDescent="0.25">
      <c r="A2" s="1429" t="s">
        <v>1349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</row>
    <row r="3" spans="1:12" s="1027" customFormat="1" ht="18" customHeight="1" x14ac:dyDescent="0.2">
      <c r="A3" s="1496" t="s">
        <v>1383</v>
      </c>
      <c r="B3" s="1497"/>
      <c r="C3" s="1497"/>
      <c r="D3" s="1497"/>
      <c r="E3" s="1497"/>
      <c r="F3" s="1497"/>
      <c r="G3" s="1497"/>
      <c r="H3" s="1497"/>
      <c r="I3" s="1497"/>
      <c r="J3" s="1497"/>
      <c r="K3" s="1497"/>
      <c r="L3" s="1497"/>
    </row>
    <row r="4" spans="1:12" ht="20.100000000000001" customHeight="1" x14ac:dyDescent="0.2">
      <c r="A4" s="1285">
        <v>2022</v>
      </c>
      <c r="B4" s="1285"/>
      <c r="C4" s="1285"/>
      <c r="D4" s="1285"/>
      <c r="E4" s="1285"/>
      <c r="F4" s="1285"/>
      <c r="G4" s="1285"/>
      <c r="H4" s="1285"/>
      <c r="I4" s="1285"/>
      <c r="J4" s="1285"/>
      <c r="K4" s="1285"/>
      <c r="L4" s="1285"/>
    </row>
    <row r="5" spans="1:12" ht="16.5" customHeight="1" x14ac:dyDescent="0.3">
      <c r="A5" s="267" t="s">
        <v>1562</v>
      </c>
      <c r="B5" s="1024"/>
      <c r="C5" s="1024"/>
      <c r="D5" s="1026"/>
      <c r="E5" s="1026"/>
      <c r="F5" s="1026"/>
      <c r="G5" s="1026"/>
      <c r="H5" s="1026"/>
      <c r="I5" s="1025"/>
      <c r="J5" s="1024"/>
      <c r="K5" s="1024"/>
      <c r="L5" s="1023" t="s">
        <v>1563</v>
      </c>
    </row>
    <row r="6" spans="1:12" ht="21" customHeight="1" thickBot="1" x14ac:dyDescent="0.25">
      <c r="A6" s="1498" t="s">
        <v>1561</v>
      </c>
      <c r="B6" s="1500" t="s">
        <v>1346</v>
      </c>
      <c r="C6" s="1501"/>
      <c r="D6" s="1501"/>
      <c r="E6" s="1501"/>
      <c r="F6" s="1501"/>
      <c r="G6" s="1501"/>
      <c r="H6" s="1501"/>
      <c r="I6" s="1501"/>
      <c r="J6" s="1501"/>
      <c r="K6" s="1501"/>
      <c r="L6" s="1502" t="s">
        <v>92</v>
      </c>
    </row>
    <row r="7" spans="1:12" ht="39.950000000000003" customHeight="1" thickTop="1" x14ac:dyDescent="0.2">
      <c r="A7" s="1499"/>
      <c r="B7" s="1022" t="s">
        <v>394</v>
      </c>
      <c r="C7" s="59" t="s">
        <v>345</v>
      </c>
      <c r="D7" s="226" t="s">
        <v>197</v>
      </c>
      <c r="E7" s="49" t="s">
        <v>161</v>
      </c>
      <c r="F7" s="49" t="s">
        <v>69</v>
      </c>
      <c r="G7" s="49" t="s">
        <v>67</v>
      </c>
      <c r="H7" s="49" t="s">
        <v>65</v>
      </c>
      <c r="I7" s="49" t="s">
        <v>63</v>
      </c>
      <c r="J7" s="49" t="s">
        <v>61</v>
      </c>
      <c r="K7" s="127" t="s">
        <v>59</v>
      </c>
      <c r="L7" s="1503"/>
    </row>
    <row r="8" spans="1:12" ht="21.75" customHeight="1" thickBot="1" x14ac:dyDescent="0.25">
      <c r="A8" s="1021" t="s">
        <v>93</v>
      </c>
      <c r="B8" s="1020">
        <f t="shared" ref="B8:B18" si="0">SUM(C8:K8)</f>
        <v>0</v>
      </c>
      <c r="C8" s="1019"/>
      <c r="D8" s="1019"/>
      <c r="E8" s="1019"/>
      <c r="F8" s="1019"/>
      <c r="G8" s="1019"/>
      <c r="H8" s="1019"/>
      <c r="I8" s="1019"/>
      <c r="J8" s="1019"/>
      <c r="K8" s="1019"/>
      <c r="L8" s="964" t="s">
        <v>535</v>
      </c>
    </row>
    <row r="9" spans="1:12" ht="21.75" customHeight="1" thickTop="1" thickBot="1" x14ac:dyDescent="0.25">
      <c r="A9" s="929" t="s">
        <v>94</v>
      </c>
      <c r="B9" s="406">
        <f t="shared" si="0"/>
        <v>0</v>
      </c>
      <c r="C9" s="188"/>
      <c r="D9" s="188"/>
      <c r="E9" s="188"/>
      <c r="F9" s="188"/>
      <c r="G9" s="188"/>
      <c r="H9" s="188"/>
      <c r="I9" s="188"/>
      <c r="J9" s="188"/>
      <c r="K9" s="188"/>
      <c r="L9" s="950" t="s">
        <v>1345</v>
      </c>
    </row>
    <row r="10" spans="1:12" ht="21.75" customHeight="1" thickTop="1" thickBot="1" x14ac:dyDescent="0.25">
      <c r="A10" s="1021" t="s">
        <v>95</v>
      </c>
      <c r="B10" s="1020">
        <f t="shared" si="0"/>
        <v>0</v>
      </c>
      <c r="C10" s="1019"/>
      <c r="D10" s="1019"/>
      <c r="E10" s="1019"/>
      <c r="F10" s="1019"/>
      <c r="G10" s="1019"/>
      <c r="H10" s="1019"/>
      <c r="I10" s="1019"/>
      <c r="J10" s="1019"/>
      <c r="K10" s="1019"/>
      <c r="L10" s="964" t="s">
        <v>96</v>
      </c>
    </row>
    <row r="11" spans="1:12" ht="21.75" customHeight="1" thickTop="1" thickBot="1" x14ac:dyDescent="0.25">
      <c r="A11" s="929" t="s">
        <v>97</v>
      </c>
      <c r="B11" s="406">
        <f t="shared" si="0"/>
        <v>0</v>
      </c>
      <c r="C11" s="188"/>
      <c r="D11" s="188"/>
      <c r="E11" s="188"/>
      <c r="F11" s="188"/>
      <c r="G11" s="188"/>
      <c r="H11" s="188"/>
      <c r="I11" s="188"/>
      <c r="J11" s="188"/>
      <c r="K11" s="188"/>
      <c r="L11" s="950" t="s">
        <v>98</v>
      </c>
    </row>
    <row r="12" spans="1:12" ht="21.75" customHeight="1" thickTop="1" thickBot="1" x14ac:dyDescent="0.25">
      <c r="A12" s="1021" t="s">
        <v>99</v>
      </c>
      <c r="B12" s="1020">
        <f t="shared" si="0"/>
        <v>0</v>
      </c>
      <c r="C12" s="1019"/>
      <c r="D12" s="1019"/>
      <c r="E12" s="1019"/>
      <c r="F12" s="1019"/>
      <c r="G12" s="1019"/>
      <c r="H12" s="1019"/>
      <c r="I12" s="1019"/>
      <c r="J12" s="1019"/>
      <c r="K12" s="1019"/>
      <c r="L12" s="964" t="s">
        <v>100</v>
      </c>
    </row>
    <row r="13" spans="1:12" ht="21.75" customHeight="1" thickTop="1" thickBot="1" x14ac:dyDescent="0.25">
      <c r="A13" s="929" t="s">
        <v>101</v>
      </c>
      <c r="B13" s="406">
        <f t="shared" si="0"/>
        <v>0</v>
      </c>
      <c r="C13" s="188"/>
      <c r="D13" s="188"/>
      <c r="E13" s="188"/>
      <c r="F13" s="188"/>
      <c r="G13" s="188"/>
      <c r="H13" s="188"/>
      <c r="I13" s="188"/>
      <c r="J13" s="188"/>
      <c r="K13" s="188"/>
      <c r="L13" s="950" t="s">
        <v>102</v>
      </c>
    </row>
    <row r="14" spans="1:12" ht="21.75" customHeight="1" thickTop="1" thickBot="1" x14ac:dyDescent="0.25">
      <c r="A14" s="1021" t="s">
        <v>103</v>
      </c>
      <c r="B14" s="1020">
        <f t="shared" si="0"/>
        <v>0</v>
      </c>
      <c r="C14" s="1019"/>
      <c r="D14" s="1019"/>
      <c r="E14" s="1019"/>
      <c r="F14" s="1019"/>
      <c r="G14" s="1019"/>
      <c r="H14" s="1019"/>
      <c r="I14" s="1019"/>
      <c r="J14" s="1019"/>
      <c r="K14" s="1019"/>
      <c r="L14" s="964" t="s">
        <v>104</v>
      </c>
    </row>
    <row r="15" spans="1:12" ht="21.75" customHeight="1" thickTop="1" thickBot="1" x14ac:dyDescent="0.25">
      <c r="A15" s="929" t="s">
        <v>105</v>
      </c>
      <c r="B15" s="406">
        <f t="shared" si="0"/>
        <v>0</v>
      </c>
      <c r="C15" s="188"/>
      <c r="D15" s="188"/>
      <c r="E15" s="188"/>
      <c r="F15" s="188"/>
      <c r="G15" s="188"/>
      <c r="H15" s="188"/>
      <c r="I15" s="188"/>
      <c r="J15" s="188"/>
      <c r="K15" s="188"/>
      <c r="L15" s="950" t="s">
        <v>106</v>
      </c>
    </row>
    <row r="16" spans="1:12" ht="21.75" customHeight="1" thickTop="1" thickBot="1" x14ac:dyDescent="0.25">
      <c r="A16" s="1021" t="s">
        <v>107</v>
      </c>
      <c r="B16" s="1020">
        <f t="shared" si="0"/>
        <v>0</v>
      </c>
      <c r="C16" s="1019"/>
      <c r="D16" s="1019"/>
      <c r="E16" s="1019"/>
      <c r="F16" s="1019"/>
      <c r="G16" s="1019"/>
      <c r="H16" s="1019"/>
      <c r="I16" s="1019"/>
      <c r="J16" s="1019"/>
      <c r="K16" s="1019"/>
      <c r="L16" s="964" t="s">
        <v>108</v>
      </c>
    </row>
    <row r="17" spans="1:12" ht="21.75" customHeight="1" thickTop="1" thickBot="1" x14ac:dyDescent="0.25">
      <c r="A17" s="929" t="s">
        <v>109</v>
      </c>
      <c r="B17" s="406">
        <f t="shared" si="0"/>
        <v>0</v>
      </c>
      <c r="C17" s="188"/>
      <c r="D17" s="188"/>
      <c r="E17" s="188"/>
      <c r="F17" s="188"/>
      <c r="G17" s="188"/>
      <c r="H17" s="188"/>
      <c r="I17" s="188"/>
      <c r="J17" s="188"/>
      <c r="K17" s="188"/>
      <c r="L17" s="950" t="s">
        <v>110</v>
      </c>
    </row>
    <row r="18" spans="1:12" ht="21.75" customHeight="1" thickTop="1" x14ac:dyDescent="0.2">
      <c r="A18" s="1018" t="s">
        <v>71</v>
      </c>
      <c r="B18" s="1017">
        <f t="shared" si="0"/>
        <v>0</v>
      </c>
      <c r="C18" s="996"/>
      <c r="D18" s="996"/>
      <c r="E18" s="996"/>
      <c r="F18" s="996"/>
      <c r="G18" s="996"/>
      <c r="H18" s="996"/>
      <c r="I18" s="996"/>
      <c r="J18" s="996"/>
      <c r="K18" s="996"/>
      <c r="L18" s="987" t="s">
        <v>72</v>
      </c>
    </row>
    <row r="19" spans="1:12" ht="21.75" customHeight="1" x14ac:dyDescent="0.2">
      <c r="A19" s="1016" t="s">
        <v>44</v>
      </c>
      <c r="B19" s="1015">
        <f>SUM(B8:B18)</f>
        <v>0</v>
      </c>
      <c r="C19" s="1015">
        <f>SUM(C8:C18)</f>
        <v>0</v>
      </c>
      <c r="D19" s="1015">
        <f>SUM(D8:D18)</f>
        <v>0</v>
      </c>
      <c r="E19" s="1015">
        <f>SUM(E8:E18)</f>
        <v>0</v>
      </c>
      <c r="F19" s="1015">
        <f>SUM(F8:F18)</f>
        <v>0</v>
      </c>
      <c r="G19" s="1015">
        <f>G8+G9+G10+G11+G12+G13+G14+G15+G16+G17+G18</f>
        <v>0</v>
      </c>
      <c r="H19" s="1015">
        <f>SUM(H8:H18)</f>
        <v>0</v>
      </c>
      <c r="I19" s="1015">
        <f>SUM(I8:I18)</f>
        <v>0</v>
      </c>
      <c r="J19" s="1015">
        <f>SUM(J8:J18)</f>
        <v>0</v>
      </c>
      <c r="K19" s="1015">
        <f>SUM(K8:K18)</f>
        <v>0</v>
      </c>
      <c r="L19" s="1014" t="s">
        <v>45</v>
      </c>
    </row>
    <row r="20" spans="1:12" ht="24.95" customHeight="1" x14ac:dyDescent="0.2"/>
    <row r="21" spans="1:12" ht="24.95" customHeight="1" x14ac:dyDescent="0.2"/>
    <row r="22" spans="1:12" ht="24.95" customHeight="1" x14ac:dyDescent="0.2"/>
    <row r="23" spans="1:12" ht="20.100000000000001" customHeight="1" x14ac:dyDescent="0.2">
      <c r="A23" s="1012"/>
      <c r="B23" s="1013"/>
      <c r="C23" s="1013"/>
      <c r="D23" s="1013"/>
      <c r="E23" s="1013"/>
      <c r="F23" s="1013"/>
      <c r="G23" s="1013"/>
      <c r="H23" s="1013"/>
      <c r="I23" s="1013"/>
      <c r="J23" s="1013"/>
      <c r="K23" s="1013"/>
      <c r="L23" s="1012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1A487-A430-4197-BF42-394C36346633}">
  <dimension ref="A1:L23"/>
  <sheetViews>
    <sheetView view="pageBreakPreview" zoomScaleNormal="80" zoomScaleSheetLayoutView="100" workbookViewId="0">
      <selection activeCell="B16" sqref="B16"/>
    </sheetView>
  </sheetViews>
  <sheetFormatPr defaultRowHeight="12.75" x14ac:dyDescent="0.2"/>
  <cols>
    <col min="1" max="1" width="16" customWidth="1"/>
    <col min="2" max="2" width="9.7109375" customWidth="1"/>
    <col min="3" max="11" width="10.42578125" customWidth="1"/>
    <col min="12" max="12" width="14.85546875" customWidth="1"/>
    <col min="14" max="14" width="12.140625" bestFit="1" customWidth="1"/>
    <col min="24" max="24" width="10.140625" bestFit="1" customWidth="1"/>
    <col min="27" max="27" width="12.7109375" bestFit="1" customWidth="1"/>
  </cols>
  <sheetData>
    <row r="1" spans="1:12" ht="20.100000000000001" customHeight="1" x14ac:dyDescent="0.5">
      <c r="A1" s="1495" t="s">
        <v>1350</v>
      </c>
      <c r="B1" s="1495"/>
      <c r="C1" s="1495"/>
      <c r="D1" s="1495"/>
      <c r="E1" s="1495"/>
      <c r="F1" s="1495"/>
      <c r="G1" s="1495"/>
      <c r="H1" s="1495"/>
      <c r="I1" s="1495"/>
      <c r="J1" s="1495"/>
      <c r="K1" s="1495"/>
      <c r="L1" s="1495"/>
    </row>
    <row r="2" spans="1:12" ht="15.75" customHeight="1" x14ac:dyDescent="0.25">
      <c r="A2" s="1429" t="s">
        <v>1349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</row>
    <row r="3" spans="1:12" s="1027" customFormat="1" ht="18" customHeight="1" x14ac:dyDescent="0.2">
      <c r="A3" s="1496" t="s">
        <v>1384</v>
      </c>
      <c r="B3" s="1497"/>
      <c r="C3" s="1497"/>
      <c r="D3" s="1497"/>
      <c r="E3" s="1497"/>
      <c r="F3" s="1497"/>
      <c r="G3" s="1497"/>
      <c r="H3" s="1497"/>
      <c r="I3" s="1497"/>
      <c r="J3" s="1497"/>
      <c r="K3" s="1497"/>
      <c r="L3" s="1497"/>
    </row>
    <row r="4" spans="1:12" ht="20.100000000000001" customHeight="1" x14ac:dyDescent="0.2">
      <c r="A4" s="1285">
        <v>2022</v>
      </c>
      <c r="B4" s="1285"/>
      <c r="C4" s="1285"/>
      <c r="D4" s="1285"/>
      <c r="E4" s="1285"/>
      <c r="F4" s="1285"/>
      <c r="G4" s="1285"/>
      <c r="H4" s="1285"/>
      <c r="I4" s="1285"/>
      <c r="J4" s="1285"/>
      <c r="K4" s="1285"/>
      <c r="L4" s="1285"/>
    </row>
    <row r="5" spans="1:12" ht="16.5" customHeight="1" x14ac:dyDescent="0.3">
      <c r="A5" s="267" t="s">
        <v>1564</v>
      </c>
      <c r="B5" s="1024"/>
      <c r="C5" s="1024"/>
      <c r="D5" s="1026"/>
      <c r="E5" s="1026"/>
      <c r="F5" s="1026"/>
      <c r="G5" s="1026"/>
      <c r="H5" s="1026"/>
      <c r="I5" s="1025"/>
      <c r="J5" s="1024"/>
      <c r="K5" s="1024"/>
      <c r="L5" s="1023" t="s">
        <v>1565</v>
      </c>
    </row>
    <row r="6" spans="1:12" ht="21" customHeight="1" thickBot="1" x14ac:dyDescent="0.25">
      <c r="A6" s="1498" t="s">
        <v>1561</v>
      </c>
      <c r="B6" s="1500" t="s">
        <v>1346</v>
      </c>
      <c r="C6" s="1501"/>
      <c r="D6" s="1501"/>
      <c r="E6" s="1501"/>
      <c r="F6" s="1501"/>
      <c r="G6" s="1501"/>
      <c r="H6" s="1501"/>
      <c r="I6" s="1501"/>
      <c r="J6" s="1501"/>
      <c r="K6" s="1501"/>
      <c r="L6" s="1502" t="s">
        <v>92</v>
      </c>
    </row>
    <row r="7" spans="1:12" ht="39.950000000000003" customHeight="1" thickTop="1" x14ac:dyDescent="0.2">
      <c r="A7" s="1499"/>
      <c r="B7" s="1022" t="s">
        <v>394</v>
      </c>
      <c r="C7" s="59" t="s">
        <v>345</v>
      </c>
      <c r="D7" s="226" t="s">
        <v>197</v>
      </c>
      <c r="E7" s="49" t="s">
        <v>161</v>
      </c>
      <c r="F7" s="49" t="s">
        <v>69</v>
      </c>
      <c r="G7" s="49" t="s">
        <v>67</v>
      </c>
      <c r="H7" s="49" t="s">
        <v>65</v>
      </c>
      <c r="I7" s="49" t="s">
        <v>63</v>
      </c>
      <c r="J7" s="49" t="s">
        <v>61</v>
      </c>
      <c r="K7" s="127" t="s">
        <v>59</v>
      </c>
      <c r="L7" s="1503"/>
    </row>
    <row r="8" spans="1:12" ht="21.75" customHeight="1" thickBot="1" x14ac:dyDescent="0.25">
      <c r="A8" s="1021" t="s">
        <v>93</v>
      </c>
      <c r="B8" s="1020">
        <f t="shared" ref="B8:B18" si="0">SUM(C8:K8)</f>
        <v>0</v>
      </c>
      <c r="C8" s="1019">
        <f>'F8-1 '!C8+'F8-2'!C8</f>
        <v>0</v>
      </c>
      <c r="D8" s="1019">
        <f>'F8-1 '!D8+'F8-2'!D8</f>
        <v>0</v>
      </c>
      <c r="E8" s="1019">
        <f>'F8-1 '!E8+'F8-2'!E8</f>
        <v>0</v>
      </c>
      <c r="F8" s="1019">
        <f>'F8-1 '!F8+'F8-2'!F8</f>
        <v>0</v>
      </c>
      <c r="G8" s="1019">
        <f>'F8-1 '!G8+'F8-2'!G8</f>
        <v>0</v>
      </c>
      <c r="H8" s="1019">
        <f>'F8-1 '!H8+'F8-2'!H8</f>
        <v>0</v>
      </c>
      <c r="I8" s="1019">
        <f>'F8-1 '!I8+'F8-2'!I8</f>
        <v>0</v>
      </c>
      <c r="J8" s="1019">
        <f>'F8-1 '!J8+'F8-2'!J8</f>
        <v>0</v>
      </c>
      <c r="K8" s="1019">
        <f>'F8-1 '!K8+'F8-2'!K8</f>
        <v>0</v>
      </c>
      <c r="L8" s="964" t="s">
        <v>535</v>
      </c>
    </row>
    <row r="9" spans="1:12" ht="21.75" customHeight="1" thickTop="1" thickBot="1" x14ac:dyDescent="0.25">
      <c r="A9" s="929" t="s">
        <v>94</v>
      </c>
      <c r="B9" s="406">
        <f t="shared" si="0"/>
        <v>0</v>
      </c>
      <c r="C9" s="188">
        <f>'F8-1 '!C9+'F8-2'!C9</f>
        <v>0</v>
      </c>
      <c r="D9" s="188">
        <f>'F8-1 '!D9+'F8-2'!D9</f>
        <v>0</v>
      </c>
      <c r="E9" s="188">
        <f>'F8-1 '!E9+'F8-2'!E9</f>
        <v>0</v>
      </c>
      <c r="F9" s="188">
        <f>'F8-1 '!F9+'F8-2'!F9</f>
        <v>0</v>
      </c>
      <c r="G9" s="188">
        <f>'F8-1 '!G9+'F8-2'!G9</f>
        <v>0</v>
      </c>
      <c r="H9" s="188">
        <f>'F8-1 '!H9+'F8-2'!H9</f>
        <v>0</v>
      </c>
      <c r="I9" s="188">
        <f>'F8-1 '!I9+'F8-2'!I9</f>
        <v>0</v>
      </c>
      <c r="J9" s="188">
        <f>'F8-1 '!J9+'F8-2'!J9</f>
        <v>0</v>
      </c>
      <c r="K9" s="188">
        <f>'F8-1 '!K9+'F8-2'!K9</f>
        <v>0</v>
      </c>
      <c r="L9" s="950" t="s">
        <v>1345</v>
      </c>
    </row>
    <row r="10" spans="1:12" ht="21.75" customHeight="1" thickTop="1" thickBot="1" x14ac:dyDescent="0.25">
      <c r="A10" s="1021" t="s">
        <v>95</v>
      </c>
      <c r="B10" s="1020">
        <f t="shared" si="0"/>
        <v>0</v>
      </c>
      <c r="C10" s="1019">
        <f>'F8-1 '!C10+'F8-2'!C10</f>
        <v>0</v>
      </c>
      <c r="D10" s="1019">
        <f>'F8-1 '!D10+'F8-2'!D10</f>
        <v>0</v>
      </c>
      <c r="E10" s="1019">
        <f>'F8-1 '!E10+'F8-2'!E10</f>
        <v>0</v>
      </c>
      <c r="F10" s="1019">
        <f>'F8-1 '!F10+'F8-2'!F10</f>
        <v>0</v>
      </c>
      <c r="G10" s="1019">
        <f>'F8-1 '!G10+'F8-2'!G10</f>
        <v>0</v>
      </c>
      <c r="H10" s="1019">
        <f>'F8-1 '!H10+'F8-2'!H10</f>
        <v>0</v>
      </c>
      <c r="I10" s="1019">
        <f>'F8-1 '!I10+'F8-2'!I10</f>
        <v>0</v>
      </c>
      <c r="J10" s="1019">
        <f>'F8-1 '!J10+'F8-2'!J10</f>
        <v>0</v>
      </c>
      <c r="K10" s="1019">
        <f>'F8-1 '!K10+'F8-2'!K10</f>
        <v>0</v>
      </c>
      <c r="L10" s="964" t="s">
        <v>96</v>
      </c>
    </row>
    <row r="11" spans="1:12" ht="21.75" customHeight="1" thickTop="1" thickBot="1" x14ac:dyDescent="0.25">
      <c r="A11" s="929" t="s">
        <v>97</v>
      </c>
      <c r="B11" s="406">
        <f t="shared" si="0"/>
        <v>0</v>
      </c>
      <c r="C11" s="188">
        <f>'F8-1 '!C11+'F8-2'!C11</f>
        <v>0</v>
      </c>
      <c r="D11" s="188">
        <f>'F8-1 '!D11+'F8-2'!D11</f>
        <v>0</v>
      </c>
      <c r="E11" s="188">
        <f>'F8-1 '!E11+'F8-2'!E11</f>
        <v>0</v>
      </c>
      <c r="F11" s="188">
        <f>'F8-1 '!F11+'F8-2'!F11</f>
        <v>0</v>
      </c>
      <c r="G11" s="188">
        <f>'F8-1 '!G11+'F8-2'!G11</f>
        <v>0</v>
      </c>
      <c r="H11" s="188">
        <f>'F8-1 '!H11+'F8-2'!H11</f>
        <v>0</v>
      </c>
      <c r="I11" s="188">
        <f>'F8-1 '!I11+'F8-2'!I11</f>
        <v>0</v>
      </c>
      <c r="J11" s="188">
        <f>'F8-1 '!J11+'F8-2'!J11</f>
        <v>0</v>
      </c>
      <c r="K11" s="188">
        <f>'F8-1 '!K11+'F8-2'!K11</f>
        <v>0</v>
      </c>
      <c r="L11" s="950" t="s">
        <v>98</v>
      </c>
    </row>
    <row r="12" spans="1:12" ht="21.75" customHeight="1" thickTop="1" thickBot="1" x14ac:dyDescent="0.25">
      <c r="A12" s="1021" t="s">
        <v>99</v>
      </c>
      <c r="B12" s="1020">
        <f t="shared" si="0"/>
        <v>0</v>
      </c>
      <c r="C12" s="1019">
        <f>'F8-1 '!C12+'F8-2'!C12</f>
        <v>0</v>
      </c>
      <c r="D12" s="1019">
        <f>'F8-1 '!D12+'F8-2'!D12</f>
        <v>0</v>
      </c>
      <c r="E12" s="1019">
        <f>'F8-1 '!E12+'F8-2'!E12</f>
        <v>0</v>
      </c>
      <c r="F12" s="1019">
        <f>'F8-1 '!F12+'F8-2'!F12</f>
        <v>0</v>
      </c>
      <c r="G12" s="1019">
        <f>'F8-1 '!G12+'F8-2'!G12</f>
        <v>0</v>
      </c>
      <c r="H12" s="1019">
        <f>'F8-1 '!H12+'F8-2'!H12</f>
        <v>0</v>
      </c>
      <c r="I12" s="1019">
        <f>'F8-1 '!I12+'F8-2'!I12</f>
        <v>0</v>
      </c>
      <c r="J12" s="1019">
        <f>'F8-1 '!J12+'F8-2'!J12</f>
        <v>0</v>
      </c>
      <c r="K12" s="1019">
        <f>'F8-1 '!K12+'F8-2'!K12</f>
        <v>0</v>
      </c>
      <c r="L12" s="964" t="s">
        <v>100</v>
      </c>
    </row>
    <row r="13" spans="1:12" ht="21.75" customHeight="1" thickTop="1" thickBot="1" x14ac:dyDescent="0.25">
      <c r="A13" s="929" t="s">
        <v>101</v>
      </c>
      <c r="B13" s="406">
        <f t="shared" si="0"/>
        <v>0</v>
      </c>
      <c r="C13" s="188">
        <f>'F8-1 '!C13+'F8-2'!C13</f>
        <v>0</v>
      </c>
      <c r="D13" s="188">
        <f>'F8-1 '!D13+'F8-2'!D13</f>
        <v>0</v>
      </c>
      <c r="E13" s="188">
        <f>'F8-1 '!E13+'F8-2'!E13</f>
        <v>0</v>
      </c>
      <c r="F13" s="188">
        <f>'F8-1 '!F13+'F8-2'!F13</f>
        <v>0</v>
      </c>
      <c r="G13" s="188">
        <f>'F8-1 '!G13+'F8-2'!G13</f>
        <v>0</v>
      </c>
      <c r="H13" s="188">
        <f>'F8-1 '!H13+'F8-2'!H13</f>
        <v>0</v>
      </c>
      <c r="I13" s="188">
        <f>'F8-1 '!I13+'F8-2'!I13</f>
        <v>0</v>
      </c>
      <c r="J13" s="188">
        <f>'F8-1 '!J13+'F8-2'!J13</f>
        <v>0</v>
      </c>
      <c r="K13" s="188">
        <f>'F8-1 '!K13+'F8-2'!K13</f>
        <v>0</v>
      </c>
      <c r="L13" s="950" t="s">
        <v>102</v>
      </c>
    </row>
    <row r="14" spans="1:12" ht="21.75" customHeight="1" thickTop="1" thickBot="1" x14ac:dyDescent="0.25">
      <c r="A14" s="1021" t="s">
        <v>103</v>
      </c>
      <c r="B14" s="1020">
        <f t="shared" si="0"/>
        <v>0</v>
      </c>
      <c r="C14" s="1019">
        <f>'F8-1 '!C14+'F8-2'!C14</f>
        <v>0</v>
      </c>
      <c r="D14" s="1019">
        <f>'F8-1 '!D14+'F8-2'!D14</f>
        <v>0</v>
      </c>
      <c r="E14" s="1019">
        <f>'F8-1 '!E14+'F8-2'!E14</f>
        <v>0</v>
      </c>
      <c r="F14" s="1019">
        <f>'F8-1 '!F14+'F8-2'!F14</f>
        <v>0</v>
      </c>
      <c r="G14" s="1019">
        <f>'F8-1 '!G14+'F8-2'!G14</f>
        <v>0</v>
      </c>
      <c r="H14" s="1019">
        <f>'F8-1 '!H14+'F8-2'!H14</f>
        <v>0</v>
      </c>
      <c r="I14" s="1019">
        <f>'F8-1 '!I14+'F8-2'!I14</f>
        <v>0</v>
      </c>
      <c r="J14" s="1019">
        <f>'F8-1 '!J14+'F8-2'!J14</f>
        <v>0</v>
      </c>
      <c r="K14" s="1019">
        <f>'F8-1 '!K14+'F8-2'!K14</f>
        <v>0</v>
      </c>
      <c r="L14" s="964" t="s">
        <v>104</v>
      </c>
    </row>
    <row r="15" spans="1:12" ht="21.75" customHeight="1" thickTop="1" thickBot="1" x14ac:dyDescent="0.25">
      <c r="A15" s="929" t="s">
        <v>105</v>
      </c>
      <c r="B15" s="406">
        <f t="shared" si="0"/>
        <v>0</v>
      </c>
      <c r="C15" s="188">
        <f>'F8-1 '!C15+'F8-2'!C15</f>
        <v>0</v>
      </c>
      <c r="D15" s="188">
        <f>'F8-1 '!D15+'F8-2'!D15</f>
        <v>0</v>
      </c>
      <c r="E15" s="188">
        <f>'F8-1 '!E15+'F8-2'!E15</f>
        <v>0</v>
      </c>
      <c r="F15" s="188">
        <f>'F8-1 '!F15+'F8-2'!F15</f>
        <v>0</v>
      </c>
      <c r="G15" s="188">
        <f>'F8-1 '!G15+'F8-2'!G15</f>
        <v>0</v>
      </c>
      <c r="H15" s="188">
        <f>'F8-1 '!H15+'F8-2'!H15</f>
        <v>0</v>
      </c>
      <c r="I15" s="188">
        <f>'F8-1 '!I15+'F8-2'!I15</f>
        <v>0</v>
      </c>
      <c r="J15" s="188">
        <f>'F8-1 '!J15+'F8-2'!J15</f>
        <v>0</v>
      </c>
      <c r="K15" s="188">
        <f>'F8-1 '!K15+'F8-2'!K15</f>
        <v>0</v>
      </c>
      <c r="L15" s="950" t="s">
        <v>106</v>
      </c>
    </row>
    <row r="16" spans="1:12" ht="21.75" customHeight="1" thickTop="1" thickBot="1" x14ac:dyDescent="0.25">
      <c r="A16" s="1021" t="s">
        <v>107</v>
      </c>
      <c r="B16" s="1020">
        <f t="shared" si="0"/>
        <v>0</v>
      </c>
      <c r="C16" s="1019">
        <f>'F8-1 '!C16+'F8-2'!C16</f>
        <v>0</v>
      </c>
      <c r="D16" s="1019">
        <f>'F8-1 '!D16+'F8-2'!D16</f>
        <v>0</v>
      </c>
      <c r="E16" s="1019">
        <f>'F8-1 '!E16+'F8-2'!E16</f>
        <v>0</v>
      </c>
      <c r="F16" s="1019">
        <f>'F8-1 '!F16+'F8-2'!F16</f>
        <v>0</v>
      </c>
      <c r="G16" s="1019">
        <f>'F8-1 '!G16+'F8-2'!G16</f>
        <v>0</v>
      </c>
      <c r="H16" s="1019">
        <f>'F8-1 '!H16+'F8-2'!H16</f>
        <v>0</v>
      </c>
      <c r="I16" s="1019">
        <f>'F8-1 '!I16+'F8-2'!I16</f>
        <v>0</v>
      </c>
      <c r="J16" s="1019">
        <f>'F8-1 '!J16+'F8-2'!J16</f>
        <v>0</v>
      </c>
      <c r="K16" s="1019">
        <f>'F8-1 '!K16+'F8-2'!K16</f>
        <v>0</v>
      </c>
      <c r="L16" s="964" t="s">
        <v>108</v>
      </c>
    </row>
    <row r="17" spans="1:12" ht="21.75" customHeight="1" thickTop="1" thickBot="1" x14ac:dyDescent="0.25">
      <c r="A17" s="929" t="s">
        <v>109</v>
      </c>
      <c r="B17" s="406">
        <f t="shared" si="0"/>
        <v>0</v>
      </c>
      <c r="C17" s="188">
        <f>'F8-1 '!C17+'F8-2'!C17</f>
        <v>0</v>
      </c>
      <c r="D17" s="188">
        <f>'F8-1 '!D17+'F8-2'!D17</f>
        <v>0</v>
      </c>
      <c r="E17" s="188">
        <f>'F8-1 '!E17+'F8-2'!E17</f>
        <v>0</v>
      </c>
      <c r="F17" s="188">
        <f>'F8-1 '!F17+'F8-2'!F17</f>
        <v>0</v>
      </c>
      <c r="G17" s="188">
        <f>'F8-1 '!G17+'F8-2'!G17</f>
        <v>0</v>
      </c>
      <c r="H17" s="188">
        <f>'F8-1 '!H17+'F8-2'!H17</f>
        <v>0</v>
      </c>
      <c r="I17" s="188">
        <f>'F8-1 '!I17+'F8-2'!I17</f>
        <v>0</v>
      </c>
      <c r="J17" s="188">
        <f>'F8-1 '!J17+'F8-2'!J17</f>
        <v>0</v>
      </c>
      <c r="K17" s="188">
        <f>'F8-1 '!K17+'F8-2'!K17</f>
        <v>0</v>
      </c>
      <c r="L17" s="950" t="s">
        <v>110</v>
      </c>
    </row>
    <row r="18" spans="1:12" ht="21.75" customHeight="1" thickTop="1" x14ac:dyDescent="0.2">
      <c r="A18" s="1018" t="s">
        <v>71</v>
      </c>
      <c r="B18" s="1017">
        <f t="shared" si="0"/>
        <v>0</v>
      </c>
      <c r="C18" s="996">
        <f>'F8-1 '!C18+'F8-2'!C18</f>
        <v>0</v>
      </c>
      <c r="D18" s="996">
        <f>'F8-1 '!D18+'F8-2'!D18</f>
        <v>0</v>
      </c>
      <c r="E18" s="996">
        <f>'F8-1 '!E18+'F8-2'!E18</f>
        <v>0</v>
      </c>
      <c r="F18" s="996">
        <f>'F8-1 '!F18+'F8-2'!F18</f>
        <v>0</v>
      </c>
      <c r="G18" s="996">
        <f>'F8-1 '!G18+'F8-2'!G18</f>
        <v>0</v>
      </c>
      <c r="H18" s="996">
        <f>'F8-1 '!H18+'F8-2'!H18</f>
        <v>0</v>
      </c>
      <c r="I18" s="996">
        <f>'F8-1 '!I18+'F8-2'!I18</f>
        <v>0</v>
      </c>
      <c r="J18" s="996">
        <f>'F8-1 '!J18+'F8-2'!J18</f>
        <v>0</v>
      </c>
      <c r="K18" s="996">
        <f>'F8-1 '!K18+'F8-2'!K18</f>
        <v>0</v>
      </c>
      <c r="L18" s="987" t="s">
        <v>72</v>
      </c>
    </row>
    <row r="19" spans="1:12" ht="21.75" customHeight="1" x14ac:dyDescent="0.2">
      <c r="A19" s="1016" t="s">
        <v>44</v>
      </c>
      <c r="B19" s="1015">
        <f>SUM(B8:B18)</f>
        <v>0</v>
      </c>
      <c r="C19" s="1015">
        <f>SUM(C8:C18)</f>
        <v>0</v>
      </c>
      <c r="D19" s="1015">
        <f>SUM(D8:D18)</f>
        <v>0</v>
      </c>
      <c r="E19" s="1015">
        <f>SUM(E8:E18)</f>
        <v>0</v>
      </c>
      <c r="F19" s="1015">
        <f>SUM(F8:F18)</f>
        <v>0</v>
      </c>
      <c r="G19" s="1015">
        <f>G8+G9+G10+G11+G12+G13+G14+G15+G16+G17+G18</f>
        <v>0</v>
      </c>
      <c r="H19" s="1015">
        <f>SUM(H8:H18)</f>
        <v>0</v>
      </c>
      <c r="I19" s="1015">
        <f>SUM(I8:I18)</f>
        <v>0</v>
      </c>
      <c r="J19" s="1015">
        <f>SUM(J8:J18)</f>
        <v>0</v>
      </c>
      <c r="K19" s="1015">
        <f>SUM(K8:K18)</f>
        <v>0</v>
      </c>
      <c r="L19" s="1014" t="s">
        <v>45</v>
      </c>
    </row>
    <row r="20" spans="1:12" ht="24.95" customHeight="1" x14ac:dyDescent="0.2"/>
    <row r="21" spans="1:12" ht="24.95" customHeight="1" x14ac:dyDescent="0.2"/>
    <row r="22" spans="1:12" ht="24.95" customHeight="1" x14ac:dyDescent="0.2"/>
    <row r="23" spans="1:12" ht="20.100000000000001" customHeight="1" x14ac:dyDescent="0.2">
      <c r="A23" s="1012"/>
      <c r="B23" s="1013"/>
      <c r="C23" s="1013"/>
      <c r="D23" s="1013"/>
      <c r="E23" s="1013"/>
      <c r="F23" s="1013"/>
      <c r="G23" s="1013"/>
      <c r="H23" s="1013"/>
      <c r="I23" s="1013"/>
      <c r="J23" s="1013"/>
      <c r="K23" s="1013"/>
      <c r="L23" s="1012"/>
    </row>
  </sheetData>
  <mergeCells count="7">
    <mergeCell ref="A1:L1"/>
    <mergeCell ref="A2:L2"/>
    <mergeCell ref="A3:L3"/>
    <mergeCell ref="A4:L4"/>
    <mergeCell ref="A6:A7"/>
    <mergeCell ref="B6:K6"/>
    <mergeCell ref="L6:L7"/>
  </mergeCells>
  <printOptions horizontalCentered="1" verticalCentered="1"/>
  <pageMargins left="0" right="0" top="0.59055118110236204" bottom="0" header="0" footer="0"/>
  <pageSetup paperSize="9" scale="95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5"/>
  <dimension ref="A1:A3"/>
  <sheetViews>
    <sheetView view="pageBreakPreview" zoomScaleNormal="100" zoomScaleSheetLayoutView="100" workbookViewId="0">
      <selection activeCell="A13" sqref="A13"/>
    </sheetView>
  </sheetViews>
  <sheetFormatPr defaultRowHeight="12.75" x14ac:dyDescent="0.2"/>
  <cols>
    <col min="1" max="1" width="57.28515625" style="27" customWidth="1"/>
    <col min="2" max="255" width="9.140625" style="27"/>
    <col min="256" max="256" width="52.7109375" style="27" customWidth="1"/>
    <col min="257" max="511" width="9.140625" style="27"/>
    <col min="512" max="512" width="52.7109375" style="27" customWidth="1"/>
    <col min="513" max="767" width="9.140625" style="27"/>
    <col min="768" max="768" width="52.7109375" style="27" customWidth="1"/>
    <col min="769" max="1023" width="9.140625" style="27"/>
    <col min="1024" max="1024" width="52.7109375" style="27" customWidth="1"/>
    <col min="1025" max="1279" width="9.140625" style="27"/>
    <col min="1280" max="1280" width="52.7109375" style="27" customWidth="1"/>
    <col min="1281" max="1535" width="9.140625" style="27"/>
    <col min="1536" max="1536" width="52.7109375" style="27" customWidth="1"/>
    <col min="1537" max="1791" width="9.140625" style="27"/>
    <col min="1792" max="1792" width="52.7109375" style="27" customWidth="1"/>
    <col min="1793" max="2047" width="9.140625" style="27"/>
    <col min="2048" max="2048" width="52.7109375" style="27" customWidth="1"/>
    <col min="2049" max="2303" width="9.140625" style="27"/>
    <col min="2304" max="2304" width="52.7109375" style="27" customWidth="1"/>
    <col min="2305" max="2559" width="9.140625" style="27"/>
    <col min="2560" max="2560" width="52.7109375" style="27" customWidth="1"/>
    <col min="2561" max="2815" width="9.140625" style="27"/>
    <col min="2816" max="2816" width="52.7109375" style="27" customWidth="1"/>
    <col min="2817" max="3071" width="9.140625" style="27"/>
    <col min="3072" max="3072" width="52.7109375" style="27" customWidth="1"/>
    <col min="3073" max="3327" width="9.140625" style="27"/>
    <col min="3328" max="3328" width="52.7109375" style="27" customWidth="1"/>
    <col min="3329" max="3583" width="9.140625" style="27"/>
    <col min="3584" max="3584" width="52.7109375" style="27" customWidth="1"/>
    <col min="3585" max="3839" width="9.140625" style="27"/>
    <col min="3840" max="3840" width="52.7109375" style="27" customWidth="1"/>
    <col min="3841" max="4095" width="9.140625" style="27"/>
    <col min="4096" max="4096" width="52.7109375" style="27" customWidth="1"/>
    <col min="4097" max="4351" width="9.140625" style="27"/>
    <col min="4352" max="4352" width="52.7109375" style="27" customWidth="1"/>
    <col min="4353" max="4607" width="9.140625" style="27"/>
    <col min="4608" max="4608" width="52.7109375" style="27" customWidth="1"/>
    <col min="4609" max="4863" width="9.140625" style="27"/>
    <col min="4864" max="4864" width="52.7109375" style="27" customWidth="1"/>
    <col min="4865" max="5119" width="9.140625" style="27"/>
    <col min="5120" max="5120" width="52.7109375" style="27" customWidth="1"/>
    <col min="5121" max="5375" width="9.140625" style="27"/>
    <col min="5376" max="5376" width="52.7109375" style="27" customWidth="1"/>
    <col min="5377" max="5631" width="9.140625" style="27"/>
    <col min="5632" max="5632" width="52.7109375" style="27" customWidth="1"/>
    <col min="5633" max="5887" width="9.140625" style="27"/>
    <col min="5888" max="5888" width="52.7109375" style="27" customWidth="1"/>
    <col min="5889" max="6143" width="9.140625" style="27"/>
    <col min="6144" max="6144" width="52.7109375" style="27" customWidth="1"/>
    <col min="6145" max="6399" width="9.140625" style="27"/>
    <col min="6400" max="6400" width="52.7109375" style="27" customWidth="1"/>
    <col min="6401" max="6655" width="9.140625" style="27"/>
    <col min="6656" max="6656" width="52.7109375" style="27" customWidth="1"/>
    <col min="6657" max="6911" width="9.140625" style="27"/>
    <col min="6912" max="6912" width="52.7109375" style="27" customWidth="1"/>
    <col min="6913" max="7167" width="9.140625" style="27"/>
    <col min="7168" max="7168" width="52.7109375" style="27" customWidth="1"/>
    <col min="7169" max="7423" width="9.140625" style="27"/>
    <col min="7424" max="7424" width="52.7109375" style="27" customWidth="1"/>
    <col min="7425" max="7679" width="9.140625" style="27"/>
    <col min="7680" max="7680" width="52.7109375" style="27" customWidth="1"/>
    <col min="7681" max="7935" width="9.140625" style="27"/>
    <col min="7936" max="7936" width="52.7109375" style="27" customWidth="1"/>
    <col min="7937" max="8191" width="9.140625" style="27"/>
    <col min="8192" max="8192" width="52.7109375" style="27" customWidth="1"/>
    <col min="8193" max="8447" width="9.140625" style="27"/>
    <col min="8448" max="8448" width="52.7109375" style="27" customWidth="1"/>
    <col min="8449" max="8703" width="9.140625" style="27"/>
    <col min="8704" max="8704" width="52.7109375" style="27" customWidth="1"/>
    <col min="8705" max="8959" width="9.140625" style="27"/>
    <col min="8960" max="8960" width="52.7109375" style="27" customWidth="1"/>
    <col min="8961" max="9215" width="9.140625" style="27"/>
    <col min="9216" max="9216" width="52.7109375" style="27" customWidth="1"/>
    <col min="9217" max="9471" width="9.140625" style="27"/>
    <col min="9472" max="9472" width="52.7109375" style="27" customWidth="1"/>
    <col min="9473" max="9727" width="9.140625" style="27"/>
    <col min="9728" max="9728" width="52.7109375" style="27" customWidth="1"/>
    <col min="9729" max="9983" width="9.140625" style="27"/>
    <col min="9984" max="9984" width="52.7109375" style="27" customWidth="1"/>
    <col min="9985" max="10239" width="9.140625" style="27"/>
    <col min="10240" max="10240" width="52.7109375" style="27" customWidth="1"/>
    <col min="10241" max="10495" width="9.140625" style="27"/>
    <col min="10496" max="10496" width="52.7109375" style="27" customWidth="1"/>
    <col min="10497" max="10751" width="9.140625" style="27"/>
    <col min="10752" max="10752" width="52.7109375" style="27" customWidth="1"/>
    <col min="10753" max="11007" width="9.140625" style="27"/>
    <col min="11008" max="11008" width="52.7109375" style="27" customWidth="1"/>
    <col min="11009" max="11263" width="9.140625" style="27"/>
    <col min="11264" max="11264" width="52.7109375" style="27" customWidth="1"/>
    <col min="11265" max="11519" width="9.140625" style="27"/>
    <col min="11520" max="11520" width="52.7109375" style="27" customWidth="1"/>
    <col min="11521" max="11775" width="9.140625" style="27"/>
    <col min="11776" max="11776" width="52.7109375" style="27" customWidth="1"/>
    <col min="11777" max="12031" width="9.140625" style="27"/>
    <col min="12032" max="12032" width="52.7109375" style="27" customWidth="1"/>
    <col min="12033" max="12287" width="9.140625" style="27"/>
    <col min="12288" max="12288" width="52.7109375" style="27" customWidth="1"/>
    <col min="12289" max="12543" width="9.140625" style="27"/>
    <col min="12544" max="12544" width="52.7109375" style="27" customWidth="1"/>
    <col min="12545" max="12799" width="9.140625" style="27"/>
    <col min="12800" max="12800" width="52.7109375" style="27" customWidth="1"/>
    <col min="12801" max="13055" width="9.140625" style="27"/>
    <col min="13056" max="13056" width="52.7109375" style="27" customWidth="1"/>
    <col min="13057" max="13311" width="9.140625" style="27"/>
    <col min="13312" max="13312" width="52.7109375" style="27" customWidth="1"/>
    <col min="13313" max="13567" width="9.140625" style="27"/>
    <col min="13568" max="13568" width="52.7109375" style="27" customWidth="1"/>
    <col min="13569" max="13823" width="9.140625" style="27"/>
    <col min="13824" max="13824" width="52.7109375" style="27" customWidth="1"/>
    <col min="13825" max="14079" width="9.140625" style="27"/>
    <col min="14080" max="14080" width="52.7109375" style="27" customWidth="1"/>
    <col min="14081" max="14335" width="9.140625" style="27"/>
    <col min="14336" max="14336" width="52.7109375" style="27" customWidth="1"/>
    <col min="14337" max="14591" width="9.140625" style="27"/>
    <col min="14592" max="14592" width="52.7109375" style="27" customWidth="1"/>
    <col min="14593" max="14847" width="9.140625" style="27"/>
    <col min="14848" max="14848" width="52.7109375" style="27" customWidth="1"/>
    <col min="14849" max="15103" width="9.140625" style="27"/>
    <col min="15104" max="15104" width="52.7109375" style="27" customWidth="1"/>
    <col min="15105" max="15359" width="9.140625" style="27"/>
    <col min="15360" max="15360" width="52.7109375" style="27" customWidth="1"/>
    <col min="15361" max="15615" width="9.140625" style="27"/>
    <col min="15616" max="15616" width="52.7109375" style="27" customWidth="1"/>
    <col min="15617" max="15871" width="9.140625" style="27"/>
    <col min="15872" max="15872" width="52.7109375" style="27" customWidth="1"/>
    <col min="15873" max="16127" width="9.140625" style="27"/>
    <col min="16128" max="16128" width="52.7109375" style="27" customWidth="1"/>
    <col min="16129" max="16384" width="9.140625" style="27"/>
  </cols>
  <sheetData>
    <row r="1" spans="1:1" ht="47.25" customHeight="1" thickTop="1" x14ac:dyDescent="0.4">
      <c r="A1" s="1104" t="s">
        <v>1634</v>
      </c>
    </row>
    <row r="2" spans="1:1" ht="40.5" customHeight="1" thickBot="1" x14ac:dyDescent="0.25">
      <c r="A2" s="1105" t="s">
        <v>1635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64"/>
  <sheetViews>
    <sheetView view="pageBreakPreview" zoomScaleNormal="100" zoomScaleSheetLayoutView="100" workbookViewId="0">
      <selection activeCell="O15" sqref="O15"/>
    </sheetView>
  </sheetViews>
  <sheetFormatPr defaultColWidth="9.140625" defaultRowHeight="12.75" x14ac:dyDescent="0.2"/>
  <cols>
    <col min="1" max="10" width="9.140625" style="27"/>
    <col min="11" max="11" width="6.140625" style="27" customWidth="1"/>
    <col min="12" max="16384" width="9.140625" style="27"/>
  </cols>
  <sheetData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7"/>
  <dimension ref="A1:P16"/>
  <sheetViews>
    <sheetView view="pageBreakPreview" zoomScaleNormal="100" zoomScaleSheetLayoutView="100" workbookViewId="0">
      <selection activeCell="P12" sqref="P12"/>
    </sheetView>
  </sheetViews>
  <sheetFormatPr defaultRowHeight="15" x14ac:dyDescent="0.2"/>
  <cols>
    <col min="1" max="1" width="22.140625" style="3" customWidth="1"/>
    <col min="2" max="15" width="7.5703125" style="3" customWidth="1"/>
    <col min="16" max="16" width="18.85546875" style="3" customWidth="1"/>
    <col min="17" max="259" width="9.140625" style="2"/>
    <col min="260" max="260" width="25.7109375" style="2" customWidth="1"/>
    <col min="261" max="271" width="7.7109375" style="2" customWidth="1"/>
    <col min="272" max="272" width="25.7109375" style="2" customWidth="1"/>
    <col min="273" max="515" width="9.140625" style="2"/>
    <col min="516" max="516" width="25.7109375" style="2" customWidth="1"/>
    <col min="517" max="527" width="7.7109375" style="2" customWidth="1"/>
    <col min="528" max="528" width="25.7109375" style="2" customWidth="1"/>
    <col min="529" max="771" width="9.140625" style="2"/>
    <col min="772" max="772" width="25.7109375" style="2" customWidth="1"/>
    <col min="773" max="783" width="7.7109375" style="2" customWidth="1"/>
    <col min="784" max="784" width="25.7109375" style="2" customWidth="1"/>
    <col min="785" max="1027" width="9.140625" style="2"/>
    <col min="1028" max="1028" width="25.7109375" style="2" customWidth="1"/>
    <col min="1029" max="1039" width="7.7109375" style="2" customWidth="1"/>
    <col min="1040" max="1040" width="25.7109375" style="2" customWidth="1"/>
    <col min="1041" max="1283" width="9.140625" style="2"/>
    <col min="1284" max="1284" width="25.7109375" style="2" customWidth="1"/>
    <col min="1285" max="1295" width="7.7109375" style="2" customWidth="1"/>
    <col min="1296" max="1296" width="25.7109375" style="2" customWidth="1"/>
    <col min="1297" max="1539" width="9.140625" style="2"/>
    <col min="1540" max="1540" width="25.7109375" style="2" customWidth="1"/>
    <col min="1541" max="1551" width="7.7109375" style="2" customWidth="1"/>
    <col min="1552" max="1552" width="25.7109375" style="2" customWidth="1"/>
    <col min="1553" max="1795" width="9.140625" style="2"/>
    <col min="1796" max="1796" width="25.7109375" style="2" customWidth="1"/>
    <col min="1797" max="1807" width="7.7109375" style="2" customWidth="1"/>
    <col min="1808" max="1808" width="25.7109375" style="2" customWidth="1"/>
    <col min="1809" max="2051" width="9.140625" style="2"/>
    <col min="2052" max="2052" width="25.7109375" style="2" customWidth="1"/>
    <col min="2053" max="2063" width="7.7109375" style="2" customWidth="1"/>
    <col min="2064" max="2064" width="25.7109375" style="2" customWidth="1"/>
    <col min="2065" max="2307" width="9.140625" style="2"/>
    <col min="2308" max="2308" width="25.7109375" style="2" customWidth="1"/>
    <col min="2309" max="2319" width="7.7109375" style="2" customWidth="1"/>
    <col min="2320" max="2320" width="25.7109375" style="2" customWidth="1"/>
    <col min="2321" max="2563" width="9.140625" style="2"/>
    <col min="2564" max="2564" width="25.7109375" style="2" customWidth="1"/>
    <col min="2565" max="2575" width="7.7109375" style="2" customWidth="1"/>
    <col min="2576" max="2576" width="25.7109375" style="2" customWidth="1"/>
    <col min="2577" max="2819" width="9.140625" style="2"/>
    <col min="2820" max="2820" width="25.7109375" style="2" customWidth="1"/>
    <col min="2821" max="2831" width="7.7109375" style="2" customWidth="1"/>
    <col min="2832" max="2832" width="25.7109375" style="2" customWidth="1"/>
    <col min="2833" max="3075" width="9.140625" style="2"/>
    <col min="3076" max="3076" width="25.7109375" style="2" customWidth="1"/>
    <col min="3077" max="3087" width="7.7109375" style="2" customWidth="1"/>
    <col min="3088" max="3088" width="25.7109375" style="2" customWidth="1"/>
    <col min="3089" max="3331" width="9.140625" style="2"/>
    <col min="3332" max="3332" width="25.7109375" style="2" customWidth="1"/>
    <col min="3333" max="3343" width="7.7109375" style="2" customWidth="1"/>
    <col min="3344" max="3344" width="25.7109375" style="2" customWidth="1"/>
    <col min="3345" max="3587" width="9.140625" style="2"/>
    <col min="3588" max="3588" width="25.7109375" style="2" customWidth="1"/>
    <col min="3589" max="3599" width="7.7109375" style="2" customWidth="1"/>
    <col min="3600" max="3600" width="25.7109375" style="2" customWidth="1"/>
    <col min="3601" max="3843" width="9.140625" style="2"/>
    <col min="3844" max="3844" width="25.7109375" style="2" customWidth="1"/>
    <col min="3845" max="3855" width="7.7109375" style="2" customWidth="1"/>
    <col min="3856" max="3856" width="25.7109375" style="2" customWidth="1"/>
    <col min="3857" max="4099" width="9.140625" style="2"/>
    <col min="4100" max="4100" width="25.7109375" style="2" customWidth="1"/>
    <col min="4101" max="4111" width="7.7109375" style="2" customWidth="1"/>
    <col min="4112" max="4112" width="25.7109375" style="2" customWidth="1"/>
    <col min="4113" max="4355" width="9.140625" style="2"/>
    <col min="4356" max="4356" width="25.7109375" style="2" customWidth="1"/>
    <col min="4357" max="4367" width="7.7109375" style="2" customWidth="1"/>
    <col min="4368" max="4368" width="25.7109375" style="2" customWidth="1"/>
    <col min="4369" max="4611" width="9.140625" style="2"/>
    <col min="4612" max="4612" width="25.7109375" style="2" customWidth="1"/>
    <col min="4613" max="4623" width="7.7109375" style="2" customWidth="1"/>
    <col min="4624" max="4624" width="25.7109375" style="2" customWidth="1"/>
    <col min="4625" max="4867" width="9.140625" style="2"/>
    <col min="4868" max="4868" width="25.7109375" style="2" customWidth="1"/>
    <col min="4869" max="4879" width="7.7109375" style="2" customWidth="1"/>
    <col min="4880" max="4880" width="25.7109375" style="2" customWidth="1"/>
    <col min="4881" max="5123" width="9.140625" style="2"/>
    <col min="5124" max="5124" width="25.7109375" style="2" customWidth="1"/>
    <col min="5125" max="5135" width="7.7109375" style="2" customWidth="1"/>
    <col min="5136" max="5136" width="25.7109375" style="2" customWidth="1"/>
    <col min="5137" max="5379" width="9.140625" style="2"/>
    <col min="5380" max="5380" width="25.7109375" style="2" customWidth="1"/>
    <col min="5381" max="5391" width="7.7109375" style="2" customWidth="1"/>
    <col min="5392" max="5392" width="25.7109375" style="2" customWidth="1"/>
    <col min="5393" max="5635" width="9.140625" style="2"/>
    <col min="5636" max="5636" width="25.7109375" style="2" customWidth="1"/>
    <col min="5637" max="5647" width="7.7109375" style="2" customWidth="1"/>
    <col min="5648" max="5648" width="25.7109375" style="2" customWidth="1"/>
    <col min="5649" max="5891" width="9.140625" style="2"/>
    <col min="5892" max="5892" width="25.7109375" style="2" customWidth="1"/>
    <col min="5893" max="5903" width="7.7109375" style="2" customWidth="1"/>
    <col min="5904" max="5904" width="25.7109375" style="2" customWidth="1"/>
    <col min="5905" max="6147" width="9.140625" style="2"/>
    <col min="6148" max="6148" width="25.7109375" style="2" customWidth="1"/>
    <col min="6149" max="6159" width="7.7109375" style="2" customWidth="1"/>
    <col min="6160" max="6160" width="25.7109375" style="2" customWidth="1"/>
    <col min="6161" max="6403" width="9.140625" style="2"/>
    <col min="6404" max="6404" width="25.7109375" style="2" customWidth="1"/>
    <col min="6405" max="6415" width="7.7109375" style="2" customWidth="1"/>
    <col min="6416" max="6416" width="25.7109375" style="2" customWidth="1"/>
    <col min="6417" max="6659" width="9.140625" style="2"/>
    <col min="6660" max="6660" width="25.7109375" style="2" customWidth="1"/>
    <col min="6661" max="6671" width="7.7109375" style="2" customWidth="1"/>
    <col min="6672" max="6672" width="25.7109375" style="2" customWidth="1"/>
    <col min="6673" max="6915" width="9.140625" style="2"/>
    <col min="6916" max="6916" width="25.7109375" style="2" customWidth="1"/>
    <col min="6917" max="6927" width="7.7109375" style="2" customWidth="1"/>
    <col min="6928" max="6928" width="25.7109375" style="2" customWidth="1"/>
    <col min="6929" max="7171" width="9.140625" style="2"/>
    <col min="7172" max="7172" width="25.7109375" style="2" customWidth="1"/>
    <col min="7173" max="7183" width="7.7109375" style="2" customWidth="1"/>
    <col min="7184" max="7184" width="25.7109375" style="2" customWidth="1"/>
    <col min="7185" max="7427" width="9.140625" style="2"/>
    <col min="7428" max="7428" width="25.7109375" style="2" customWidth="1"/>
    <col min="7429" max="7439" width="7.7109375" style="2" customWidth="1"/>
    <col min="7440" max="7440" width="25.7109375" style="2" customWidth="1"/>
    <col min="7441" max="7683" width="9.140625" style="2"/>
    <col min="7684" max="7684" width="25.7109375" style="2" customWidth="1"/>
    <col min="7685" max="7695" width="7.7109375" style="2" customWidth="1"/>
    <col min="7696" max="7696" width="25.7109375" style="2" customWidth="1"/>
    <col min="7697" max="7939" width="9.140625" style="2"/>
    <col min="7940" max="7940" width="25.7109375" style="2" customWidth="1"/>
    <col min="7941" max="7951" width="7.7109375" style="2" customWidth="1"/>
    <col min="7952" max="7952" width="25.7109375" style="2" customWidth="1"/>
    <col min="7953" max="8195" width="9.140625" style="2"/>
    <col min="8196" max="8196" width="25.7109375" style="2" customWidth="1"/>
    <col min="8197" max="8207" width="7.7109375" style="2" customWidth="1"/>
    <col min="8208" max="8208" width="25.7109375" style="2" customWidth="1"/>
    <col min="8209" max="8451" width="9.140625" style="2"/>
    <col min="8452" max="8452" width="25.7109375" style="2" customWidth="1"/>
    <col min="8453" max="8463" width="7.7109375" style="2" customWidth="1"/>
    <col min="8464" max="8464" width="25.7109375" style="2" customWidth="1"/>
    <col min="8465" max="8707" width="9.140625" style="2"/>
    <col min="8708" max="8708" width="25.7109375" style="2" customWidth="1"/>
    <col min="8709" max="8719" width="7.7109375" style="2" customWidth="1"/>
    <col min="8720" max="8720" width="25.7109375" style="2" customWidth="1"/>
    <col min="8721" max="8963" width="9.140625" style="2"/>
    <col min="8964" max="8964" width="25.7109375" style="2" customWidth="1"/>
    <col min="8965" max="8975" width="7.7109375" style="2" customWidth="1"/>
    <col min="8976" max="8976" width="25.7109375" style="2" customWidth="1"/>
    <col min="8977" max="9219" width="9.140625" style="2"/>
    <col min="9220" max="9220" width="25.7109375" style="2" customWidth="1"/>
    <col min="9221" max="9231" width="7.7109375" style="2" customWidth="1"/>
    <col min="9232" max="9232" width="25.7109375" style="2" customWidth="1"/>
    <col min="9233" max="9475" width="9.140625" style="2"/>
    <col min="9476" max="9476" width="25.7109375" style="2" customWidth="1"/>
    <col min="9477" max="9487" width="7.7109375" style="2" customWidth="1"/>
    <col min="9488" max="9488" width="25.7109375" style="2" customWidth="1"/>
    <col min="9489" max="9731" width="9.140625" style="2"/>
    <col min="9732" max="9732" width="25.7109375" style="2" customWidth="1"/>
    <col min="9733" max="9743" width="7.7109375" style="2" customWidth="1"/>
    <col min="9744" max="9744" width="25.7109375" style="2" customWidth="1"/>
    <col min="9745" max="9987" width="9.140625" style="2"/>
    <col min="9988" max="9988" width="25.7109375" style="2" customWidth="1"/>
    <col min="9989" max="9999" width="7.7109375" style="2" customWidth="1"/>
    <col min="10000" max="10000" width="25.7109375" style="2" customWidth="1"/>
    <col min="10001" max="10243" width="9.140625" style="2"/>
    <col min="10244" max="10244" width="25.7109375" style="2" customWidth="1"/>
    <col min="10245" max="10255" width="7.7109375" style="2" customWidth="1"/>
    <col min="10256" max="10256" width="25.7109375" style="2" customWidth="1"/>
    <col min="10257" max="10499" width="9.140625" style="2"/>
    <col min="10500" max="10500" width="25.7109375" style="2" customWidth="1"/>
    <col min="10501" max="10511" width="7.7109375" style="2" customWidth="1"/>
    <col min="10512" max="10512" width="25.7109375" style="2" customWidth="1"/>
    <col min="10513" max="10755" width="9.140625" style="2"/>
    <col min="10756" max="10756" width="25.7109375" style="2" customWidth="1"/>
    <col min="10757" max="10767" width="7.7109375" style="2" customWidth="1"/>
    <col min="10768" max="10768" width="25.7109375" style="2" customWidth="1"/>
    <col min="10769" max="11011" width="9.140625" style="2"/>
    <col min="11012" max="11012" width="25.7109375" style="2" customWidth="1"/>
    <col min="11013" max="11023" width="7.7109375" style="2" customWidth="1"/>
    <col min="11024" max="11024" width="25.7109375" style="2" customWidth="1"/>
    <col min="11025" max="11267" width="9.140625" style="2"/>
    <col min="11268" max="11268" width="25.7109375" style="2" customWidth="1"/>
    <col min="11269" max="11279" width="7.7109375" style="2" customWidth="1"/>
    <col min="11280" max="11280" width="25.7109375" style="2" customWidth="1"/>
    <col min="11281" max="11523" width="9.140625" style="2"/>
    <col min="11524" max="11524" width="25.7109375" style="2" customWidth="1"/>
    <col min="11525" max="11535" width="7.7109375" style="2" customWidth="1"/>
    <col min="11536" max="11536" width="25.7109375" style="2" customWidth="1"/>
    <col min="11537" max="11779" width="9.140625" style="2"/>
    <col min="11780" max="11780" width="25.7109375" style="2" customWidth="1"/>
    <col min="11781" max="11791" width="7.7109375" style="2" customWidth="1"/>
    <col min="11792" max="11792" width="25.7109375" style="2" customWidth="1"/>
    <col min="11793" max="12035" width="9.140625" style="2"/>
    <col min="12036" max="12036" width="25.7109375" style="2" customWidth="1"/>
    <col min="12037" max="12047" width="7.7109375" style="2" customWidth="1"/>
    <col min="12048" max="12048" width="25.7109375" style="2" customWidth="1"/>
    <col min="12049" max="12291" width="9.140625" style="2"/>
    <col min="12292" max="12292" width="25.7109375" style="2" customWidth="1"/>
    <col min="12293" max="12303" width="7.7109375" style="2" customWidth="1"/>
    <col min="12304" max="12304" width="25.7109375" style="2" customWidth="1"/>
    <col min="12305" max="12547" width="9.140625" style="2"/>
    <col min="12548" max="12548" width="25.7109375" style="2" customWidth="1"/>
    <col min="12549" max="12559" width="7.7109375" style="2" customWidth="1"/>
    <col min="12560" max="12560" width="25.7109375" style="2" customWidth="1"/>
    <col min="12561" max="12803" width="9.140625" style="2"/>
    <col min="12804" max="12804" width="25.7109375" style="2" customWidth="1"/>
    <col min="12805" max="12815" width="7.7109375" style="2" customWidth="1"/>
    <col min="12816" max="12816" width="25.7109375" style="2" customWidth="1"/>
    <col min="12817" max="13059" width="9.140625" style="2"/>
    <col min="13060" max="13060" width="25.7109375" style="2" customWidth="1"/>
    <col min="13061" max="13071" width="7.7109375" style="2" customWidth="1"/>
    <col min="13072" max="13072" width="25.7109375" style="2" customWidth="1"/>
    <col min="13073" max="13315" width="9.140625" style="2"/>
    <col min="13316" max="13316" width="25.7109375" style="2" customWidth="1"/>
    <col min="13317" max="13327" width="7.7109375" style="2" customWidth="1"/>
    <col min="13328" max="13328" width="25.7109375" style="2" customWidth="1"/>
    <col min="13329" max="13571" width="9.140625" style="2"/>
    <col min="13572" max="13572" width="25.7109375" style="2" customWidth="1"/>
    <col min="13573" max="13583" width="7.7109375" style="2" customWidth="1"/>
    <col min="13584" max="13584" width="25.7109375" style="2" customWidth="1"/>
    <col min="13585" max="13827" width="9.140625" style="2"/>
    <col min="13828" max="13828" width="25.7109375" style="2" customWidth="1"/>
    <col min="13829" max="13839" width="7.7109375" style="2" customWidth="1"/>
    <col min="13840" max="13840" width="25.7109375" style="2" customWidth="1"/>
    <col min="13841" max="14083" width="9.140625" style="2"/>
    <col min="14084" max="14084" width="25.7109375" style="2" customWidth="1"/>
    <col min="14085" max="14095" width="7.7109375" style="2" customWidth="1"/>
    <col min="14096" max="14096" width="25.7109375" style="2" customWidth="1"/>
    <col min="14097" max="14339" width="9.140625" style="2"/>
    <col min="14340" max="14340" width="25.7109375" style="2" customWidth="1"/>
    <col min="14341" max="14351" width="7.7109375" style="2" customWidth="1"/>
    <col min="14352" max="14352" width="25.7109375" style="2" customWidth="1"/>
    <col min="14353" max="14595" width="9.140625" style="2"/>
    <col min="14596" max="14596" width="25.7109375" style="2" customWidth="1"/>
    <col min="14597" max="14607" width="7.7109375" style="2" customWidth="1"/>
    <col min="14608" max="14608" width="25.7109375" style="2" customWidth="1"/>
    <col min="14609" max="14851" width="9.140625" style="2"/>
    <col min="14852" max="14852" width="25.7109375" style="2" customWidth="1"/>
    <col min="14853" max="14863" width="7.7109375" style="2" customWidth="1"/>
    <col min="14864" max="14864" width="25.7109375" style="2" customWidth="1"/>
    <col min="14865" max="15107" width="9.140625" style="2"/>
    <col min="15108" max="15108" width="25.7109375" style="2" customWidth="1"/>
    <col min="15109" max="15119" width="7.7109375" style="2" customWidth="1"/>
    <col min="15120" max="15120" width="25.7109375" style="2" customWidth="1"/>
    <col min="15121" max="15363" width="9.140625" style="2"/>
    <col min="15364" max="15364" width="25.7109375" style="2" customWidth="1"/>
    <col min="15365" max="15375" width="7.7109375" style="2" customWidth="1"/>
    <col min="15376" max="15376" width="25.7109375" style="2" customWidth="1"/>
    <col min="15377" max="15619" width="9.140625" style="2"/>
    <col min="15620" max="15620" width="25.7109375" style="2" customWidth="1"/>
    <col min="15621" max="15631" width="7.7109375" style="2" customWidth="1"/>
    <col min="15632" max="15632" width="25.7109375" style="2" customWidth="1"/>
    <col min="15633" max="15875" width="9.140625" style="2"/>
    <col min="15876" max="15876" width="25.7109375" style="2" customWidth="1"/>
    <col min="15877" max="15887" width="7.7109375" style="2" customWidth="1"/>
    <col min="15888" max="15888" width="25.7109375" style="2" customWidth="1"/>
    <col min="15889" max="16131" width="9.140625" style="2"/>
    <col min="16132" max="16132" width="25.7109375" style="2" customWidth="1"/>
    <col min="16133" max="16143" width="7.7109375" style="2" customWidth="1"/>
    <col min="16144" max="16144" width="25.7109375" style="2" customWidth="1"/>
    <col min="16145" max="16384" width="9.140625" style="2"/>
  </cols>
  <sheetData>
    <row r="1" spans="1:16" ht="19.5" customHeight="1" x14ac:dyDescent="0.2">
      <c r="A1" s="1330" t="s">
        <v>418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  <c r="P1" s="1330"/>
    </row>
    <row r="2" spans="1:16" ht="15.75" x14ac:dyDescent="0.2">
      <c r="A2" s="1331" t="s">
        <v>419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  <c r="P2" s="1331"/>
    </row>
    <row r="3" spans="1:16" ht="15.75" x14ac:dyDescent="0.2">
      <c r="A3" s="1331" t="s">
        <v>1363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  <c r="P3" s="1331"/>
    </row>
    <row r="4" spans="1:16" s="27" customFormat="1" ht="27.75" customHeight="1" x14ac:dyDescent="0.25">
      <c r="A4" s="675" t="s">
        <v>116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679" t="s">
        <v>35</v>
      </c>
    </row>
    <row r="5" spans="1:16" ht="36.75" customHeight="1" thickBot="1" x14ac:dyDescent="0.25">
      <c r="A5" s="1505" t="s">
        <v>1366</v>
      </c>
      <c r="B5" s="1504" t="s">
        <v>650</v>
      </c>
      <c r="C5" s="1337"/>
      <c r="D5" s="1337"/>
      <c r="E5" s="1337"/>
      <c r="F5" s="1373" t="s">
        <v>624</v>
      </c>
      <c r="G5" s="1373"/>
      <c r="H5" s="1373"/>
      <c r="I5" s="1373"/>
      <c r="J5" s="1373"/>
      <c r="K5" s="1373" t="s">
        <v>604</v>
      </c>
      <c r="L5" s="1373"/>
      <c r="M5" s="1373"/>
      <c r="N5" s="1373"/>
      <c r="O5" s="1373"/>
      <c r="P5" s="1507" t="s">
        <v>1367</v>
      </c>
    </row>
    <row r="6" spans="1:16" ht="43.5" customHeight="1" thickTop="1" x14ac:dyDescent="0.2">
      <c r="A6" s="1506"/>
      <c r="B6" s="838" t="s">
        <v>394</v>
      </c>
      <c r="C6" s="838" t="s">
        <v>1368</v>
      </c>
      <c r="D6" s="839" t="s">
        <v>566</v>
      </c>
      <c r="E6" s="839" t="s">
        <v>565</v>
      </c>
      <c r="F6" s="878" t="s">
        <v>36</v>
      </c>
      <c r="G6" s="838" t="s">
        <v>394</v>
      </c>
      <c r="H6" s="838" t="s">
        <v>1368</v>
      </c>
      <c r="I6" s="839" t="s">
        <v>566</v>
      </c>
      <c r="J6" s="839" t="s">
        <v>565</v>
      </c>
      <c r="K6" s="878" t="s">
        <v>36</v>
      </c>
      <c r="L6" s="838" t="s">
        <v>394</v>
      </c>
      <c r="M6" s="838" t="s">
        <v>1368</v>
      </c>
      <c r="N6" s="839" t="s">
        <v>566</v>
      </c>
      <c r="O6" s="839" t="s">
        <v>565</v>
      </c>
      <c r="P6" s="1508"/>
    </row>
    <row r="7" spans="1:16" ht="24.95" customHeight="1" thickBot="1" x14ac:dyDescent="0.25">
      <c r="A7" s="1167">
        <v>2013</v>
      </c>
      <c r="B7" s="163">
        <f>E7+D7+C7</f>
        <v>2133</v>
      </c>
      <c r="C7" s="163">
        <f>M7+H7</f>
        <v>0</v>
      </c>
      <c r="D7" s="163">
        <f>N7+I7</f>
        <v>529</v>
      </c>
      <c r="E7" s="163">
        <f>O7+J7</f>
        <v>1604</v>
      </c>
      <c r="F7" s="1168">
        <f t="shared" ref="F7:F16" si="0">G7/B7%</f>
        <v>67.276136896390071</v>
      </c>
      <c r="G7" s="163">
        <f>J7+I7+H7</f>
        <v>1435</v>
      </c>
      <c r="H7" s="163">
        <v>0</v>
      </c>
      <c r="I7" s="1169">
        <v>278</v>
      </c>
      <c r="J7" s="1169">
        <v>1157</v>
      </c>
      <c r="K7" s="1170">
        <f t="shared" ref="K7:K16" si="1">L7/B7%</f>
        <v>32.723863103609943</v>
      </c>
      <c r="L7" s="163">
        <f>O7+N7+M7</f>
        <v>698</v>
      </c>
      <c r="M7" s="163">
        <v>0</v>
      </c>
      <c r="N7" s="879">
        <v>251</v>
      </c>
      <c r="O7" s="879">
        <v>447</v>
      </c>
      <c r="P7" s="1171">
        <v>2013</v>
      </c>
    </row>
    <row r="8" spans="1:16" ht="24.95" customHeight="1" thickTop="1" thickBot="1" x14ac:dyDescent="0.25">
      <c r="A8" s="132">
        <v>2014</v>
      </c>
      <c r="B8" s="159">
        <f t="shared" ref="B8:B15" si="2">E8+D8+C8</f>
        <v>2366</v>
      </c>
      <c r="C8" s="159">
        <f t="shared" ref="C8:D16" si="3">M8+H8</f>
        <v>0</v>
      </c>
      <c r="D8" s="159">
        <f t="shared" si="3"/>
        <v>640</v>
      </c>
      <c r="E8" s="159">
        <f t="shared" ref="E8:E16" si="4">O8+J8</f>
        <v>1726</v>
      </c>
      <c r="F8" s="1147">
        <f t="shared" si="0"/>
        <v>68.681318681318686</v>
      </c>
      <c r="G8" s="159">
        <f t="shared" ref="G8:G16" si="5">J8+I8+H8</f>
        <v>1625</v>
      </c>
      <c r="H8" s="159">
        <v>0</v>
      </c>
      <c r="I8" s="1148">
        <v>338</v>
      </c>
      <c r="J8" s="1148">
        <v>1287</v>
      </c>
      <c r="K8" s="1149">
        <f t="shared" si="1"/>
        <v>31.318681318681318</v>
      </c>
      <c r="L8" s="159">
        <f t="shared" ref="L8:L16" si="6">O8+N8+M8</f>
        <v>741</v>
      </c>
      <c r="M8" s="159">
        <v>0</v>
      </c>
      <c r="N8" s="188">
        <v>302</v>
      </c>
      <c r="O8" s="188">
        <v>439</v>
      </c>
      <c r="P8" s="70">
        <v>2014</v>
      </c>
    </row>
    <row r="9" spans="1:16" ht="24.95" customHeight="1" thickTop="1" thickBot="1" x14ac:dyDescent="0.25">
      <c r="A9" s="1150">
        <v>2015</v>
      </c>
      <c r="B9" s="155">
        <f t="shared" si="2"/>
        <v>2317</v>
      </c>
      <c r="C9" s="155">
        <f t="shared" si="3"/>
        <v>0</v>
      </c>
      <c r="D9" s="155">
        <f t="shared" si="3"/>
        <v>611</v>
      </c>
      <c r="E9" s="155">
        <f t="shared" si="4"/>
        <v>1706</v>
      </c>
      <c r="F9" s="1151">
        <f t="shared" si="0"/>
        <v>70.651704790677599</v>
      </c>
      <c r="G9" s="155">
        <f t="shared" si="5"/>
        <v>1637</v>
      </c>
      <c r="H9" s="155">
        <v>0</v>
      </c>
      <c r="I9" s="1152">
        <v>328</v>
      </c>
      <c r="J9" s="1152">
        <v>1309</v>
      </c>
      <c r="K9" s="1153">
        <f t="shared" si="1"/>
        <v>29.348295209322398</v>
      </c>
      <c r="L9" s="155">
        <f t="shared" si="6"/>
        <v>680</v>
      </c>
      <c r="M9" s="155">
        <v>0</v>
      </c>
      <c r="N9" s="186">
        <v>283</v>
      </c>
      <c r="O9" s="186">
        <v>397</v>
      </c>
      <c r="P9" s="419">
        <v>2015</v>
      </c>
    </row>
    <row r="10" spans="1:16" ht="24.95" customHeight="1" thickTop="1" thickBot="1" x14ac:dyDescent="0.25">
      <c r="A10" s="132">
        <v>2016</v>
      </c>
      <c r="B10" s="159">
        <f t="shared" si="2"/>
        <v>2347</v>
      </c>
      <c r="C10" s="159">
        <f t="shared" si="3"/>
        <v>0</v>
      </c>
      <c r="D10" s="159">
        <f t="shared" si="3"/>
        <v>600</v>
      </c>
      <c r="E10" s="159">
        <f t="shared" si="4"/>
        <v>1747</v>
      </c>
      <c r="F10" s="1147">
        <f t="shared" si="0"/>
        <v>70.387729015764805</v>
      </c>
      <c r="G10" s="159">
        <f t="shared" si="5"/>
        <v>1652</v>
      </c>
      <c r="H10" s="159">
        <v>0</v>
      </c>
      <c r="I10" s="1148">
        <v>337</v>
      </c>
      <c r="J10" s="1148">
        <v>1315</v>
      </c>
      <c r="K10" s="1149">
        <f t="shared" si="1"/>
        <v>29.612270984235195</v>
      </c>
      <c r="L10" s="159">
        <f t="shared" si="6"/>
        <v>695</v>
      </c>
      <c r="M10" s="159">
        <v>0</v>
      </c>
      <c r="N10" s="188">
        <v>263</v>
      </c>
      <c r="O10" s="188">
        <v>432</v>
      </c>
      <c r="P10" s="70">
        <v>2016</v>
      </c>
    </row>
    <row r="11" spans="1:16" ht="24.95" customHeight="1" thickTop="1" thickBot="1" x14ac:dyDescent="0.25">
      <c r="A11" s="1150">
        <v>2017</v>
      </c>
      <c r="B11" s="155">
        <f t="shared" si="2"/>
        <v>2294</v>
      </c>
      <c r="C11" s="155">
        <f t="shared" si="3"/>
        <v>0</v>
      </c>
      <c r="D11" s="155">
        <f t="shared" si="3"/>
        <v>625</v>
      </c>
      <c r="E11" s="155">
        <f t="shared" si="4"/>
        <v>1669</v>
      </c>
      <c r="F11" s="1151">
        <f t="shared" si="0"/>
        <v>69.267654751525711</v>
      </c>
      <c r="G11" s="155">
        <f t="shared" si="5"/>
        <v>1589</v>
      </c>
      <c r="H11" s="155">
        <v>0</v>
      </c>
      <c r="I11" s="1152">
        <v>345</v>
      </c>
      <c r="J11" s="1152">
        <v>1244</v>
      </c>
      <c r="K11" s="1153">
        <f t="shared" si="1"/>
        <v>30.732345248474278</v>
      </c>
      <c r="L11" s="155">
        <f t="shared" si="6"/>
        <v>705</v>
      </c>
      <c r="M11" s="155">
        <v>0</v>
      </c>
      <c r="N11" s="186">
        <v>280</v>
      </c>
      <c r="O11" s="186">
        <v>425</v>
      </c>
      <c r="P11" s="419">
        <v>2017</v>
      </c>
    </row>
    <row r="12" spans="1:16" ht="24.95" customHeight="1" thickTop="1" thickBot="1" x14ac:dyDescent="0.25">
      <c r="A12" s="132">
        <v>2018</v>
      </c>
      <c r="B12" s="159">
        <f t="shared" si="2"/>
        <v>2385</v>
      </c>
      <c r="C12" s="159">
        <f t="shared" si="3"/>
        <v>0</v>
      </c>
      <c r="D12" s="159">
        <f t="shared" si="3"/>
        <v>660</v>
      </c>
      <c r="E12" s="159">
        <f t="shared" si="4"/>
        <v>1725</v>
      </c>
      <c r="F12" s="1147">
        <f t="shared" si="0"/>
        <v>68.301886792452819</v>
      </c>
      <c r="G12" s="159">
        <f t="shared" si="5"/>
        <v>1629</v>
      </c>
      <c r="H12" s="159">
        <v>0</v>
      </c>
      <c r="I12" s="1148">
        <v>359</v>
      </c>
      <c r="J12" s="1148">
        <v>1270</v>
      </c>
      <c r="K12" s="1149">
        <f t="shared" si="1"/>
        <v>31.698113207547166</v>
      </c>
      <c r="L12" s="159">
        <f t="shared" si="6"/>
        <v>756</v>
      </c>
      <c r="M12" s="159">
        <v>0</v>
      </c>
      <c r="N12" s="188">
        <v>301</v>
      </c>
      <c r="O12" s="188">
        <v>455</v>
      </c>
      <c r="P12" s="70">
        <v>2018</v>
      </c>
    </row>
    <row r="13" spans="1:16" ht="24.95" customHeight="1" thickTop="1" thickBot="1" x14ac:dyDescent="0.25">
      <c r="A13" s="1150">
        <v>2019</v>
      </c>
      <c r="B13" s="155">
        <f t="shared" si="2"/>
        <v>2200</v>
      </c>
      <c r="C13" s="155">
        <f t="shared" si="3"/>
        <v>0</v>
      </c>
      <c r="D13" s="155">
        <f t="shared" si="3"/>
        <v>684</v>
      </c>
      <c r="E13" s="155">
        <f t="shared" si="4"/>
        <v>1516</v>
      </c>
      <c r="F13" s="1151">
        <f t="shared" si="0"/>
        <v>68.590909090909093</v>
      </c>
      <c r="G13" s="155">
        <f t="shared" si="5"/>
        <v>1509</v>
      </c>
      <c r="H13" s="155">
        <v>0</v>
      </c>
      <c r="I13" s="1152">
        <v>389</v>
      </c>
      <c r="J13" s="1152">
        <v>1120</v>
      </c>
      <c r="K13" s="1153">
        <f t="shared" si="1"/>
        <v>31.40909090909091</v>
      </c>
      <c r="L13" s="155">
        <f t="shared" si="6"/>
        <v>691</v>
      </c>
      <c r="M13" s="155">
        <v>0</v>
      </c>
      <c r="N13" s="186">
        <v>295</v>
      </c>
      <c r="O13" s="186">
        <v>396</v>
      </c>
      <c r="P13" s="419">
        <v>2019</v>
      </c>
    </row>
    <row r="14" spans="1:16" ht="24.95" customHeight="1" thickTop="1" thickBot="1" x14ac:dyDescent="0.25">
      <c r="A14" s="132">
        <v>2020</v>
      </c>
      <c r="B14" s="159">
        <f t="shared" si="2"/>
        <v>2811</v>
      </c>
      <c r="C14" s="159">
        <f t="shared" si="3"/>
        <v>0</v>
      </c>
      <c r="D14" s="159">
        <f t="shared" si="3"/>
        <v>775</v>
      </c>
      <c r="E14" s="159">
        <f t="shared" si="4"/>
        <v>2036</v>
      </c>
      <c r="F14" s="1147">
        <f t="shared" si="0"/>
        <v>73.995019565990745</v>
      </c>
      <c r="G14" s="159">
        <f t="shared" si="5"/>
        <v>2080</v>
      </c>
      <c r="H14" s="159">
        <v>0</v>
      </c>
      <c r="I14" s="1148">
        <v>473</v>
      </c>
      <c r="J14" s="1148">
        <v>1607</v>
      </c>
      <c r="K14" s="1149">
        <f t="shared" si="1"/>
        <v>26.004980434009251</v>
      </c>
      <c r="L14" s="159">
        <f t="shared" si="6"/>
        <v>731</v>
      </c>
      <c r="M14" s="159">
        <v>0</v>
      </c>
      <c r="N14" s="188">
        <v>302</v>
      </c>
      <c r="O14" s="188">
        <v>429</v>
      </c>
      <c r="P14" s="70">
        <v>2020</v>
      </c>
    </row>
    <row r="15" spans="1:16" ht="24.95" customHeight="1" thickTop="1" thickBot="1" x14ac:dyDescent="0.25">
      <c r="A15" s="133">
        <v>2021</v>
      </c>
      <c r="B15" s="157">
        <f t="shared" si="2"/>
        <v>2841</v>
      </c>
      <c r="C15" s="157">
        <f t="shared" si="3"/>
        <v>0</v>
      </c>
      <c r="D15" s="157">
        <f t="shared" si="3"/>
        <v>810</v>
      </c>
      <c r="E15" s="157">
        <f t="shared" si="4"/>
        <v>2031</v>
      </c>
      <c r="F15" s="818">
        <f t="shared" si="0"/>
        <v>70.432946145723335</v>
      </c>
      <c r="G15" s="157">
        <f t="shared" si="5"/>
        <v>2001</v>
      </c>
      <c r="H15" s="157">
        <v>0</v>
      </c>
      <c r="I15" s="819">
        <v>432</v>
      </c>
      <c r="J15" s="819">
        <v>1569</v>
      </c>
      <c r="K15" s="820">
        <f t="shared" si="1"/>
        <v>29.567053854276661</v>
      </c>
      <c r="L15" s="157">
        <f t="shared" si="6"/>
        <v>840</v>
      </c>
      <c r="M15" s="157">
        <v>0</v>
      </c>
      <c r="N15" s="164">
        <v>378</v>
      </c>
      <c r="O15" s="164">
        <v>462</v>
      </c>
      <c r="P15" s="572">
        <v>2021</v>
      </c>
    </row>
    <row r="16" spans="1:16" ht="24.95" customHeight="1" thickTop="1" x14ac:dyDescent="0.2">
      <c r="A16" s="897">
        <v>2022</v>
      </c>
      <c r="B16" s="898">
        <f>E16+D16+C16</f>
        <v>2792</v>
      </c>
      <c r="C16" s="898">
        <f>M16+H16</f>
        <v>1</v>
      </c>
      <c r="D16" s="898">
        <f t="shared" si="3"/>
        <v>850</v>
      </c>
      <c r="E16" s="898">
        <f t="shared" si="4"/>
        <v>1941</v>
      </c>
      <c r="F16" s="899">
        <f t="shared" si="0"/>
        <v>66.153295128939817</v>
      </c>
      <c r="G16" s="898">
        <f t="shared" si="5"/>
        <v>1847</v>
      </c>
      <c r="H16" s="898">
        <v>1</v>
      </c>
      <c r="I16" s="900">
        <v>427</v>
      </c>
      <c r="J16" s="900">
        <v>1419</v>
      </c>
      <c r="K16" s="901">
        <f t="shared" si="1"/>
        <v>33.846704871060169</v>
      </c>
      <c r="L16" s="898">
        <f t="shared" si="6"/>
        <v>945</v>
      </c>
      <c r="M16" s="898">
        <v>0</v>
      </c>
      <c r="N16" s="902">
        <v>423</v>
      </c>
      <c r="O16" s="902">
        <v>522</v>
      </c>
      <c r="P16" s="896">
        <v>2022</v>
      </c>
    </row>
  </sheetData>
  <mergeCells count="8">
    <mergeCell ref="F5:J5"/>
    <mergeCell ref="K5:O5"/>
    <mergeCell ref="B5:E5"/>
    <mergeCell ref="A1:P1"/>
    <mergeCell ref="A2:P2"/>
    <mergeCell ref="A3:P3"/>
    <mergeCell ref="A5:A6"/>
    <mergeCell ref="P5:P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8"/>
  <dimension ref="A1:R21"/>
  <sheetViews>
    <sheetView view="pageBreakPreview" zoomScaleNormal="100" zoomScaleSheetLayoutView="100" workbookViewId="0">
      <selection activeCell="L23" sqref="L23"/>
    </sheetView>
  </sheetViews>
  <sheetFormatPr defaultRowHeight="15" x14ac:dyDescent="0.2"/>
  <cols>
    <col min="1" max="1" width="20.85546875" style="3" customWidth="1"/>
    <col min="2" max="17" width="7.7109375" style="3" customWidth="1"/>
    <col min="18" max="18" width="13.85546875" style="3" customWidth="1"/>
    <col min="19" max="258" width="9.140625" style="2"/>
    <col min="259" max="259" width="21.85546875" style="2" customWidth="1"/>
    <col min="260" max="260" width="11" style="2" customWidth="1"/>
    <col min="261" max="261" width="12" style="2" customWidth="1"/>
    <col min="262" max="262" width="6.7109375" style="2" customWidth="1"/>
    <col min="263" max="263" width="9.5703125" style="2" customWidth="1"/>
    <col min="264" max="272" width="6.7109375" style="2" customWidth="1"/>
    <col min="273" max="273" width="19.7109375" style="2" customWidth="1"/>
    <col min="274" max="514" width="9.140625" style="2"/>
    <col min="515" max="515" width="21.85546875" style="2" customWidth="1"/>
    <col min="516" max="516" width="11" style="2" customWidth="1"/>
    <col min="517" max="517" width="12" style="2" customWidth="1"/>
    <col min="518" max="518" width="6.7109375" style="2" customWidth="1"/>
    <col min="519" max="519" width="9.5703125" style="2" customWidth="1"/>
    <col min="520" max="528" width="6.7109375" style="2" customWidth="1"/>
    <col min="529" max="529" width="19.7109375" style="2" customWidth="1"/>
    <col min="530" max="770" width="9.140625" style="2"/>
    <col min="771" max="771" width="21.85546875" style="2" customWidth="1"/>
    <col min="772" max="772" width="11" style="2" customWidth="1"/>
    <col min="773" max="773" width="12" style="2" customWidth="1"/>
    <col min="774" max="774" width="6.7109375" style="2" customWidth="1"/>
    <col min="775" max="775" width="9.5703125" style="2" customWidth="1"/>
    <col min="776" max="784" width="6.7109375" style="2" customWidth="1"/>
    <col min="785" max="785" width="19.7109375" style="2" customWidth="1"/>
    <col min="786" max="1026" width="9.140625" style="2"/>
    <col min="1027" max="1027" width="21.85546875" style="2" customWidth="1"/>
    <col min="1028" max="1028" width="11" style="2" customWidth="1"/>
    <col min="1029" max="1029" width="12" style="2" customWidth="1"/>
    <col min="1030" max="1030" width="6.7109375" style="2" customWidth="1"/>
    <col min="1031" max="1031" width="9.5703125" style="2" customWidth="1"/>
    <col min="1032" max="1040" width="6.7109375" style="2" customWidth="1"/>
    <col min="1041" max="1041" width="19.7109375" style="2" customWidth="1"/>
    <col min="1042" max="1282" width="9.140625" style="2"/>
    <col min="1283" max="1283" width="21.85546875" style="2" customWidth="1"/>
    <col min="1284" max="1284" width="11" style="2" customWidth="1"/>
    <col min="1285" max="1285" width="12" style="2" customWidth="1"/>
    <col min="1286" max="1286" width="6.7109375" style="2" customWidth="1"/>
    <col min="1287" max="1287" width="9.5703125" style="2" customWidth="1"/>
    <col min="1288" max="1296" width="6.7109375" style="2" customWidth="1"/>
    <col min="1297" max="1297" width="19.7109375" style="2" customWidth="1"/>
    <col min="1298" max="1538" width="9.140625" style="2"/>
    <col min="1539" max="1539" width="21.85546875" style="2" customWidth="1"/>
    <col min="1540" max="1540" width="11" style="2" customWidth="1"/>
    <col min="1541" max="1541" width="12" style="2" customWidth="1"/>
    <col min="1542" max="1542" width="6.7109375" style="2" customWidth="1"/>
    <col min="1543" max="1543" width="9.5703125" style="2" customWidth="1"/>
    <col min="1544" max="1552" width="6.7109375" style="2" customWidth="1"/>
    <col min="1553" max="1553" width="19.7109375" style="2" customWidth="1"/>
    <col min="1554" max="1794" width="9.140625" style="2"/>
    <col min="1795" max="1795" width="21.85546875" style="2" customWidth="1"/>
    <col min="1796" max="1796" width="11" style="2" customWidth="1"/>
    <col min="1797" max="1797" width="12" style="2" customWidth="1"/>
    <col min="1798" max="1798" width="6.7109375" style="2" customWidth="1"/>
    <col min="1799" max="1799" width="9.5703125" style="2" customWidth="1"/>
    <col min="1800" max="1808" width="6.7109375" style="2" customWidth="1"/>
    <col min="1809" max="1809" width="19.7109375" style="2" customWidth="1"/>
    <col min="1810" max="2050" width="9.140625" style="2"/>
    <col min="2051" max="2051" width="21.85546875" style="2" customWidth="1"/>
    <col min="2052" max="2052" width="11" style="2" customWidth="1"/>
    <col min="2053" max="2053" width="12" style="2" customWidth="1"/>
    <col min="2054" max="2054" width="6.7109375" style="2" customWidth="1"/>
    <col min="2055" max="2055" width="9.5703125" style="2" customWidth="1"/>
    <col min="2056" max="2064" width="6.7109375" style="2" customWidth="1"/>
    <col min="2065" max="2065" width="19.7109375" style="2" customWidth="1"/>
    <col min="2066" max="2306" width="9.140625" style="2"/>
    <col min="2307" max="2307" width="21.85546875" style="2" customWidth="1"/>
    <col min="2308" max="2308" width="11" style="2" customWidth="1"/>
    <col min="2309" max="2309" width="12" style="2" customWidth="1"/>
    <col min="2310" max="2310" width="6.7109375" style="2" customWidth="1"/>
    <col min="2311" max="2311" width="9.5703125" style="2" customWidth="1"/>
    <col min="2312" max="2320" width="6.7109375" style="2" customWidth="1"/>
    <col min="2321" max="2321" width="19.7109375" style="2" customWidth="1"/>
    <col min="2322" max="2562" width="9.140625" style="2"/>
    <col min="2563" max="2563" width="21.85546875" style="2" customWidth="1"/>
    <col min="2564" max="2564" width="11" style="2" customWidth="1"/>
    <col min="2565" max="2565" width="12" style="2" customWidth="1"/>
    <col min="2566" max="2566" width="6.7109375" style="2" customWidth="1"/>
    <col min="2567" max="2567" width="9.5703125" style="2" customWidth="1"/>
    <col min="2568" max="2576" width="6.7109375" style="2" customWidth="1"/>
    <col min="2577" max="2577" width="19.7109375" style="2" customWidth="1"/>
    <col min="2578" max="2818" width="9.140625" style="2"/>
    <col min="2819" max="2819" width="21.85546875" style="2" customWidth="1"/>
    <col min="2820" max="2820" width="11" style="2" customWidth="1"/>
    <col min="2821" max="2821" width="12" style="2" customWidth="1"/>
    <col min="2822" max="2822" width="6.7109375" style="2" customWidth="1"/>
    <col min="2823" max="2823" width="9.5703125" style="2" customWidth="1"/>
    <col min="2824" max="2832" width="6.7109375" style="2" customWidth="1"/>
    <col min="2833" max="2833" width="19.7109375" style="2" customWidth="1"/>
    <col min="2834" max="3074" width="9.140625" style="2"/>
    <col min="3075" max="3075" width="21.85546875" style="2" customWidth="1"/>
    <col min="3076" max="3076" width="11" style="2" customWidth="1"/>
    <col min="3077" max="3077" width="12" style="2" customWidth="1"/>
    <col min="3078" max="3078" width="6.7109375" style="2" customWidth="1"/>
    <col min="3079" max="3079" width="9.5703125" style="2" customWidth="1"/>
    <col min="3080" max="3088" width="6.7109375" style="2" customWidth="1"/>
    <col min="3089" max="3089" width="19.7109375" style="2" customWidth="1"/>
    <col min="3090" max="3330" width="9.140625" style="2"/>
    <col min="3331" max="3331" width="21.85546875" style="2" customWidth="1"/>
    <col min="3332" max="3332" width="11" style="2" customWidth="1"/>
    <col min="3333" max="3333" width="12" style="2" customWidth="1"/>
    <col min="3334" max="3334" width="6.7109375" style="2" customWidth="1"/>
    <col min="3335" max="3335" width="9.5703125" style="2" customWidth="1"/>
    <col min="3336" max="3344" width="6.7109375" style="2" customWidth="1"/>
    <col min="3345" max="3345" width="19.7109375" style="2" customWidth="1"/>
    <col min="3346" max="3586" width="9.140625" style="2"/>
    <col min="3587" max="3587" width="21.85546875" style="2" customWidth="1"/>
    <col min="3588" max="3588" width="11" style="2" customWidth="1"/>
    <col min="3589" max="3589" width="12" style="2" customWidth="1"/>
    <col min="3590" max="3590" width="6.7109375" style="2" customWidth="1"/>
    <col min="3591" max="3591" width="9.5703125" style="2" customWidth="1"/>
    <col min="3592" max="3600" width="6.7109375" style="2" customWidth="1"/>
    <col min="3601" max="3601" width="19.7109375" style="2" customWidth="1"/>
    <col min="3602" max="3842" width="9.140625" style="2"/>
    <col min="3843" max="3843" width="21.85546875" style="2" customWidth="1"/>
    <col min="3844" max="3844" width="11" style="2" customWidth="1"/>
    <col min="3845" max="3845" width="12" style="2" customWidth="1"/>
    <col min="3846" max="3846" width="6.7109375" style="2" customWidth="1"/>
    <col min="3847" max="3847" width="9.5703125" style="2" customWidth="1"/>
    <col min="3848" max="3856" width="6.7109375" style="2" customWidth="1"/>
    <col min="3857" max="3857" width="19.7109375" style="2" customWidth="1"/>
    <col min="3858" max="4098" width="9.140625" style="2"/>
    <col min="4099" max="4099" width="21.85546875" style="2" customWidth="1"/>
    <col min="4100" max="4100" width="11" style="2" customWidth="1"/>
    <col min="4101" max="4101" width="12" style="2" customWidth="1"/>
    <col min="4102" max="4102" width="6.7109375" style="2" customWidth="1"/>
    <col min="4103" max="4103" width="9.5703125" style="2" customWidth="1"/>
    <col min="4104" max="4112" width="6.7109375" style="2" customWidth="1"/>
    <col min="4113" max="4113" width="19.7109375" style="2" customWidth="1"/>
    <col min="4114" max="4354" width="9.140625" style="2"/>
    <col min="4355" max="4355" width="21.85546875" style="2" customWidth="1"/>
    <col min="4356" max="4356" width="11" style="2" customWidth="1"/>
    <col min="4357" max="4357" width="12" style="2" customWidth="1"/>
    <col min="4358" max="4358" width="6.7109375" style="2" customWidth="1"/>
    <col min="4359" max="4359" width="9.5703125" style="2" customWidth="1"/>
    <col min="4360" max="4368" width="6.7109375" style="2" customWidth="1"/>
    <col min="4369" max="4369" width="19.7109375" style="2" customWidth="1"/>
    <col min="4370" max="4610" width="9.140625" style="2"/>
    <col min="4611" max="4611" width="21.85546875" style="2" customWidth="1"/>
    <col min="4612" max="4612" width="11" style="2" customWidth="1"/>
    <col min="4613" max="4613" width="12" style="2" customWidth="1"/>
    <col min="4614" max="4614" width="6.7109375" style="2" customWidth="1"/>
    <col min="4615" max="4615" width="9.5703125" style="2" customWidth="1"/>
    <col min="4616" max="4624" width="6.7109375" style="2" customWidth="1"/>
    <col min="4625" max="4625" width="19.7109375" style="2" customWidth="1"/>
    <col min="4626" max="4866" width="9.140625" style="2"/>
    <col min="4867" max="4867" width="21.85546875" style="2" customWidth="1"/>
    <col min="4868" max="4868" width="11" style="2" customWidth="1"/>
    <col min="4869" max="4869" width="12" style="2" customWidth="1"/>
    <col min="4870" max="4870" width="6.7109375" style="2" customWidth="1"/>
    <col min="4871" max="4871" width="9.5703125" style="2" customWidth="1"/>
    <col min="4872" max="4880" width="6.7109375" style="2" customWidth="1"/>
    <col min="4881" max="4881" width="19.7109375" style="2" customWidth="1"/>
    <col min="4882" max="5122" width="9.140625" style="2"/>
    <col min="5123" max="5123" width="21.85546875" style="2" customWidth="1"/>
    <col min="5124" max="5124" width="11" style="2" customWidth="1"/>
    <col min="5125" max="5125" width="12" style="2" customWidth="1"/>
    <col min="5126" max="5126" width="6.7109375" style="2" customWidth="1"/>
    <col min="5127" max="5127" width="9.5703125" style="2" customWidth="1"/>
    <col min="5128" max="5136" width="6.7109375" style="2" customWidth="1"/>
    <col min="5137" max="5137" width="19.7109375" style="2" customWidth="1"/>
    <col min="5138" max="5378" width="9.140625" style="2"/>
    <col min="5379" max="5379" width="21.85546875" style="2" customWidth="1"/>
    <col min="5380" max="5380" width="11" style="2" customWidth="1"/>
    <col min="5381" max="5381" width="12" style="2" customWidth="1"/>
    <col min="5382" max="5382" width="6.7109375" style="2" customWidth="1"/>
    <col min="5383" max="5383" width="9.5703125" style="2" customWidth="1"/>
    <col min="5384" max="5392" width="6.7109375" style="2" customWidth="1"/>
    <col min="5393" max="5393" width="19.7109375" style="2" customWidth="1"/>
    <col min="5394" max="5634" width="9.140625" style="2"/>
    <col min="5635" max="5635" width="21.85546875" style="2" customWidth="1"/>
    <col min="5636" max="5636" width="11" style="2" customWidth="1"/>
    <col min="5637" max="5637" width="12" style="2" customWidth="1"/>
    <col min="5638" max="5638" width="6.7109375" style="2" customWidth="1"/>
    <col min="5639" max="5639" width="9.5703125" style="2" customWidth="1"/>
    <col min="5640" max="5648" width="6.7109375" style="2" customWidth="1"/>
    <col min="5649" max="5649" width="19.7109375" style="2" customWidth="1"/>
    <col min="5650" max="5890" width="9.140625" style="2"/>
    <col min="5891" max="5891" width="21.85546875" style="2" customWidth="1"/>
    <col min="5892" max="5892" width="11" style="2" customWidth="1"/>
    <col min="5893" max="5893" width="12" style="2" customWidth="1"/>
    <col min="5894" max="5894" width="6.7109375" style="2" customWidth="1"/>
    <col min="5895" max="5895" width="9.5703125" style="2" customWidth="1"/>
    <col min="5896" max="5904" width="6.7109375" style="2" customWidth="1"/>
    <col min="5905" max="5905" width="19.7109375" style="2" customWidth="1"/>
    <col min="5906" max="6146" width="9.140625" style="2"/>
    <col min="6147" max="6147" width="21.85546875" style="2" customWidth="1"/>
    <col min="6148" max="6148" width="11" style="2" customWidth="1"/>
    <col min="6149" max="6149" width="12" style="2" customWidth="1"/>
    <col min="6150" max="6150" width="6.7109375" style="2" customWidth="1"/>
    <col min="6151" max="6151" width="9.5703125" style="2" customWidth="1"/>
    <col min="6152" max="6160" width="6.7109375" style="2" customWidth="1"/>
    <col min="6161" max="6161" width="19.7109375" style="2" customWidth="1"/>
    <col min="6162" max="6402" width="9.140625" style="2"/>
    <col min="6403" max="6403" width="21.85546875" style="2" customWidth="1"/>
    <col min="6404" max="6404" width="11" style="2" customWidth="1"/>
    <col min="6405" max="6405" width="12" style="2" customWidth="1"/>
    <col min="6406" max="6406" width="6.7109375" style="2" customWidth="1"/>
    <col min="6407" max="6407" width="9.5703125" style="2" customWidth="1"/>
    <col min="6408" max="6416" width="6.7109375" style="2" customWidth="1"/>
    <col min="6417" max="6417" width="19.7109375" style="2" customWidth="1"/>
    <col min="6418" max="6658" width="9.140625" style="2"/>
    <col min="6659" max="6659" width="21.85546875" style="2" customWidth="1"/>
    <col min="6660" max="6660" width="11" style="2" customWidth="1"/>
    <col min="6661" max="6661" width="12" style="2" customWidth="1"/>
    <col min="6662" max="6662" width="6.7109375" style="2" customWidth="1"/>
    <col min="6663" max="6663" width="9.5703125" style="2" customWidth="1"/>
    <col min="6664" max="6672" width="6.7109375" style="2" customWidth="1"/>
    <col min="6673" max="6673" width="19.7109375" style="2" customWidth="1"/>
    <col min="6674" max="6914" width="9.140625" style="2"/>
    <col min="6915" max="6915" width="21.85546875" style="2" customWidth="1"/>
    <col min="6916" max="6916" width="11" style="2" customWidth="1"/>
    <col min="6917" max="6917" width="12" style="2" customWidth="1"/>
    <col min="6918" max="6918" width="6.7109375" style="2" customWidth="1"/>
    <col min="6919" max="6919" width="9.5703125" style="2" customWidth="1"/>
    <col min="6920" max="6928" width="6.7109375" style="2" customWidth="1"/>
    <col min="6929" max="6929" width="19.7109375" style="2" customWidth="1"/>
    <col min="6930" max="7170" width="9.140625" style="2"/>
    <col min="7171" max="7171" width="21.85546875" style="2" customWidth="1"/>
    <col min="7172" max="7172" width="11" style="2" customWidth="1"/>
    <col min="7173" max="7173" width="12" style="2" customWidth="1"/>
    <col min="7174" max="7174" width="6.7109375" style="2" customWidth="1"/>
    <col min="7175" max="7175" width="9.5703125" style="2" customWidth="1"/>
    <col min="7176" max="7184" width="6.7109375" style="2" customWidth="1"/>
    <col min="7185" max="7185" width="19.7109375" style="2" customWidth="1"/>
    <col min="7186" max="7426" width="9.140625" style="2"/>
    <col min="7427" max="7427" width="21.85546875" style="2" customWidth="1"/>
    <col min="7428" max="7428" width="11" style="2" customWidth="1"/>
    <col min="7429" max="7429" width="12" style="2" customWidth="1"/>
    <col min="7430" max="7430" width="6.7109375" style="2" customWidth="1"/>
    <col min="7431" max="7431" width="9.5703125" style="2" customWidth="1"/>
    <col min="7432" max="7440" width="6.7109375" style="2" customWidth="1"/>
    <col min="7441" max="7441" width="19.7109375" style="2" customWidth="1"/>
    <col min="7442" max="7682" width="9.140625" style="2"/>
    <col min="7683" max="7683" width="21.85546875" style="2" customWidth="1"/>
    <col min="7684" max="7684" width="11" style="2" customWidth="1"/>
    <col min="7685" max="7685" width="12" style="2" customWidth="1"/>
    <col min="7686" max="7686" width="6.7109375" style="2" customWidth="1"/>
    <col min="7687" max="7687" width="9.5703125" style="2" customWidth="1"/>
    <col min="7688" max="7696" width="6.7109375" style="2" customWidth="1"/>
    <col min="7697" max="7697" width="19.7109375" style="2" customWidth="1"/>
    <col min="7698" max="7938" width="9.140625" style="2"/>
    <col min="7939" max="7939" width="21.85546875" style="2" customWidth="1"/>
    <col min="7940" max="7940" width="11" style="2" customWidth="1"/>
    <col min="7941" max="7941" width="12" style="2" customWidth="1"/>
    <col min="7942" max="7942" width="6.7109375" style="2" customWidth="1"/>
    <col min="7943" max="7943" width="9.5703125" style="2" customWidth="1"/>
    <col min="7944" max="7952" width="6.7109375" style="2" customWidth="1"/>
    <col min="7953" max="7953" width="19.7109375" style="2" customWidth="1"/>
    <col min="7954" max="8194" width="9.140625" style="2"/>
    <col min="8195" max="8195" width="21.85546875" style="2" customWidth="1"/>
    <col min="8196" max="8196" width="11" style="2" customWidth="1"/>
    <col min="8197" max="8197" width="12" style="2" customWidth="1"/>
    <col min="8198" max="8198" width="6.7109375" style="2" customWidth="1"/>
    <col min="8199" max="8199" width="9.5703125" style="2" customWidth="1"/>
    <col min="8200" max="8208" width="6.7109375" style="2" customWidth="1"/>
    <col min="8209" max="8209" width="19.7109375" style="2" customWidth="1"/>
    <col min="8210" max="8450" width="9.140625" style="2"/>
    <col min="8451" max="8451" width="21.85546875" style="2" customWidth="1"/>
    <col min="8452" max="8452" width="11" style="2" customWidth="1"/>
    <col min="8453" max="8453" width="12" style="2" customWidth="1"/>
    <col min="8454" max="8454" width="6.7109375" style="2" customWidth="1"/>
    <col min="8455" max="8455" width="9.5703125" style="2" customWidth="1"/>
    <col min="8456" max="8464" width="6.7109375" style="2" customWidth="1"/>
    <col min="8465" max="8465" width="19.7109375" style="2" customWidth="1"/>
    <col min="8466" max="8706" width="9.140625" style="2"/>
    <col min="8707" max="8707" width="21.85546875" style="2" customWidth="1"/>
    <col min="8708" max="8708" width="11" style="2" customWidth="1"/>
    <col min="8709" max="8709" width="12" style="2" customWidth="1"/>
    <col min="8710" max="8710" width="6.7109375" style="2" customWidth="1"/>
    <col min="8711" max="8711" width="9.5703125" style="2" customWidth="1"/>
    <col min="8712" max="8720" width="6.7109375" style="2" customWidth="1"/>
    <col min="8721" max="8721" width="19.7109375" style="2" customWidth="1"/>
    <col min="8722" max="8962" width="9.140625" style="2"/>
    <col min="8963" max="8963" width="21.85546875" style="2" customWidth="1"/>
    <col min="8964" max="8964" width="11" style="2" customWidth="1"/>
    <col min="8965" max="8965" width="12" style="2" customWidth="1"/>
    <col min="8966" max="8966" width="6.7109375" style="2" customWidth="1"/>
    <col min="8967" max="8967" width="9.5703125" style="2" customWidth="1"/>
    <col min="8968" max="8976" width="6.7109375" style="2" customWidth="1"/>
    <col min="8977" max="8977" width="19.7109375" style="2" customWidth="1"/>
    <col min="8978" max="9218" width="9.140625" style="2"/>
    <col min="9219" max="9219" width="21.85546875" style="2" customWidth="1"/>
    <col min="9220" max="9220" width="11" style="2" customWidth="1"/>
    <col min="9221" max="9221" width="12" style="2" customWidth="1"/>
    <col min="9222" max="9222" width="6.7109375" style="2" customWidth="1"/>
    <col min="9223" max="9223" width="9.5703125" style="2" customWidth="1"/>
    <col min="9224" max="9232" width="6.7109375" style="2" customWidth="1"/>
    <col min="9233" max="9233" width="19.7109375" style="2" customWidth="1"/>
    <col min="9234" max="9474" width="9.140625" style="2"/>
    <col min="9475" max="9475" width="21.85546875" style="2" customWidth="1"/>
    <col min="9476" max="9476" width="11" style="2" customWidth="1"/>
    <col min="9477" max="9477" width="12" style="2" customWidth="1"/>
    <col min="9478" max="9478" width="6.7109375" style="2" customWidth="1"/>
    <col min="9479" max="9479" width="9.5703125" style="2" customWidth="1"/>
    <col min="9480" max="9488" width="6.7109375" style="2" customWidth="1"/>
    <col min="9489" max="9489" width="19.7109375" style="2" customWidth="1"/>
    <col min="9490" max="9730" width="9.140625" style="2"/>
    <col min="9731" max="9731" width="21.85546875" style="2" customWidth="1"/>
    <col min="9732" max="9732" width="11" style="2" customWidth="1"/>
    <col min="9733" max="9733" width="12" style="2" customWidth="1"/>
    <col min="9734" max="9734" width="6.7109375" style="2" customWidth="1"/>
    <col min="9735" max="9735" width="9.5703125" style="2" customWidth="1"/>
    <col min="9736" max="9744" width="6.7109375" style="2" customWidth="1"/>
    <col min="9745" max="9745" width="19.7109375" style="2" customWidth="1"/>
    <col min="9746" max="9986" width="9.140625" style="2"/>
    <col min="9987" max="9987" width="21.85546875" style="2" customWidth="1"/>
    <col min="9988" max="9988" width="11" style="2" customWidth="1"/>
    <col min="9989" max="9989" width="12" style="2" customWidth="1"/>
    <col min="9990" max="9990" width="6.7109375" style="2" customWidth="1"/>
    <col min="9991" max="9991" width="9.5703125" style="2" customWidth="1"/>
    <col min="9992" max="10000" width="6.7109375" style="2" customWidth="1"/>
    <col min="10001" max="10001" width="19.7109375" style="2" customWidth="1"/>
    <col min="10002" max="10242" width="9.140625" style="2"/>
    <col min="10243" max="10243" width="21.85546875" style="2" customWidth="1"/>
    <col min="10244" max="10244" width="11" style="2" customWidth="1"/>
    <col min="10245" max="10245" width="12" style="2" customWidth="1"/>
    <col min="10246" max="10246" width="6.7109375" style="2" customWidth="1"/>
    <col min="10247" max="10247" width="9.5703125" style="2" customWidth="1"/>
    <col min="10248" max="10256" width="6.7109375" style="2" customWidth="1"/>
    <col min="10257" max="10257" width="19.7109375" style="2" customWidth="1"/>
    <col min="10258" max="10498" width="9.140625" style="2"/>
    <col min="10499" max="10499" width="21.85546875" style="2" customWidth="1"/>
    <col min="10500" max="10500" width="11" style="2" customWidth="1"/>
    <col min="10501" max="10501" width="12" style="2" customWidth="1"/>
    <col min="10502" max="10502" width="6.7109375" style="2" customWidth="1"/>
    <col min="10503" max="10503" width="9.5703125" style="2" customWidth="1"/>
    <col min="10504" max="10512" width="6.7109375" style="2" customWidth="1"/>
    <col min="10513" max="10513" width="19.7109375" style="2" customWidth="1"/>
    <col min="10514" max="10754" width="9.140625" style="2"/>
    <col min="10755" max="10755" width="21.85546875" style="2" customWidth="1"/>
    <col min="10756" max="10756" width="11" style="2" customWidth="1"/>
    <col min="10757" max="10757" width="12" style="2" customWidth="1"/>
    <col min="10758" max="10758" width="6.7109375" style="2" customWidth="1"/>
    <col min="10759" max="10759" width="9.5703125" style="2" customWidth="1"/>
    <col min="10760" max="10768" width="6.7109375" style="2" customWidth="1"/>
    <col min="10769" max="10769" width="19.7109375" style="2" customWidth="1"/>
    <col min="10770" max="11010" width="9.140625" style="2"/>
    <col min="11011" max="11011" width="21.85546875" style="2" customWidth="1"/>
    <col min="11012" max="11012" width="11" style="2" customWidth="1"/>
    <col min="11013" max="11013" width="12" style="2" customWidth="1"/>
    <col min="11014" max="11014" width="6.7109375" style="2" customWidth="1"/>
    <col min="11015" max="11015" width="9.5703125" style="2" customWidth="1"/>
    <col min="11016" max="11024" width="6.7109375" style="2" customWidth="1"/>
    <col min="11025" max="11025" width="19.7109375" style="2" customWidth="1"/>
    <col min="11026" max="11266" width="9.140625" style="2"/>
    <col min="11267" max="11267" width="21.85546875" style="2" customWidth="1"/>
    <col min="11268" max="11268" width="11" style="2" customWidth="1"/>
    <col min="11269" max="11269" width="12" style="2" customWidth="1"/>
    <col min="11270" max="11270" width="6.7109375" style="2" customWidth="1"/>
    <col min="11271" max="11271" width="9.5703125" style="2" customWidth="1"/>
    <col min="11272" max="11280" width="6.7109375" style="2" customWidth="1"/>
    <col min="11281" max="11281" width="19.7109375" style="2" customWidth="1"/>
    <col min="11282" max="11522" width="9.140625" style="2"/>
    <col min="11523" max="11523" width="21.85546875" style="2" customWidth="1"/>
    <col min="11524" max="11524" width="11" style="2" customWidth="1"/>
    <col min="11525" max="11525" width="12" style="2" customWidth="1"/>
    <col min="11526" max="11526" width="6.7109375" style="2" customWidth="1"/>
    <col min="11527" max="11527" width="9.5703125" style="2" customWidth="1"/>
    <col min="11528" max="11536" width="6.7109375" style="2" customWidth="1"/>
    <col min="11537" max="11537" width="19.7109375" style="2" customWidth="1"/>
    <col min="11538" max="11778" width="9.140625" style="2"/>
    <col min="11779" max="11779" width="21.85546875" style="2" customWidth="1"/>
    <col min="11780" max="11780" width="11" style="2" customWidth="1"/>
    <col min="11781" max="11781" width="12" style="2" customWidth="1"/>
    <col min="11782" max="11782" width="6.7109375" style="2" customWidth="1"/>
    <col min="11783" max="11783" width="9.5703125" style="2" customWidth="1"/>
    <col min="11784" max="11792" width="6.7109375" style="2" customWidth="1"/>
    <col min="11793" max="11793" width="19.7109375" style="2" customWidth="1"/>
    <col min="11794" max="12034" width="9.140625" style="2"/>
    <col min="12035" max="12035" width="21.85546875" style="2" customWidth="1"/>
    <col min="12036" max="12036" width="11" style="2" customWidth="1"/>
    <col min="12037" max="12037" width="12" style="2" customWidth="1"/>
    <col min="12038" max="12038" width="6.7109375" style="2" customWidth="1"/>
    <col min="12039" max="12039" width="9.5703125" style="2" customWidth="1"/>
    <col min="12040" max="12048" width="6.7109375" style="2" customWidth="1"/>
    <col min="12049" max="12049" width="19.7109375" style="2" customWidth="1"/>
    <col min="12050" max="12290" width="9.140625" style="2"/>
    <col min="12291" max="12291" width="21.85546875" style="2" customWidth="1"/>
    <col min="12292" max="12292" width="11" style="2" customWidth="1"/>
    <col min="12293" max="12293" width="12" style="2" customWidth="1"/>
    <col min="12294" max="12294" width="6.7109375" style="2" customWidth="1"/>
    <col min="12295" max="12295" width="9.5703125" style="2" customWidth="1"/>
    <col min="12296" max="12304" width="6.7109375" style="2" customWidth="1"/>
    <col min="12305" max="12305" width="19.7109375" style="2" customWidth="1"/>
    <col min="12306" max="12546" width="9.140625" style="2"/>
    <col min="12547" max="12547" width="21.85546875" style="2" customWidth="1"/>
    <col min="12548" max="12548" width="11" style="2" customWidth="1"/>
    <col min="12549" max="12549" width="12" style="2" customWidth="1"/>
    <col min="12550" max="12550" width="6.7109375" style="2" customWidth="1"/>
    <col min="12551" max="12551" width="9.5703125" style="2" customWidth="1"/>
    <col min="12552" max="12560" width="6.7109375" style="2" customWidth="1"/>
    <col min="12561" max="12561" width="19.7109375" style="2" customWidth="1"/>
    <col min="12562" max="12802" width="9.140625" style="2"/>
    <col min="12803" max="12803" width="21.85546875" style="2" customWidth="1"/>
    <col min="12804" max="12804" width="11" style="2" customWidth="1"/>
    <col min="12805" max="12805" width="12" style="2" customWidth="1"/>
    <col min="12806" max="12806" width="6.7109375" style="2" customWidth="1"/>
    <col min="12807" max="12807" width="9.5703125" style="2" customWidth="1"/>
    <col min="12808" max="12816" width="6.7109375" style="2" customWidth="1"/>
    <col min="12817" max="12817" width="19.7109375" style="2" customWidth="1"/>
    <col min="12818" max="13058" width="9.140625" style="2"/>
    <col min="13059" max="13059" width="21.85546875" style="2" customWidth="1"/>
    <col min="13060" max="13060" width="11" style="2" customWidth="1"/>
    <col min="13061" max="13061" width="12" style="2" customWidth="1"/>
    <col min="13062" max="13062" width="6.7109375" style="2" customWidth="1"/>
    <col min="13063" max="13063" width="9.5703125" style="2" customWidth="1"/>
    <col min="13064" max="13072" width="6.7109375" style="2" customWidth="1"/>
    <col min="13073" max="13073" width="19.7109375" style="2" customWidth="1"/>
    <col min="13074" max="13314" width="9.140625" style="2"/>
    <col min="13315" max="13315" width="21.85546875" style="2" customWidth="1"/>
    <col min="13316" max="13316" width="11" style="2" customWidth="1"/>
    <col min="13317" max="13317" width="12" style="2" customWidth="1"/>
    <col min="13318" max="13318" width="6.7109375" style="2" customWidth="1"/>
    <col min="13319" max="13319" width="9.5703125" style="2" customWidth="1"/>
    <col min="13320" max="13328" width="6.7109375" style="2" customWidth="1"/>
    <col min="13329" max="13329" width="19.7109375" style="2" customWidth="1"/>
    <col min="13330" max="13570" width="9.140625" style="2"/>
    <col min="13571" max="13571" width="21.85546875" style="2" customWidth="1"/>
    <col min="13572" max="13572" width="11" style="2" customWidth="1"/>
    <col min="13573" max="13573" width="12" style="2" customWidth="1"/>
    <col min="13574" max="13574" width="6.7109375" style="2" customWidth="1"/>
    <col min="13575" max="13575" width="9.5703125" style="2" customWidth="1"/>
    <col min="13576" max="13584" width="6.7109375" style="2" customWidth="1"/>
    <col min="13585" max="13585" width="19.7109375" style="2" customWidth="1"/>
    <col min="13586" max="13826" width="9.140625" style="2"/>
    <col min="13827" max="13827" width="21.85546875" style="2" customWidth="1"/>
    <col min="13828" max="13828" width="11" style="2" customWidth="1"/>
    <col min="13829" max="13829" width="12" style="2" customWidth="1"/>
    <col min="13830" max="13830" width="6.7109375" style="2" customWidth="1"/>
    <col min="13831" max="13831" width="9.5703125" style="2" customWidth="1"/>
    <col min="13832" max="13840" width="6.7109375" style="2" customWidth="1"/>
    <col min="13841" max="13841" width="19.7109375" style="2" customWidth="1"/>
    <col min="13842" max="14082" width="9.140625" style="2"/>
    <col min="14083" max="14083" width="21.85546875" style="2" customWidth="1"/>
    <col min="14084" max="14084" width="11" style="2" customWidth="1"/>
    <col min="14085" max="14085" width="12" style="2" customWidth="1"/>
    <col min="14086" max="14086" width="6.7109375" style="2" customWidth="1"/>
    <col min="14087" max="14087" width="9.5703125" style="2" customWidth="1"/>
    <col min="14088" max="14096" width="6.7109375" style="2" customWidth="1"/>
    <col min="14097" max="14097" width="19.7109375" style="2" customWidth="1"/>
    <col min="14098" max="14338" width="9.140625" style="2"/>
    <col min="14339" max="14339" width="21.85546875" style="2" customWidth="1"/>
    <col min="14340" max="14340" width="11" style="2" customWidth="1"/>
    <col min="14341" max="14341" width="12" style="2" customWidth="1"/>
    <col min="14342" max="14342" width="6.7109375" style="2" customWidth="1"/>
    <col min="14343" max="14343" width="9.5703125" style="2" customWidth="1"/>
    <col min="14344" max="14352" width="6.7109375" style="2" customWidth="1"/>
    <col min="14353" max="14353" width="19.7109375" style="2" customWidth="1"/>
    <col min="14354" max="14594" width="9.140625" style="2"/>
    <col min="14595" max="14595" width="21.85546875" style="2" customWidth="1"/>
    <col min="14596" max="14596" width="11" style="2" customWidth="1"/>
    <col min="14597" max="14597" width="12" style="2" customWidth="1"/>
    <col min="14598" max="14598" width="6.7109375" style="2" customWidth="1"/>
    <col min="14599" max="14599" width="9.5703125" style="2" customWidth="1"/>
    <col min="14600" max="14608" width="6.7109375" style="2" customWidth="1"/>
    <col min="14609" max="14609" width="19.7109375" style="2" customWidth="1"/>
    <col min="14610" max="14850" width="9.140625" style="2"/>
    <col min="14851" max="14851" width="21.85546875" style="2" customWidth="1"/>
    <col min="14852" max="14852" width="11" style="2" customWidth="1"/>
    <col min="14853" max="14853" width="12" style="2" customWidth="1"/>
    <col min="14854" max="14854" width="6.7109375" style="2" customWidth="1"/>
    <col min="14855" max="14855" width="9.5703125" style="2" customWidth="1"/>
    <col min="14856" max="14864" width="6.7109375" style="2" customWidth="1"/>
    <col min="14865" max="14865" width="19.7109375" style="2" customWidth="1"/>
    <col min="14866" max="15106" width="9.140625" style="2"/>
    <col min="15107" max="15107" width="21.85546875" style="2" customWidth="1"/>
    <col min="15108" max="15108" width="11" style="2" customWidth="1"/>
    <col min="15109" max="15109" width="12" style="2" customWidth="1"/>
    <col min="15110" max="15110" width="6.7109375" style="2" customWidth="1"/>
    <col min="15111" max="15111" width="9.5703125" style="2" customWidth="1"/>
    <col min="15112" max="15120" width="6.7109375" style="2" customWidth="1"/>
    <col min="15121" max="15121" width="19.7109375" style="2" customWidth="1"/>
    <col min="15122" max="15362" width="9.140625" style="2"/>
    <col min="15363" max="15363" width="21.85546875" style="2" customWidth="1"/>
    <col min="15364" max="15364" width="11" style="2" customWidth="1"/>
    <col min="15365" max="15365" width="12" style="2" customWidth="1"/>
    <col min="15366" max="15366" width="6.7109375" style="2" customWidth="1"/>
    <col min="15367" max="15367" width="9.5703125" style="2" customWidth="1"/>
    <col min="15368" max="15376" width="6.7109375" style="2" customWidth="1"/>
    <col min="15377" max="15377" width="19.7109375" style="2" customWidth="1"/>
    <col min="15378" max="15618" width="9.140625" style="2"/>
    <col min="15619" max="15619" width="21.85546875" style="2" customWidth="1"/>
    <col min="15620" max="15620" width="11" style="2" customWidth="1"/>
    <col min="15621" max="15621" width="12" style="2" customWidth="1"/>
    <col min="15622" max="15622" width="6.7109375" style="2" customWidth="1"/>
    <col min="15623" max="15623" width="9.5703125" style="2" customWidth="1"/>
    <col min="15624" max="15632" width="6.7109375" style="2" customWidth="1"/>
    <col min="15633" max="15633" width="19.7109375" style="2" customWidth="1"/>
    <col min="15634" max="15874" width="9.140625" style="2"/>
    <col min="15875" max="15875" width="21.85546875" style="2" customWidth="1"/>
    <col min="15876" max="15876" width="11" style="2" customWidth="1"/>
    <col min="15877" max="15877" width="12" style="2" customWidth="1"/>
    <col min="15878" max="15878" width="6.7109375" style="2" customWidth="1"/>
    <col min="15879" max="15879" width="9.5703125" style="2" customWidth="1"/>
    <col min="15880" max="15888" width="6.7109375" style="2" customWidth="1"/>
    <col min="15889" max="15889" width="19.7109375" style="2" customWidth="1"/>
    <col min="15890" max="16130" width="9.140625" style="2"/>
    <col min="16131" max="16131" width="21.85546875" style="2" customWidth="1"/>
    <col min="16132" max="16132" width="11" style="2" customWidth="1"/>
    <col min="16133" max="16133" width="12" style="2" customWidth="1"/>
    <col min="16134" max="16134" width="6.7109375" style="2" customWidth="1"/>
    <col min="16135" max="16135" width="9.5703125" style="2" customWidth="1"/>
    <col min="16136" max="16144" width="6.7109375" style="2" customWidth="1"/>
    <col min="16145" max="16145" width="19.7109375" style="2" customWidth="1"/>
    <col min="16146" max="16384" width="9.140625" style="2"/>
  </cols>
  <sheetData>
    <row r="1" spans="1:18" ht="19.5" customHeight="1" x14ac:dyDescent="0.2">
      <c r="A1" s="1330" t="s">
        <v>420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  <c r="P1" s="1330"/>
      <c r="Q1" s="1511"/>
      <c r="R1" s="1511"/>
    </row>
    <row r="2" spans="1:18" ht="15.75" x14ac:dyDescent="0.2">
      <c r="A2" s="1331" t="s">
        <v>421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  <c r="P2" s="1331"/>
      <c r="Q2" s="1512"/>
      <c r="R2" s="1512"/>
    </row>
    <row r="3" spans="1:18" ht="15.75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  <c r="P3" s="1331"/>
      <c r="Q3" s="1512"/>
      <c r="R3" s="1512"/>
    </row>
    <row r="4" spans="1:18" s="27" customFormat="1" ht="27.75" customHeight="1" x14ac:dyDescent="0.25">
      <c r="A4" s="675" t="s">
        <v>126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679" t="s">
        <v>127</v>
      </c>
    </row>
    <row r="5" spans="1:18" ht="31.5" customHeight="1" thickBot="1" x14ac:dyDescent="0.25">
      <c r="A5" s="1505" t="s">
        <v>1370</v>
      </c>
      <c r="B5" s="1336" t="s">
        <v>607</v>
      </c>
      <c r="C5" s="1337"/>
      <c r="D5" s="1337"/>
      <c r="E5" s="1337"/>
      <c r="F5" s="1337"/>
      <c r="G5" s="1337"/>
      <c r="H5" s="1400" t="s">
        <v>608</v>
      </c>
      <c r="I5" s="1407"/>
      <c r="J5" s="1407"/>
      <c r="K5" s="1407"/>
      <c r="L5" s="1407"/>
      <c r="M5" s="1509" t="s">
        <v>651</v>
      </c>
      <c r="N5" s="1510"/>
      <c r="O5" s="1510"/>
      <c r="P5" s="1510"/>
      <c r="Q5" s="1510"/>
      <c r="R5" s="1513" t="s">
        <v>1371</v>
      </c>
    </row>
    <row r="6" spans="1:18" ht="39" customHeight="1" thickTop="1" x14ac:dyDescent="0.2">
      <c r="A6" s="1506"/>
      <c r="B6" s="838" t="s">
        <v>394</v>
      </c>
      <c r="C6" s="838" t="s">
        <v>1368</v>
      </c>
      <c r="D6" s="1172" t="s">
        <v>746</v>
      </c>
      <c r="E6" s="839" t="s">
        <v>566</v>
      </c>
      <c r="F6" s="838" t="s">
        <v>631</v>
      </c>
      <c r="G6" s="839" t="s">
        <v>565</v>
      </c>
      <c r="H6" s="838" t="s">
        <v>36</v>
      </c>
      <c r="I6" s="838" t="s">
        <v>394</v>
      </c>
      <c r="J6" s="838" t="s">
        <v>1368</v>
      </c>
      <c r="K6" s="839" t="s">
        <v>566</v>
      </c>
      <c r="L6" s="839" t="s">
        <v>565</v>
      </c>
      <c r="M6" s="838" t="s">
        <v>36</v>
      </c>
      <c r="N6" s="838" t="s">
        <v>394</v>
      </c>
      <c r="O6" s="838" t="s">
        <v>1368</v>
      </c>
      <c r="P6" s="839" t="s">
        <v>566</v>
      </c>
      <c r="Q6" s="839" t="s">
        <v>565</v>
      </c>
      <c r="R6" s="1514"/>
    </row>
    <row r="7" spans="1:18" ht="23.25" customHeight="1" thickBot="1" x14ac:dyDescent="0.25">
      <c r="A7" s="1173" t="s">
        <v>582</v>
      </c>
      <c r="B7" s="118">
        <f>N7+I7</f>
        <v>1887</v>
      </c>
      <c r="C7" s="118">
        <f>O7+J7</f>
        <v>1</v>
      </c>
      <c r="D7" s="1174">
        <f>(E7/$E$16)*100</f>
        <v>60.588235294117645</v>
      </c>
      <c r="E7" s="118">
        <f t="shared" ref="E7:E15" si="0">P7+K7</f>
        <v>515</v>
      </c>
      <c r="F7" s="1174">
        <f>(G7/$G$16)*100</f>
        <v>70.633693972179287</v>
      </c>
      <c r="G7" s="118">
        <f t="shared" ref="G7:G15" si="1">Q7+L7</f>
        <v>1371</v>
      </c>
      <c r="H7" s="1175">
        <f>(I7/$I$16)*100</f>
        <v>79.696805630752579</v>
      </c>
      <c r="I7" s="118">
        <f>L7+K7+J7</f>
        <v>1472</v>
      </c>
      <c r="J7" s="118">
        <v>1</v>
      </c>
      <c r="K7" s="119">
        <v>330</v>
      </c>
      <c r="L7" s="119">
        <v>1141</v>
      </c>
      <c r="M7" s="1175">
        <f>(N7/$N$16)*100</f>
        <v>43.915343915343911</v>
      </c>
      <c r="N7" s="118">
        <f>Q7+P7+O7</f>
        <v>415</v>
      </c>
      <c r="O7" s="118">
        <v>0</v>
      </c>
      <c r="P7" s="1176">
        <v>185</v>
      </c>
      <c r="Q7" s="1176">
        <v>230</v>
      </c>
      <c r="R7" s="1177" t="s">
        <v>37</v>
      </c>
    </row>
    <row r="8" spans="1:18" ht="23.25" customHeight="1" thickBot="1" x14ac:dyDescent="0.25">
      <c r="A8" s="538" t="s">
        <v>583</v>
      </c>
      <c r="B8" s="109">
        <f t="shared" ref="B8:B15" si="2">N8+I8</f>
        <v>453</v>
      </c>
      <c r="C8" s="109">
        <v>0</v>
      </c>
      <c r="D8" s="212">
        <f t="shared" ref="D8:D15" si="3">(E8/$E$16)*100</f>
        <v>19.294117647058822</v>
      </c>
      <c r="E8" s="109">
        <f t="shared" si="0"/>
        <v>164</v>
      </c>
      <c r="F8" s="212">
        <f>(G8/$G$16)*100</f>
        <v>14.889232354456466</v>
      </c>
      <c r="G8" s="109">
        <f t="shared" si="1"/>
        <v>289</v>
      </c>
      <c r="H8" s="624">
        <f t="shared" ref="H8:H14" si="4">(I8/$I$16)*100</f>
        <v>11.478072550081214</v>
      </c>
      <c r="I8" s="109">
        <f t="shared" ref="I8:I15" si="5">L8+K8+J8</f>
        <v>212</v>
      </c>
      <c r="J8" s="109">
        <v>0</v>
      </c>
      <c r="K8" s="110">
        <v>51</v>
      </c>
      <c r="L8" s="110">
        <v>161</v>
      </c>
      <c r="M8" s="624">
        <f>(N8/$N$16)*100</f>
        <v>25.502645502645503</v>
      </c>
      <c r="N8" s="109">
        <f t="shared" ref="N8:N15" si="6">Q8+P8+O8</f>
        <v>241</v>
      </c>
      <c r="O8" s="109">
        <v>0</v>
      </c>
      <c r="P8" s="105">
        <v>113</v>
      </c>
      <c r="Q8" s="105">
        <v>128</v>
      </c>
      <c r="R8" s="559" t="s">
        <v>38</v>
      </c>
    </row>
    <row r="9" spans="1:18" ht="23.25" customHeight="1" thickBot="1" x14ac:dyDescent="0.25">
      <c r="A9" s="536" t="s">
        <v>584</v>
      </c>
      <c r="B9" s="111">
        <f t="shared" si="2"/>
        <v>96</v>
      </c>
      <c r="C9" s="111">
        <v>0</v>
      </c>
      <c r="D9" s="213">
        <f t="shared" si="3"/>
        <v>4</v>
      </c>
      <c r="E9" s="111">
        <f t="shared" si="0"/>
        <v>34</v>
      </c>
      <c r="F9" s="213">
        <f t="shared" ref="F9:F15" si="7">(G9/$G$16)*100</f>
        <v>3.1942297784647091</v>
      </c>
      <c r="G9" s="111">
        <f t="shared" si="1"/>
        <v>62</v>
      </c>
      <c r="H9" s="625">
        <f t="shared" si="4"/>
        <v>3.8440714672441798</v>
      </c>
      <c r="I9" s="111">
        <f t="shared" si="5"/>
        <v>71</v>
      </c>
      <c r="J9" s="111">
        <v>0</v>
      </c>
      <c r="K9" s="112">
        <v>24</v>
      </c>
      <c r="L9" s="112">
        <v>47</v>
      </c>
      <c r="M9" s="625">
        <f t="shared" ref="M9:M15" si="8">(N9/$N$16)*100</f>
        <v>2.6455026455026456</v>
      </c>
      <c r="N9" s="111">
        <f t="shared" si="6"/>
        <v>25</v>
      </c>
      <c r="O9" s="111">
        <v>0</v>
      </c>
      <c r="P9" s="106">
        <v>10</v>
      </c>
      <c r="Q9" s="106">
        <v>15</v>
      </c>
      <c r="R9" s="560" t="s">
        <v>39</v>
      </c>
    </row>
    <row r="10" spans="1:18" ht="23.25" customHeight="1" thickBot="1" x14ac:dyDescent="0.25">
      <c r="A10" s="538" t="s">
        <v>585</v>
      </c>
      <c r="B10" s="109">
        <f t="shared" si="2"/>
        <v>65</v>
      </c>
      <c r="C10" s="109">
        <v>0</v>
      </c>
      <c r="D10" s="212">
        <f t="shared" si="3"/>
        <v>2.8235294117647061</v>
      </c>
      <c r="E10" s="109">
        <f t="shared" si="0"/>
        <v>24</v>
      </c>
      <c r="F10" s="212">
        <f t="shared" si="7"/>
        <v>2.1123132405976301</v>
      </c>
      <c r="G10" s="109">
        <f t="shared" si="1"/>
        <v>41</v>
      </c>
      <c r="H10" s="624">
        <f t="shared" si="4"/>
        <v>1.6783974011911209</v>
      </c>
      <c r="I10" s="109">
        <f t="shared" si="5"/>
        <v>31</v>
      </c>
      <c r="J10" s="109">
        <v>0</v>
      </c>
      <c r="K10" s="110">
        <v>8</v>
      </c>
      <c r="L10" s="110">
        <v>23</v>
      </c>
      <c r="M10" s="624">
        <f t="shared" si="8"/>
        <v>3.5978835978835977</v>
      </c>
      <c r="N10" s="109">
        <f t="shared" si="6"/>
        <v>34</v>
      </c>
      <c r="O10" s="109">
        <v>0</v>
      </c>
      <c r="P10" s="105">
        <v>16</v>
      </c>
      <c r="Q10" s="105">
        <v>18</v>
      </c>
      <c r="R10" s="559" t="s">
        <v>40</v>
      </c>
    </row>
    <row r="11" spans="1:18" ht="23.25" customHeight="1" thickBot="1" x14ac:dyDescent="0.25">
      <c r="A11" s="536" t="s">
        <v>586</v>
      </c>
      <c r="B11" s="111">
        <f t="shared" si="2"/>
        <v>63</v>
      </c>
      <c r="C11" s="111">
        <v>0</v>
      </c>
      <c r="D11" s="213">
        <f t="shared" si="3"/>
        <v>2.1176470588235294</v>
      </c>
      <c r="E11" s="111">
        <f t="shared" si="0"/>
        <v>18</v>
      </c>
      <c r="F11" s="213">
        <f t="shared" si="7"/>
        <v>2.3183925811437405</v>
      </c>
      <c r="G11" s="111">
        <f t="shared" si="1"/>
        <v>45</v>
      </c>
      <c r="H11" s="625">
        <f t="shared" si="4"/>
        <v>1.7325392528424473</v>
      </c>
      <c r="I11" s="111">
        <f t="shared" si="5"/>
        <v>32</v>
      </c>
      <c r="J11" s="111">
        <v>0</v>
      </c>
      <c r="K11" s="112">
        <v>6</v>
      </c>
      <c r="L11" s="112">
        <v>26</v>
      </c>
      <c r="M11" s="625">
        <f t="shared" si="8"/>
        <v>3.28042328042328</v>
      </c>
      <c r="N11" s="111">
        <f t="shared" si="6"/>
        <v>31</v>
      </c>
      <c r="O11" s="111">
        <v>0</v>
      </c>
      <c r="P11" s="106">
        <v>12</v>
      </c>
      <c r="Q11" s="106">
        <v>19</v>
      </c>
      <c r="R11" s="560" t="s">
        <v>41</v>
      </c>
    </row>
    <row r="12" spans="1:18" ht="23.25" customHeight="1" thickBot="1" x14ac:dyDescent="0.25">
      <c r="A12" s="538" t="s">
        <v>587</v>
      </c>
      <c r="B12" s="109">
        <f t="shared" si="2"/>
        <v>10</v>
      </c>
      <c r="C12" s="109">
        <v>0</v>
      </c>
      <c r="D12" s="212">
        <f t="shared" si="3"/>
        <v>0.58823529411764708</v>
      </c>
      <c r="E12" s="109">
        <f t="shared" si="0"/>
        <v>5</v>
      </c>
      <c r="F12" s="212">
        <f t="shared" si="7"/>
        <v>0.25759917568263779</v>
      </c>
      <c r="G12" s="109">
        <f t="shared" si="1"/>
        <v>5</v>
      </c>
      <c r="H12" s="624">
        <f t="shared" si="4"/>
        <v>0.27070925825663239</v>
      </c>
      <c r="I12" s="109">
        <f t="shared" si="5"/>
        <v>5</v>
      </c>
      <c r="J12" s="109">
        <v>0</v>
      </c>
      <c r="K12" s="110">
        <v>2</v>
      </c>
      <c r="L12" s="110">
        <v>3</v>
      </c>
      <c r="M12" s="624">
        <f t="shared" si="8"/>
        <v>0.52910052910052907</v>
      </c>
      <c r="N12" s="109">
        <f t="shared" si="6"/>
        <v>5</v>
      </c>
      <c r="O12" s="109">
        <v>0</v>
      </c>
      <c r="P12" s="105">
        <v>3</v>
      </c>
      <c r="Q12" s="105">
        <v>2</v>
      </c>
      <c r="R12" s="559" t="s">
        <v>42</v>
      </c>
    </row>
    <row r="13" spans="1:18" ht="23.25" customHeight="1" thickBot="1" x14ac:dyDescent="0.25">
      <c r="A13" s="536" t="s">
        <v>611</v>
      </c>
      <c r="B13" s="111">
        <f t="shared" si="2"/>
        <v>29</v>
      </c>
      <c r="C13" s="111">
        <v>0</v>
      </c>
      <c r="D13" s="213">
        <f t="shared" si="3"/>
        <v>1.2941176470588236</v>
      </c>
      <c r="E13" s="111">
        <f t="shared" si="0"/>
        <v>11</v>
      </c>
      <c r="F13" s="213">
        <f t="shared" si="7"/>
        <v>0.92735703245749612</v>
      </c>
      <c r="G13" s="111">
        <f t="shared" si="1"/>
        <v>18</v>
      </c>
      <c r="H13" s="625">
        <f t="shared" si="4"/>
        <v>0.43313481321061181</v>
      </c>
      <c r="I13" s="111">
        <f t="shared" si="5"/>
        <v>8</v>
      </c>
      <c r="J13" s="111">
        <v>0</v>
      </c>
      <c r="K13" s="112">
        <v>4</v>
      </c>
      <c r="L13" s="112">
        <v>4</v>
      </c>
      <c r="M13" s="625">
        <f t="shared" si="8"/>
        <v>2.2222222222222223</v>
      </c>
      <c r="N13" s="111">
        <f t="shared" si="6"/>
        <v>21</v>
      </c>
      <c r="O13" s="111">
        <v>0</v>
      </c>
      <c r="P13" s="106">
        <v>7</v>
      </c>
      <c r="Q13" s="106">
        <v>14</v>
      </c>
      <c r="R13" s="560" t="s">
        <v>43</v>
      </c>
    </row>
    <row r="14" spans="1:18" ht="23.25" customHeight="1" thickBot="1" x14ac:dyDescent="0.25">
      <c r="A14" s="538" t="s">
        <v>589</v>
      </c>
      <c r="B14" s="109">
        <f t="shared" si="2"/>
        <v>42</v>
      </c>
      <c r="C14" s="109">
        <v>0</v>
      </c>
      <c r="D14" s="212">
        <f t="shared" si="3"/>
        <v>1.7647058823529411</v>
      </c>
      <c r="E14" s="109">
        <f t="shared" si="0"/>
        <v>15</v>
      </c>
      <c r="F14" s="212">
        <f t="shared" si="7"/>
        <v>1.3910355486862442</v>
      </c>
      <c r="G14" s="109">
        <f t="shared" si="1"/>
        <v>27</v>
      </c>
      <c r="H14" s="624">
        <f t="shared" si="4"/>
        <v>0.81212777476989717</v>
      </c>
      <c r="I14" s="109">
        <f t="shared" si="5"/>
        <v>15</v>
      </c>
      <c r="J14" s="109">
        <v>0</v>
      </c>
      <c r="K14" s="110">
        <v>2</v>
      </c>
      <c r="L14" s="110">
        <v>13</v>
      </c>
      <c r="M14" s="624">
        <f t="shared" si="8"/>
        <v>2.8571428571428572</v>
      </c>
      <c r="N14" s="109">
        <f t="shared" si="6"/>
        <v>27</v>
      </c>
      <c r="O14" s="109">
        <v>0</v>
      </c>
      <c r="P14" s="105">
        <v>13</v>
      </c>
      <c r="Q14" s="105">
        <v>14</v>
      </c>
      <c r="R14" s="559" t="s">
        <v>538</v>
      </c>
    </row>
    <row r="15" spans="1:18" ht="23.25" customHeight="1" x14ac:dyDescent="0.2">
      <c r="A15" s="1178" t="s">
        <v>595</v>
      </c>
      <c r="B15" s="494">
        <f t="shared" si="2"/>
        <v>147</v>
      </c>
      <c r="C15" s="494">
        <v>0</v>
      </c>
      <c r="D15" s="1179">
        <f t="shared" si="3"/>
        <v>7.5294117647058814</v>
      </c>
      <c r="E15" s="494">
        <f t="shared" si="0"/>
        <v>64</v>
      </c>
      <c r="F15" s="1179">
        <f t="shared" si="7"/>
        <v>4.2761463163317881</v>
      </c>
      <c r="G15" s="494">
        <f t="shared" si="1"/>
        <v>83</v>
      </c>
      <c r="H15" s="1180">
        <f>(I15/$I$16)*100</f>
        <v>5.4141851651326477E-2</v>
      </c>
      <c r="I15" s="494">
        <f t="shared" si="5"/>
        <v>1</v>
      </c>
      <c r="J15" s="494">
        <v>0</v>
      </c>
      <c r="K15" s="1181">
        <v>0</v>
      </c>
      <c r="L15" s="1181">
        <v>1</v>
      </c>
      <c r="M15" s="1180">
        <f t="shared" si="8"/>
        <v>15.449735449735449</v>
      </c>
      <c r="N15" s="494">
        <f t="shared" si="6"/>
        <v>146</v>
      </c>
      <c r="O15" s="494">
        <v>0</v>
      </c>
      <c r="P15" s="1182">
        <v>64</v>
      </c>
      <c r="Q15" s="1182">
        <v>82</v>
      </c>
      <c r="R15" s="1183" t="s">
        <v>177</v>
      </c>
    </row>
    <row r="16" spans="1:18" s="27" customFormat="1" ht="23.25" customHeight="1" x14ac:dyDescent="0.2">
      <c r="A16" s="540" t="s">
        <v>44</v>
      </c>
      <c r="B16" s="340">
        <f t="shared" ref="B16:P16" si="9">SUM(B7:B15)</f>
        <v>2792</v>
      </c>
      <c r="C16" s="340">
        <f t="shared" si="9"/>
        <v>1</v>
      </c>
      <c r="D16" s="340">
        <f t="shared" si="9"/>
        <v>100.00000000000001</v>
      </c>
      <c r="E16" s="340">
        <f t="shared" si="9"/>
        <v>850</v>
      </c>
      <c r="F16" s="340">
        <f t="shared" si="9"/>
        <v>100</v>
      </c>
      <c r="G16" s="340">
        <f t="shared" si="9"/>
        <v>1941</v>
      </c>
      <c r="H16" s="340">
        <f t="shared" si="9"/>
        <v>99.999999999999986</v>
      </c>
      <c r="I16" s="340">
        <f t="shared" si="9"/>
        <v>1847</v>
      </c>
      <c r="J16" s="340">
        <f t="shared" si="9"/>
        <v>1</v>
      </c>
      <c r="K16" s="340">
        <f t="shared" si="9"/>
        <v>427</v>
      </c>
      <c r="L16" s="340">
        <f t="shared" si="9"/>
        <v>1419</v>
      </c>
      <c r="M16" s="340">
        <f t="shared" si="9"/>
        <v>100</v>
      </c>
      <c r="N16" s="340">
        <f t="shared" si="9"/>
        <v>945</v>
      </c>
      <c r="O16" s="340">
        <f t="shared" si="9"/>
        <v>0</v>
      </c>
      <c r="P16" s="340">
        <f t="shared" si="9"/>
        <v>423</v>
      </c>
      <c r="Q16" s="340">
        <f>SUM(Q7:Q15)</f>
        <v>522</v>
      </c>
      <c r="R16" s="535" t="s">
        <v>45</v>
      </c>
    </row>
    <row r="19" spans="1:18" s="27" customFormat="1" ht="15" customHeight="1" x14ac:dyDescent="0.25">
      <c r="A19" s="4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3"/>
      <c r="O19" s="43"/>
      <c r="P19" s="43"/>
      <c r="Q19" s="43"/>
      <c r="R19" s="43"/>
    </row>
    <row r="20" spans="1:18" s="27" customFormat="1" x14ac:dyDescent="0.25">
      <c r="A20" s="4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3"/>
      <c r="N20" s="43"/>
      <c r="O20" s="43"/>
      <c r="P20" s="43"/>
      <c r="Q20" s="43"/>
      <c r="R20" s="43"/>
    </row>
    <row r="21" spans="1:18" s="27" customForma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</sheetData>
  <mergeCells count="8">
    <mergeCell ref="M5:Q5"/>
    <mergeCell ref="H5:L5"/>
    <mergeCell ref="B5:G5"/>
    <mergeCell ref="A1:R1"/>
    <mergeCell ref="A2:R2"/>
    <mergeCell ref="A3:R3"/>
    <mergeCell ref="A5:A6"/>
    <mergeCell ref="R5:R6"/>
  </mergeCells>
  <printOptions horizontalCentered="1" verticalCentered="1"/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9"/>
  <dimension ref="A1:P37"/>
  <sheetViews>
    <sheetView view="pageBreakPreview" zoomScaleNormal="100" zoomScaleSheetLayoutView="100" workbookViewId="0">
      <selection activeCell="C25" sqref="C25"/>
    </sheetView>
  </sheetViews>
  <sheetFormatPr defaultRowHeight="15.75" x14ac:dyDescent="0.2"/>
  <cols>
    <col min="1" max="1" width="22.7109375" style="3" customWidth="1"/>
    <col min="2" max="13" width="8.85546875" style="3" customWidth="1"/>
    <col min="14" max="14" width="15.28515625" style="3" customWidth="1"/>
    <col min="15" max="258" width="9.140625" style="9"/>
    <col min="259" max="259" width="22.7109375" style="9" customWidth="1"/>
    <col min="260" max="260" width="11.28515625" style="9" customWidth="1"/>
    <col min="261" max="268" width="8.7109375" style="9" customWidth="1"/>
    <col min="269" max="269" width="22.7109375" style="9" customWidth="1"/>
    <col min="270" max="514" width="9.140625" style="9"/>
    <col min="515" max="515" width="22.7109375" style="9" customWidth="1"/>
    <col min="516" max="516" width="11.28515625" style="9" customWidth="1"/>
    <col min="517" max="524" width="8.7109375" style="9" customWidth="1"/>
    <col min="525" max="525" width="22.7109375" style="9" customWidth="1"/>
    <col min="526" max="770" width="9.140625" style="9"/>
    <col min="771" max="771" width="22.7109375" style="9" customWidth="1"/>
    <col min="772" max="772" width="11.28515625" style="9" customWidth="1"/>
    <col min="773" max="780" width="8.7109375" style="9" customWidth="1"/>
    <col min="781" max="781" width="22.7109375" style="9" customWidth="1"/>
    <col min="782" max="1026" width="9.140625" style="9"/>
    <col min="1027" max="1027" width="22.7109375" style="9" customWidth="1"/>
    <col min="1028" max="1028" width="11.28515625" style="9" customWidth="1"/>
    <col min="1029" max="1036" width="8.7109375" style="9" customWidth="1"/>
    <col min="1037" max="1037" width="22.7109375" style="9" customWidth="1"/>
    <col min="1038" max="1282" width="9.140625" style="9"/>
    <col min="1283" max="1283" width="22.7109375" style="9" customWidth="1"/>
    <col min="1284" max="1284" width="11.28515625" style="9" customWidth="1"/>
    <col min="1285" max="1292" width="8.7109375" style="9" customWidth="1"/>
    <col min="1293" max="1293" width="22.7109375" style="9" customWidth="1"/>
    <col min="1294" max="1538" width="9.140625" style="9"/>
    <col min="1539" max="1539" width="22.7109375" style="9" customWidth="1"/>
    <col min="1540" max="1540" width="11.28515625" style="9" customWidth="1"/>
    <col min="1541" max="1548" width="8.7109375" style="9" customWidth="1"/>
    <col min="1549" max="1549" width="22.7109375" style="9" customWidth="1"/>
    <col min="1550" max="1794" width="9.140625" style="9"/>
    <col min="1795" max="1795" width="22.7109375" style="9" customWidth="1"/>
    <col min="1796" max="1796" width="11.28515625" style="9" customWidth="1"/>
    <col min="1797" max="1804" width="8.7109375" style="9" customWidth="1"/>
    <col min="1805" max="1805" width="22.7109375" style="9" customWidth="1"/>
    <col min="1806" max="2050" width="9.140625" style="9"/>
    <col min="2051" max="2051" width="22.7109375" style="9" customWidth="1"/>
    <col min="2052" max="2052" width="11.28515625" style="9" customWidth="1"/>
    <col min="2053" max="2060" width="8.7109375" style="9" customWidth="1"/>
    <col min="2061" max="2061" width="22.7109375" style="9" customWidth="1"/>
    <col min="2062" max="2306" width="9.140625" style="9"/>
    <col min="2307" max="2307" width="22.7109375" style="9" customWidth="1"/>
    <col min="2308" max="2308" width="11.28515625" style="9" customWidth="1"/>
    <col min="2309" max="2316" width="8.7109375" style="9" customWidth="1"/>
    <col min="2317" max="2317" width="22.7109375" style="9" customWidth="1"/>
    <col min="2318" max="2562" width="9.140625" style="9"/>
    <col min="2563" max="2563" width="22.7109375" style="9" customWidth="1"/>
    <col min="2564" max="2564" width="11.28515625" style="9" customWidth="1"/>
    <col min="2565" max="2572" width="8.7109375" style="9" customWidth="1"/>
    <col min="2573" max="2573" width="22.7109375" style="9" customWidth="1"/>
    <col min="2574" max="2818" width="9.140625" style="9"/>
    <col min="2819" max="2819" width="22.7109375" style="9" customWidth="1"/>
    <col min="2820" max="2820" width="11.28515625" style="9" customWidth="1"/>
    <col min="2821" max="2828" width="8.7109375" style="9" customWidth="1"/>
    <col min="2829" max="2829" width="22.7109375" style="9" customWidth="1"/>
    <col min="2830" max="3074" width="9.140625" style="9"/>
    <col min="3075" max="3075" width="22.7109375" style="9" customWidth="1"/>
    <col min="3076" max="3076" width="11.28515625" style="9" customWidth="1"/>
    <col min="3077" max="3084" width="8.7109375" style="9" customWidth="1"/>
    <col min="3085" max="3085" width="22.7109375" style="9" customWidth="1"/>
    <col min="3086" max="3330" width="9.140625" style="9"/>
    <col min="3331" max="3331" width="22.7109375" style="9" customWidth="1"/>
    <col min="3332" max="3332" width="11.28515625" style="9" customWidth="1"/>
    <col min="3333" max="3340" width="8.7109375" style="9" customWidth="1"/>
    <col min="3341" max="3341" width="22.7109375" style="9" customWidth="1"/>
    <col min="3342" max="3586" width="9.140625" style="9"/>
    <col min="3587" max="3587" width="22.7109375" style="9" customWidth="1"/>
    <col min="3588" max="3588" width="11.28515625" style="9" customWidth="1"/>
    <col min="3589" max="3596" width="8.7109375" style="9" customWidth="1"/>
    <col min="3597" max="3597" width="22.7109375" style="9" customWidth="1"/>
    <col min="3598" max="3842" width="9.140625" style="9"/>
    <col min="3843" max="3843" width="22.7109375" style="9" customWidth="1"/>
    <col min="3844" max="3844" width="11.28515625" style="9" customWidth="1"/>
    <col min="3845" max="3852" width="8.7109375" style="9" customWidth="1"/>
    <col min="3853" max="3853" width="22.7109375" style="9" customWidth="1"/>
    <col min="3854" max="4098" width="9.140625" style="9"/>
    <col min="4099" max="4099" width="22.7109375" style="9" customWidth="1"/>
    <col min="4100" max="4100" width="11.28515625" style="9" customWidth="1"/>
    <col min="4101" max="4108" width="8.7109375" style="9" customWidth="1"/>
    <col min="4109" max="4109" width="22.7109375" style="9" customWidth="1"/>
    <col min="4110" max="4354" width="9.140625" style="9"/>
    <col min="4355" max="4355" width="22.7109375" style="9" customWidth="1"/>
    <col min="4356" max="4356" width="11.28515625" style="9" customWidth="1"/>
    <col min="4357" max="4364" width="8.7109375" style="9" customWidth="1"/>
    <col min="4365" max="4365" width="22.7109375" style="9" customWidth="1"/>
    <col min="4366" max="4610" width="9.140625" style="9"/>
    <col min="4611" max="4611" width="22.7109375" style="9" customWidth="1"/>
    <col min="4612" max="4612" width="11.28515625" style="9" customWidth="1"/>
    <col min="4613" max="4620" width="8.7109375" style="9" customWidth="1"/>
    <col min="4621" max="4621" width="22.7109375" style="9" customWidth="1"/>
    <col min="4622" max="4866" width="9.140625" style="9"/>
    <col min="4867" max="4867" width="22.7109375" style="9" customWidth="1"/>
    <col min="4868" max="4868" width="11.28515625" style="9" customWidth="1"/>
    <col min="4869" max="4876" width="8.7109375" style="9" customWidth="1"/>
    <col min="4877" max="4877" width="22.7109375" style="9" customWidth="1"/>
    <col min="4878" max="5122" width="9.140625" style="9"/>
    <col min="5123" max="5123" width="22.7109375" style="9" customWidth="1"/>
    <col min="5124" max="5124" width="11.28515625" style="9" customWidth="1"/>
    <col min="5125" max="5132" width="8.7109375" style="9" customWidth="1"/>
    <col min="5133" max="5133" width="22.7109375" style="9" customWidth="1"/>
    <col min="5134" max="5378" width="9.140625" style="9"/>
    <col min="5379" max="5379" width="22.7109375" style="9" customWidth="1"/>
    <col min="5380" max="5380" width="11.28515625" style="9" customWidth="1"/>
    <col min="5381" max="5388" width="8.7109375" style="9" customWidth="1"/>
    <col min="5389" max="5389" width="22.7109375" style="9" customWidth="1"/>
    <col min="5390" max="5634" width="9.140625" style="9"/>
    <col min="5635" max="5635" width="22.7109375" style="9" customWidth="1"/>
    <col min="5636" max="5636" width="11.28515625" style="9" customWidth="1"/>
    <col min="5637" max="5644" width="8.7109375" style="9" customWidth="1"/>
    <col min="5645" max="5645" width="22.7109375" style="9" customWidth="1"/>
    <col min="5646" max="5890" width="9.140625" style="9"/>
    <col min="5891" max="5891" width="22.7109375" style="9" customWidth="1"/>
    <col min="5892" max="5892" width="11.28515625" style="9" customWidth="1"/>
    <col min="5893" max="5900" width="8.7109375" style="9" customWidth="1"/>
    <col min="5901" max="5901" width="22.7109375" style="9" customWidth="1"/>
    <col min="5902" max="6146" width="9.140625" style="9"/>
    <col min="6147" max="6147" width="22.7109375" style="9" customWidth="1"/>
    <col min="6148" max="6148" width="11.28515625" style="9" customWidth="1"/>
    <col min="6149" max="6156" width="8.7109375" style="9" customWidth="1"/>
    <col min="6157" max="6157" width="22.7109375" style="9" customWidth="1"/>
    <col min="6158" max="6402" width="9.140625" style="9"/>
    <col min="6403" max="6403" width="22.7109375" style="9" customWidth="1"/>
    <col min="6404" max="6404" width="11.28515625" style="9" customWidth="1"/>
    <col min="6405" max="6412" width="8.7109375" style="9" customWidth="1"/>
    <col min="6413" max="6413" width="22.7109375" style="9" customWidth="1"/>
    <col min="6414" max="6658" width="9.140625" style="9"/>
    <col min="6659" max="6659" width="22.7109375" style="9" customWidth="1"/>
    <col min="6660" max="6660" width="11.28515625" style="9" customWidth="1"/>
    <col min="6661" max="6668" width="8.7109375" style="9" customWidth="1"/>
    <col min="6669" max="6669" width="22.7109375" style="9" customWidth="1"/>
    <col min="6670" max="6914" width="9.140625" style="9"/>
    <col min="6915" max="6915" width="22.7109375" style="9" customWidth="1"/>
    <col min="6916" max="6916" width="11.28515625" style="9" customWidth="1"/>
    <col min="6917" max="6924" width="8.7109375" style="9" customWidth="1"/>
    <col min="6925" max="6925" width="22.7109375" style="9" customWidth="1"/>
    <col min="6926" max="7170" width="9.140625" style="9"/>
    <col min="7171" max="7171" width="22.7109375" style="9" customWidth="1"/>
    <col min="7172" max="7172" width="11.28515625" style="9" customWidth="1"/>
    <col min="7173" max="7180" width="8.7109375" style="9" customWidth="1"/>
    <col min="7181" max="7181" width="22.7109375" style="9" customWidth="1"/>
    <col min="7182" max="7426" width="9.140625" style="9"/>
    <col min="7427" max="7427" width="22.7109375" style="9" customWidth="1"/>
    <col min="7428" max="7428" width="11.28515625" style="9" customWidth="1"/>
    <col min="7429" max="7436" width="8.7109375" style="9" customWidth="1"/>
    <col min="7437" max="7437" width="22.7109375" style="9" customWidth="1"/>
    <col min="7438" max="7682" width="9.140625" style="9"/>
    <col min="7683" max="7683" width="22.7109375" style="9" customWidth="1"/>
    <col min="7684" max="7684" width="11.28515625" style="9" customWidth="1"/>
    <col min="7685" max="7692" width="8.7109375" style="9" customWidth="1"/>
    <col min="7693" max="7693" width="22.7109375" style="9" customWidth="1"/>
    <col min="7694" max="7938" width="9.140625" style="9"/>
    <col min="7939" max="7939" width="22.7109375" style="9" customWidth="1"/>
    <col min="7940" max="7940" width="11.28515625" style="9" customWidth="1"/>
    <col min="7941" max="7948" width="8.7109375" style="9" customWidth="1"/>
    <col min="7949" max="7949" width="22.7109375" style="9" customWidth="1"/>
    <col min="7950" max="8194" width="9.140625" style="9"/>
    <col min="8195" max="8195" width="22.7109375" style="9" customWidth="1"/>
    <col min="8196" max="8196" width="11.28515625" style="9" customWidth="1"/>
    <col min="8197" max="8204" width="8.7109375" style="9" customWidth="1"/>
    <col min="8205" max="8205" width="22.7109375" style="9" customWidth="1"/>
    <col min="8206" max="8450" width="9.140625" style="9"/>
    <col min="8451" max="8451" width="22.7109375" style="9" customWidth="1"/>
    <col min="8452" max="8452" width="11.28515625" style="9" customWidth="1"/>
    <col min="8453" max="8460" width="8.7109375" style="9" customWidth="1"/>
    <col min="8461" max="8461" width="22.7109375" style="9" customWidth="1"/>
    <col min="8462" max="8706" width="9.140625" style="9"/>
    <col min="8707" max="8707" width="22.7109375" style="9" customWidth="1"/>
    <col min="8708" max="8708" width="11.28515625" style="9" customWidth="1"/>
    <col min="8709" max="8716" width="8.7109375" style="9" customWidth="1"/>
    <col min="8717" max="8717" width="22.7109375" style="9" customWidth="1"/>
    <col min="8718" max="8962" width="9.140625" style="9"/>
    <col min="8963" max="8963" width="22.7109375" style="9" customWidth="1"/>
    <col min="8964" max="8964" width="11.28515625" style="9" customWidth="1"/>
    <col min="8965" max="8972" width="8.7109375" style="9" customWidth="1"/>
    <col min="8973" max="8973" width="22.7109375" style="9" customWidth="1"/>
    <col min="8974" max="9218" width="9.140625" style="9"/>
    <col min="9219" max="9219" width="22.7109375" style="9" customWidth="1"/>
    <col min="9220" max="9220" width="11.28515625" style="9" customWidth="1"/>
    <col min="9221" max="9228" width="8.7109375" style="9" customWidth="1"/>
    <col min="9229" max="9229" width="22.7109375" style="9" customWidth="1"/>
    <col min="9230" max="9474" width="9.140625" style="9"/>
    <col min="9475" max="9475" width="22.7109375" style="9" customWidth="1"/>
    <col min="9476" max="9476" width="11.28515625" style="9" customWidth="1"/>
    <col min="9477" max="9484" width="8.7109375" style="9" customWidth="1"/>
    <col min="9485" max="9485" width="22.7109375" style="9" customWidth="1"/>
    <col min="9486" max="9730" width="9.140625" style="9"/>
    <col min="9731" max="9731" width="22.7109375" style="9" customWidth="1"/>
    <col min="9732" max="9732" width="11.28515625" style="9" customWidth="1"/>
    <col min="9733" max="9740" width="8.7109375" style="9" customWidth="1"/>
    <col min="9741" max="9741" width="22.7109375" style="9" customWidth="1"/>
    <col min="9742" max="9986" width="9.140625" style="9"/>
    <col min="9987" max="9987" width="22.7109375" style="9" customWidth="1"/>
    <col min="9988" max="9988" width="11.28515625" style="9" customWidth="1"/>
    <col min="9989" max="9996" width="8.7109375" style="9" customWidth="1"/>
    <col min="9997" max="9997" width="22.7109375" style="9" customWidth="1"/>
    <col min="9998" max="10242" width="9.140625" style="9"/>
    <col min="10243" max="10243" width="22.7109375" style="9" customWidth="1"/>
    <col min="10244" max="10244" width="11.28515625" style="9" customWidth="1"/>
    <col min="10245" max="10252" width="8.7109375" style="9" customWidth="1"/>
    <col min="10253" max="10253" width="22.7109375" style="9" customWidth="1"/>
    <col min="10254" max="10498" width="9.140625" style="9"/>
    <col min="10499" max="10499" width="22.7109375" style="9" customWidth="1"/>
    <col min="10500" max="10500" width="11.28515625" style="9" customWidth="1"/>
    <col min="10501" max="10508" width="8.7109375" style="9" customWidth="1"/>
    <col min="10509" max="10509" width="22.7109375" style="9" customWidth="1"/>
    <col min="10510" max="10754" width="9.140625" style="9"/>
    <col min="10755" max="10755" width="22.7109375" style="9" customWidth="1"/>
    <col min="10756" max="10756" width="11.28515625" style="9" customWidth="1"/>
    <col min="10757" max="10764" width="8.7109375" style="9" customWidth="1"/>
    <col min="10765" max="10765" width="22.7109375" style="9" customWidth="1"/>
    <col min="10766" max="11010" width="9.140625" style="9"/>
    <col min="11011" max="11011" width="22.7109375" style="9" customWidth="1"/>
    <col min="11012" max="11012" width="11.28515625" style="9" customWidth="1"/>
    <col min="11013" max="11020" width="8.7109375" style="9" customWidth="1"/>
    <col min="11021" max="11021" width="22.7109375" style="9" customWidth="1"/>
    <col min="11022" max="11266" width="9.140625" style="9"/>
    <col min="11267" max="11267" width="22.7109375" style="9" customWidth="1"/>
    <col min="11268" max="11268" width="11.28515625" style="9" customWidth="1"/>
    <col min="11269" max="11276" width="8.7109375" style="9" customWidth="1"/>
    <col min="11277" max="11277" width="22.7109375" style="9" customWidth="1"/>
    <col min="11278" max="11522" width="9.140625" style="9"/>
    <col min="11523" max="11523" width="22.7109375" style="9" customWidth="1"/>
    <col min="11524" max="11524" width="11.28515625" style="9" customWidth="1"/>
    <col min="11525" max="11532" width="8.7109375" style="9" customWidth="1"/>
    <col min="11533" max="11533" width="22.7109375" style="9" customWidth="1"/>
    <col min="11534" max="11778" width="9.140625" style="9"/>
    <col min="11779" max="11779" width="22.7109375" style="9" customWidth="1"/>
    <col min="11780" max="11780" width="11.28515625" style="9" customWidth="1"/>
    <col min="11781" max="11788" width="8.7109375" style="9" customWidth="1"/>
    <col min="11789" max="11789" width="22.7109375" style="9" customWidth="1"/>
    <col min="11790" max="12034" width="9.140625" style="9"/>
    <col min="12035" max="12035" width="22.7109375" style="9" customWidth="1"/>
    <col min="12036" max="12036" width="11.28515625" style="9" customWidth="1"/>
    <col min="12037" max="12044" width="8.7109375" style="9" customWidth="1"/>
    <col min="12045" max="12045" width="22.7109375" style="9" customWidth="1"/>
    <col min="12046" max="12290" width="9.140625" style="9"/>
    <col min="12291" max="12291" width="22.7109375" style="9" customWidth="1"/>
    <col min="12292" max="12292" width="11.28515625" style="9" customWidth="1"/>
    <col min="12293" max="12300" width="8.7109375" style="9" customWidth="1"/>
    <col min="12301" max="12301" width="22.7109375" style="9" customWidth="1"/>
    <col min="12302" max="12546" width="9.140625" style="9"/>
    <col min="12547" max="12547" width="22.7109375" style="9" customWidth="1"/>
    <col min="12548" max="12548" width="11.28515625" style="9" customWidth="1"/>
    <col min="12549" max="12556" width="8.7109375" style="9" customWidth="1"/>
    <col min="12557" max="12557" width="22.7109375" style="9" customWidth="1"/>
    <col min="12558" max="12802" width="9.140625" style="9"/>
    <col min="12803" max="12803" width="22.7109375" style="9" customWidth="1"/>
    <col min="12804" max="12804" width="11.28515625" style="9" customWidth="1"/>
    <col min="12805" max="12812" width="8.7109375" style="9" customWidth="1"/>
    <col min="12813" max="12813" width="22.7109375" style="9" customWidth="1"/>
    <col min="12814" max="13058" width="9.140625" style="9"/>
    <col min="13059" max="13059" width="22.7109375" style="9" customWidth="1"/>
    <col min="13060" max="13060" width="11.28515625" style="9" customWidth="1"/>
    <col min="13061" max="13068" width="8.7109375" style="9" customWidth="1"/>
    <col min="13069" max="13069" width="22.7109375" style="9" customWidth="1"/>
    <col min="13070" max="13314" width="9.140625" style="9"/>
    <col min="13315" max="13315" width="22.7109375" style="9" customWidth="1"/>
    <col min="13316" max="13316" width="11.28515625" style="9" customWidth="1"/>
    <col min="13317" max="13324" width="8.7109375" style="9" customWidth="1"/>
    <col min="13325" max="13325" width="22.7109375" style="9" customWidth="1"/>
    <col min="13326" max="13570" width="9.140625" style="9"/>
    <col min="13571" max="13571" width="22.7109375" style="9" customWidth="1"/>
    <col min="13572" max="13572" width="11.28515625" style="9" customWidth="1"/>
    <col min="13573" max="13580" width="8.7109375" style="9" customWidth="1"/>
    <col min="13581" max="13581" width="22.7109375" style="9" customWidth="1"/>
    <col min="13582" max="13826" width="9.140625" style="9"/>
    <col min="13827" max="13827" width="22.7109375" style="9" customWidth="1"/>
    <col min="13828" max="13828" width="11.28515625" style="9" customWidth="1"/>
    <col min="13829" max="13836" width="8.7109375" style="9" customWidth="1"/>
    <col min="13837" max="13837" width="22.7109375" style="9" customWidth="1"/>
    <col min="13838" max="14082" width="9.140625" style="9"/>
    <col min="14083" max="14083" width="22.7109375" style="9" customWidth="1"/>
    <col min="14084" max="14084" width="11.28515625" style="9" customWidth="1"/>
    <col min="14085" max="14092" width="8.7109375" style="9" customWidth="1"/>
    <col min="14093" max="14093" width="22.7109375" style="9" customWidth="1"/>
    <col min="14094" max="14338" width="9.140625" style="9"/>
    <col min="14339" max="14339" width="22.7109375" style="9" customWidth="1"/>
    <col min="14340" max="14340" width="11.28515625" style="9" customWidth="1"/>
    <col min="14341" max="14348" width="8.7109375" style="9" customWidth="1"/>
    <col min="14349" max="14349" width="22.7109375" style="9" customWidth="1"/>
    <col min="14350" max="14594" width="9.140625" style="9"/>
    <col min="14595" max="14595" width="22.7109375" style="9" customWidth="1"/>
    <col min="14596" max="14596" width="11.28515625" style="9" customWidth="1"/>
    <col min="14597" max="14604" width="8.7109375" style="9" customWidth="1"/>
    <col min="14605" max="14605" width="22.7109375" style="9" customWidth="1"/>
    <col min="14606" max="14850" width="9.140625" style="9"/>
    <col min="14851" max="14851" width="22.7109375" style="9" customWidth="1"/>
    <col min="14852" max="14852" width="11.28515625" style="9" customWidth="1"/>
    <col min="14853" max="14860" width="8.7109375" style="9" customWidth="1"/>
    <col min="14861" max="14861" width="22.7109375" style="9" customWidth="1"/>
    <col min="14862" max="15106" width="9.140625" style="9"/>
    <col min="15107" max="15107" width="22.7109375" style="9" customWidth="1"/>
    <col min="15108" max="15108" width="11.28515625" style="9" customWidth="1"/>
    <col min="15109" max="15116" width="8.7109375" style="9" customWidth="1"/>
    <col min="15117" max="15117" width="22.7109375" style="9" customWidth="1"/>
    <col min="15118" max="15362" width="9.140625" style="9"/>
    <col min="15363" max="15363" width="22.7109375" style="9" customWidth="1"/>
    <col min="15364" max="15364" width="11.28515625" style="9" customWidth="1"/>
    <col min="15365" max="15372" width="8.7109375" style="9" customWidth="1"/>
    <col min="15373" max="15373" width="22.7109375" style="9" customWidth="1"/>
    <col min="15374" max="15618" width="9.140625" style="9"/>
    <col min="15619" max="15619" width="22.7109375" style="9" customWidth="1"/>
    <col min="15620" max="15620" width="11.28515625" style="9" customWidth="1"/>
    <col min="15621" max="15628" width="8.7109375" style="9" customWidth="1"/>
    <col min="15629" max="15629" width="22.7109375" style="9" customWidth="1"/>
    <col min="15630" max="15874" width="9.140625" style="9"/>
    <col min="15875" max="15875" width="22.7109375" style="9" customWidth="1"/>
    <col min="15876" max="15876" width="11.28515625" style="9" customWidth="1"/>
    <col min="15877" max="15884" width="8.7109375" style="9" customWidth="1"/>
    <col min="15885" max="15885" width="22.7109375" style="9" customWidth="1"/>
    <col min="15886" max="16130" width="9.140625" style="9"/>
    <col min="16131" max="16131" width="22.7109375" style="9" customWidth="1"/>
    <col min="16132" max="16132" width="11.28515625" style="9" customWidth="1"/>
    <col min="16133" max="16140" width="8.7109375" style="9" customWidth="1"/>
    <col min="16141" max="16141" width="22.7109375" style="9" customWidth="1"/>
    <col min="16142" max="16384" width="9.140625" style="9"/>
  </cols>
  <sheetData>
    <row r="1" spans="1:16" s="2" customFormat="1" ht="21.95" customHeight="1" x14ac:dyDescent="0.2">
      <c r="A1" s="1515" t="s">
        <v>422</v>
      </c>
      <c r="B1" s="1515"/>
      <c r="C1" s="1515"/>
      <c r="D1" s="1515"/>
      <c r="E1" s="1515"/>
      <c r="F1" s="1515"/>
      <c r="G1" s="1515"/>
      <c r="H1" s="1515"/>
      <c r="I1" s="1515"/>
      <c r="J1" s="1515"/>
      <c r="K1" s="1515"/>
      <c r="L1" s="1515"/>
      <c r="M1" s="1515"/>
      <c r="N1" s="1515"/>
      <c r="O1" s="289"/>
      <c r="P1" s="289"/>
    </row>
    <row r="2" spans="1:16" s="2" customFormat="1" ht="21.95" customHeight="1" x14ac:dyDescent="0.2">
      <c r="A2" s="1516" t="s">
        <v>423</v>
      </c>
      <c r="B2" s="1516"/>
      <c r="C2" s="1516"/>
      <c r="D2" s="1516"/>
      <c r="E2" s="1516"/>
      <c r="F2" s="1516"/>
      <c r="G2" s="1516"/>
      <c r="H2" s="1516"/>
      <c r="I2" s="1516"/>
      <c r="J2" s="1516"/>
      <c r="K2" s="1516"/>
      <c r="L2" s="1516"/>
      <c r="M2" s="1516"/>
      <c r="N2" s="1516"/>
      <c r="O2" s="289"/>
      <c r="P2" s="289"/>
    </row>
    <row r="3" spans="1:16" s="2" customFormat="1" ht="21.95" customHeight="1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289"/>
      <c r="P3" s="289"/>
    </row>
    <row r="4" spans="1:16" s="27" customFormat="1" ht="27.75" customHeight="1" x14ac:dyDescent="0.25">
      <c r="A4" s="675" t="s">
        <v>135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679" t="s">
        <v>46</v>
      </c>
      <c r="O4" s="680"/>
      <c r="P4" s="680"/>
    </row>
    <row r="5" spans="1:16" s="2" customFormat="1" ht="27" customHeight="1" x14ac:dyDescent="0.2">
      <c r="A5" s="1517" t="s">
        <v>1566</v>
      </c>
      <c r="B5" s="1341" t="s">
        <v>607</v>
      </c>
      <c r="C5" s="1341"/>
      <c r="D5" s="1341"/>
      <c r="E5" s="1341"/>
      <c r="F5" s="1335" t="s">
        <v>608</v>
      </c>
      <c r="G5" s="1335"/>
      <c r="H5" s="1335"/>
      <c r="I5" s="1335"/>
      <c r="J5" s="1335" t="s">
        <v>651</v>
      </c>
      <c r="K5" s="1335"/>
      <c r="L5" s="1335"/>
      <c r="M5" s="1335"/>
      <c r="N5" s="1519" t="s">
        <v>1369</v>
      </c>
    </row>
    <row r="6" spans="1:16" s="2" customFormat="1" ht="44.25" customHeight="1" x14ac:dyDescent="0.2">
      <c r="A6" s="1518"/>
      <c r="B6" s="380" t="s">
        <v>394</v>
      </c>
      <c r="C6" s="838" t="s">
        <v>1368</v>
      </c>
      <c r="D6" s="381" t="s">
        <v>566</v>
      </c>
      <c r="E6" s="381" t="s">
        <v>565</v>
      </c>
      <c r="F6" s="380" t="s">
        <v>394</v>
      </c>
      <c r="G6" s="838" t="s">
        <v>1368</v>
      </c>
      <c r="H6" s="381" t="s">
        <v>566</v>
      </c>
      <c r="I6" s="381" t="s">
        <v>565</v>
      </c>
      <c r="J6" s="380" t="s">
        <v>394</v>
      </c>
      <c r="K6" s="838" t="s">
        <v>1368</v>
      </c>
      <c r="L6" s="381" t="s">
        <v>566</v>
      </c>
      <c r="M6" s="381" t="s">
        <v>565</v>
      </c>
      <c r="N6" s="1520"/>
    </row>
    <row r="7" spans="1:16" s="27" customFormat="1" ht="21.95" customHeight="1" thickBot="1" x14ac:dyDescent="0.25">
      <c r="A7" s="531" t="s">
        <v>632</v>
      </c>
      <c r="B7" s="107">
        <f>E7+D7+C7</f>
        <v>301</v>
      </c>
      <c r="C7" s="107">
        <v>0</v>
      </c>
      <c r="D7" s="107">
        <f>H7+L7</f>
        <v>90</v>
      </c>
      <c r="E7" s="107">
        <f>M7+I7</f>
        <v>211</v>
      </c>
      <c r="F7" s="107">
        <f>I7+H7+G7</f>
        <v>197</v>
      </c>
      <c r="G7" s="107">
        <v>0</v>
      </c>
      <c r="H7" s="108">
        <v>43</v>
      </c>
      <c r="I7" s="108">
        <v>154</v>
      </c>
      <c r="J7" s="107">
        <f>M7+L7+K7</f>
        <v>104</v>
      </c>
      <c r="K7" s="107">
        <v>0</v>
      </c>
      <c r="L7" s="108">
        <v>47</v>
      </c>
      <c r="M7" s="108">
        <v>57</v>
      </c>
      <c r="N7" s="562" t="s">
        <v>47</v>
      </c>
    </row>
    <row r="8" spans="1:16" s="27" customFormat="1" ht="21.95" customHeight="1" thickTop="1" thickBot="1" x14ac:dyDescent="0.25">
      <c r="A8" s="565" t="s">
        <v>633</v>
      </c>
      <c r="B8" s="228">
        <f t="shared" ref="B8:B18" si="0">E8+D8+C8</f>
        <v>237</v>
      </c>
      <c r="C8" s="228">
        <v>0</v>
      </c>
      <c r="D8" s="228">
        <f t="shared" ref="D8:D18" si="1">H8+L8</f>
        <v>63</v>
      </c>
      <c r="E8" s="228">
        <f t="shared" ref="E8:E18" si="2">M8+I8</f>
        <v>174</v>
      </c>
      <c r="F8" s="228">
        <f t="shared" ref="F8:F18" si="3">I8+H8+G8</f>
        <v>157</v>
      </c>
      <c r="G8" s="1154">
        <v>0</v>
      </c>
      <c r="H8" s="104">
        <v>35</v>
      </c>
      <c r="I8" s="104">
        <v>122</v>
      </c>
      <c r="J8" s="228">
        <f t="shared" ref="J8:J18" si="4">M8+L8+K8</f>
        <v>80</v>
      </c>
      <c r="K8" s="1154">
        <v>0</v>
      </c>
      <c r="L8" s="104">
        <v>28</v>
      </c>
      <c r="M8" s="104">
        <v>52</v>
      </c>
      <c r="N8" s="563" t="s">
        <v>48</v>
      </c>
    </row>
    <row r="9" spans="1:16" s="27" customFormat="1" ht="21.95" customHeight="1" thickTop="1" thickBot="1" x14ac:dyDescent="0.25">
      <c r="A9" s="531" t="s">
        <v>634</v>
      </c>
      <c r="B9" s="107">
        <f t="shared" si="0"/>
        <v>232</v>
      </c>
      <c r="C9" s="107">
        <v>0</v>
      </c>
      <c r="D9" s="107">
        <f t="shared" si="1"/>
        <v>79</v>
      </c>
      <c r="E9" s="107">
        <f t="shared" si="2"/>
        <v>153</v>
      </c>
      <c r="F9" s="107">
        <f t="shared" si="3"/>
        <v>156</v>
      </c>
      <c r="G9" s="107">
        <v>0</v>
      </c>
      <c r="H9" s="108">
        <v>38</v>
      </c>
      <c r="I9" s="108">
        <v>118</v>
      </c>
      <c r="J9" s="107">
        <f t="shared" si="4"/>
        <v>76</v>
      </c>
      <c r="K9" s="107">
        <v>0</v>
      </c>
      <c r="L9" s="108">
        <v>41</v>
      </c>
      <c r="M9" s="108">
        <v>35</v>
      </c>
      <c r="N9" s="562" t="s">
        <v>49</v>
      </c>
    </row>
    <row r="10" spans="1:16" s="27" customFormat="1" ht="21.95" customHeight="1" thickTop="1" thickBot="1" x14ac:dyDescent="0.25">
      <c r="A10" s="565" t="s">
        <v>635</v>
      </c>
      <c r="B10" s="228">
        <f t="shared" si="0"/>
        <v>225</v>
      </c>
      <c r="C10" s="228">
        <v>0</v>
      </c>
      <c r="D10" s="228">
        <f t="shared" si="1"/>
        <v>78</v>
      </c>
      <c r="E10" s="228">
        <f t="shared" si="2"/>
        <v>147</v>
      </c>
      <c r="F10" s="228">
        <f t="shared" si="3"/>
        <v>132</v>
      </c>
      <c r="G10" s="1154">
        <v>0</v>
      </c>
      <c r="H10" s="104">
        <v>31</v>
      </c>
      <c r="I10" s="104">
        <v>101</v>
      </c>
      <c r="J10" s="228">
        <f t="shared" si="4"/>
        <v>93</v>
      </c>
      <c r="K10" s="1154">
        <v>0</v>
      </c>
      <c r="L10" s="104">
        <v>47</v>
      </c>
      <c r="M10" s="104">
        <v>46</v>
      </c>
      <c r="N10" s="563" t="s">
        <v>50</v>
      </c>
    </row>
    <row r="11" spans="1:16" s="27" customFormat="1" ht="21.95" customHeight="1" thickTop="1" thickBot="1" x14ac:dyDescent="0.25">
      <c r="A11" s="531" t="s">
        <v>636</v>
      </c>
      <c r="B11" s="107">
        <f t="shared" si="0"/>
        <v>211</v>
      </c>
      <c r="C11" s="107">
        <v>0</v>
      </c>
      <c r="D11" s="107">
        <f t="shared" si="1"/>
        <v>66</v>
      </c>
      <c r="E11" s="107">
        <f t="shared" si="2"/>
        <v>145</v>
      </c>
      <c r="F11" s="107">
        <f t="shared" si="3"/>
        <v>140</v>
      </c>
      <c r="G11" s="107">
        <v>0</v>
      </c>
      <c r="H11" s="108">
        <v>35</v>
      </c>
      <c r="I11" s="108">
        <v>105</v>
      </c>
      <c r="J11" s="107">
        <f t="shared" si="4"/>
        <v>71</v>
      </c>
      <c r="K11" s="107">
        <v>0</v>
      </c>
      <c r="L11" s="108">
        <v>31</v>
      </c>
      <c r="M11" s="108">
        <v>40</v>
      </c>
      <c r="N11" s="562" t="s">
        <v>51</v>
      </c>
    </row>
    <row r="12" spans="1:16" s="27" customFormat="1" ht="21.95" customHeight="1" thickTop="1" thickBot="1" x14ac:dyDescent="0.25">
      <c r="A12" s="565" t="s">
        <v>637</v>
      </c>
      <c r="B12" s="228">
        <f t="shared" si="0"/>
        <v>183</v>
      </c>
      <c r="C12" s="228">
        <v>0</v>
      </c>
      <c r="D12" s="228">
        <f t="shared" si="1"/>
        <v>51</v>
      </c>
      <c r="E12" s="228">
        <f t="shared" si="2"/>
        <v>132</v>
      </c>
      <c r="F12" s="228">
        <f t="shared" si="3"/>
        <v>124</v>
      </c>
      <c r="G12" s="1154">
        <v>0</v>
      </c>
      <c r="H12" s="104">
        <v>25</v>
      </c>
      <c r="I12" s="104">
        <v>99</v>
      </c>
      <c r="J12" s="228">
        <f t="shared" si="4"/>
        <v>59</v>
      </c>
      <c r="K12" s="1154">
        <v>0</v>
      </c>
      <c r="L12" s="104">
        <v>26</v>
      </c>
      <c r="M12" s="104">
        <v>33</v>
      </c>
      <c r="N12" s="563" t="s">
        <v>545</v>
      </c>
    </row>
    <row r="13" spans="1:16" s="27" customFormat="1" ht="21.95" customHeight="1" thickTop="1" thickBot="1" x14ac:dyDescent="0.25">
      <c r="A13" s="531" t="s">
        <v>638</v>
      </c>
      <c r="B13" s="107">
        <f t="shared" si="0"/>
        <v>219</v>
      </c>
      <c r="C13" s="107">
        <v>0</v>
      </c>
      <c r="D13" s="107">
        <f t="shared" si="1"/>
        <v>51</v>
      </c>
      <c r="E13" s="107">
        <f t="shared" si="2"/>
        <v>168</v>
      </c>
      <c r="F13" s="107">
        <f t="shared" si="3"/>
        <v>145</v>
      </c>
      <c r="G13" s="107">
        <v>0</v>
      </c>
      <c r="H13" s="108">
        <v>19</v>
      </c>
      <c r="I13" s="108">
        <v>126</v>
      </c>
      <c r="J13" s="107">
        <f t="shared" si="4"/>
        <v>74</v>
      </c>
      <c r="K13" s="107">
        <v>0</v>
      </c>
      <c r="L13" s="108">
        <v>32</v>
      </c>
      <c r="M13" s="108">
        <v>42</v>
      </c>
      <c r="N13" s="562" t="s">
        <v>52</v>
      </c>
    </row>
    <row r="14" spans="1:16" s="27" customFormat="1" ht="21.95" customHeight="1" thickTop="1" thickBot="1" x14ac:dyDescent="0.25">
      <c r="A14" s="565" t="s">
        <v>639</v>
      </c>
      <c r="B14" s="228">
        <f t="shared" si="0"/>
        <v>240</v>
      </c>
      <c r="C14" s="228">
        <v>0</v>
      </c>
      <c r="D14" s="228">
        <f t="shared" si="1"/>
        <v>76</v>
      </c>
      <c r="E14" s="228">
        <f t="shared" si="2"/>
        <v>164</v>
      </c>
      <c r="F14" s="228">
        <f t="shared" si="3"/>
        <v>168</v>
      </c>
      <c r="G14" s="1154">
        <v>0</v>
      </c>
      <c r="H14" s="104">
        <v>38</v>
      </c>
      <c r="I14" s="104">
        <v>130</v>
      </c>
      <c r="J14" s="228">
        <f t="shared" si="4"/>
        <v>72</v>
      </c>
      <c r="K14" s="1154">
        <v>0</v>
      </c>
      <c r="L14" s="104">
        <v>38</v>
      </c>
      <c r="M14" s="104">
        <v>34</v>
      </c>
      <c r="N14" s="563" t="s">
        <v>53</v>
      </c>
    </row>
    <row r="15" spans="1:16" s="27" customFormat="1" ht="21.95" customHeight="1" thickTop="1" thickBot="1" x14ac:dyDescent="0.25">
      <c r="A15" s="531" t="s">
        <v>640</v>
      </c>
      <c r="B15" s="107">
        <f t="shared" si="0"/>
        <v>233</v>
      </c>
      <c r="C15" s="107">
        <v>0</v>
      </c>
      <c r="D15" s="107">
        <f t="shared" si="1"/>
        <v>69</v>
      </c>
      <c r="E15" s="107">
        <f t="shared" si="2"/>
        <v>164</v>
      </c>
      <c r="F15" s="107">
        <f t="shared" si="3"/>
        <v>159</v>
      </c>
      <c r="G15" s="107">
        <v>0</v>
      </c>
      <c r="H15" s="108">
        <v>41</v>
      </c>
      <c r="I15" s="108">
        <v>118</v>
      </c>
      <c r="J15" s="107">
        <f t="shared" si="4"/>
        <v>74</v>
      </c>
      <c r="K15" s="107">
        <v>0</v>
      </c>
      <c r="L15" s="108">
        <v>28</v>
      </c>
      <c r="M15" s="108">
        <v>46</v>
      </c>
      <c r="N15" s="562" t="s">
        <v>54</v>
      </c>
    </row>
    <row r="16" spans="1:16" s="27" customFormat="1" ht="21.95" customHeight="1" thickTop="1" thickBot="1" x14ac:dyDescent="0.25">
      <c r="A16" s="565" t="s">
        <v>641</v>
      </c>
      <c r="B16" s="228">
        <f t="shared" si="0"/>
        <v>228</v>
      </c>
      <c r="C16" s="228">
        <v>0</v>
      </c>
      <c r="D16" s="228">
        <f t="shared" si="1"/>
        <v>75</v>
      </c>
      <c r="E16" s="228">
        <f t="shared" si="2"/>
        <v>153</v>
      </c>
      <c r="F16" s="228">
        <f t="shared" si="3"/>
        <v>147</v>
      </c>
      <c r="G16" s="1154">
        <v>0</v>
      </c>
      <c r="H16" s="104">
        <v>39</v>
      </c>
      <c r="I16" s="104">
        <v>108</v>
      </c>
      <c r="J16" s="228">
        <f t="shared" si="4"/>
        <v>81</v>
      </c>
      <c r="K16" s="1154">
        <v>0</v>
      </c>
      <c r="L16" s="104">
        <v>36</v>
      </c>
      <c r="M16" s="104">
        <v>45</v>
      </c>
      <c r="N16" s="563" t="s">
        <v>55</v>
      </c>
    </row>
    <row r="17" spans="1:14" s="27" customFormat="1" ht="21.95" customHeight="1" thickTop="1" thickBot="1" x14ac:dyDescent="0.25">
      <c r="A17" s="531" t="s">
        <v>642</v>
      </c>
      <c r="B17" s="107">
        <f t="shared" si="0"/>
        <v>245</v>
      </c>
      <c r="C17" s="107">
        <v>0</v>
      </c>
      <c r="D17" s="107">
        <f t="shared" si="1"/>
        <v>77</v>
      </c>
      <c r="E17" s="107">
        <f t="shared" si="2"/>
        <v>168</v>
      </c>
      <c r="F17" s="107">
        <f t="shared" si="3"/>
        <v>164</v>
      </c>
      <c r="G17" s="107">
        <v>0</v>
      </c>
      <c r="H17" s="108">
        <v>44</v>
      </c>
      <c r="I17" s="108">
        <v>120</v>
      </c>
      <c r="J17" s="107">
        <f t="shared" si="4"/>
        <v>81</v>
      </c>
      <c r="K17" s="107">
        <v>0</v>
      </c>
      <c r="L17" s="108">
        <v>33</v>
      </c>
      <c r="M17" s="108">
        <v>48</v>
      </c>
      <c r="N17" s="562" t="s">
        <v>56</v>
      </c>
    </row>
    <row r="18" spans="1:14" s="27" customFormat="1" ht="21.95" customHeight="1" thickTop="1" x14ac:dyDescent="0.2">
      <c r="A18" s="566" t="s">
        <v>643</v>
      </c>
      <c r="B18" s="230">
        <f t="shared" si="0"/>
        <v>238</v>
      </c>
      <c r="C18" s="230">
        <f>K18+G18</f>
        <v>1</v>
      </c>
      <c r="D18" s="230">
        <f t="shared" si="1"/>
        <v>75</v>
      </c>
      <c r="E18" s="230">
        <f t="shared" si="2"/>
        <v>162</v>
      </c>
      <c r="F18" s="230">
        <f t="shared" si="3"/>
        <v>158</v>
      </c>
      <c r="G18" s="230">
        <v>1</v>
      </c>
      <c r="H18" s="231">
        <v>39</v>
      </c>
      <c r="I18" s="231">
        <v>118</v>
      </c>
      <c r="J18" s="230">
        <f t="shared" si="4"/>
        <v>80</v>
      </c>
      <c r="K18" s="230">
        <v>0</v>
      </c>
      <c r="L18" s="231">
        <v>36</v>
      </c>
      <c r="M18" s="231">
        <v>44</v>
      </c>
      <c r="N18" s="564" t="s">
        <v>57</v>
      </c>
    </row>
    <row r="19" spans="1:14" s="27" customFormat="1" ht="30" customHeight="1" x14ac:dyDescent="0.2">
      <c r="A19" s="508" t="s">
        <v>44</v>
      </c>
      <c r="B19" s="229">
        <f>E19+D19+C19</f>
        <v>2792</v>
      </c>
      <c r="C19" s="229">
        <f>SUM(C7:C18)</f>
        <v>1</v>
      </c>
      <c r="D19" s="229">
        <f t="shared" ref="D19:M19" si="5">SUM(D7:D18)</f>
        <v>850</v>
      </c>
      <c r="E19" s="229">
        <f t="shared" si="5"/>
        <v>1941</v>
      </c>
      <c r="F19" s="229">
        <f>G19+H19+I19</f>
        <v>1847</v>
      </c>
      <c r="G19" s="229">
        <f>SUM(G7:G18)</f>
        <v>1</v>
      </c>
      <c r="H19" s="229">
        <f t="shared" si="5"/>
        <v>427</v>
      </c>
      <c r="I19" s="229">
        <f t="shared" si="5"/>
        <v>1419</v>
      </c>
      <c r="J19" s="229">
        <f>SUM(J7:J18)</f>
        <v>945</v>
      </c>
      <c r="K19" s="229">
        <v>0</v>
      </c>
      <c r="L19" s="229">
        <f t="shared" si="5"/>
        <v>423</v>
      </c>
      <c r="M19" s="229">
        <f t="shared" si="5"/>
        <v>522</v>
      </c>
      <c r="N19" s="509" t="s">
        <v>45</v>
      </c>
    </row>
    <row r="23" spans="1:14" ht="25.5" x14ac:dyDescent="0.2">
      <c r="A23" s="1186" t="s">
        <v>251</v>
      </c>
      <c r="B23" s="1184" t="s">
        <v>252</v>
      </c>
      <c r="C23" s="1185" t="s">
        <v>253</v>
      </c>
    </row>
    <row r="24" spans="1:14" ht="30" x14ac:dyDescent="0.2">
      <c r="A24" s="18" t="s">
        <v>254</v>
      </c>
      <c r="B24" s="880">
        <f>'D-3'!E7</f>
        <v>211</v>
      </c>
      <c r="C24" s="1155">
        <f>'D-3'!D7</f>
        <v>90</v>
      </c>
    </row>
    <row r="25" spans="1:14" ht="30" x14ac:dyDescent="0.2">
      <c r="A25" s="18" t="s">
        <v>255</v>
      </c>
      <c r="B25" s="30">
        <f>'D-3'!E8</f>
        <v>174</v>
      </c>
      <c r="C25" s="19">
        <f>'D-3'!D8</f>
        <v>63</v>
      </c>
    </row>
    <row r="26" spans="1:14" ht="30" x14ac:dyDescent="0.2">
      <c r="A26" s="18" t="s">
        <v>256</v>
      </c>
      <c r="B26" s="30">
        <f>'D-3'!E9</f>
        <v>153</v>
      </c>
      <c r="C26" s="19">
        <f>'D-3'!D9</f>
        <v>79</v>
      </c>
    </row>
    <row r="27" spans="1:14" ht="30" x14ac:dyDescent="0.2">
      <c r="A27" s="18" t="s">
        <v>257</v>
      </c>
      <c r="B27" s="30">
        <f>'D-3'!E10</f>
        <v>147</v>
      </c>
      <c r="C27" s="19">
        <f>'D-3'!D10</f>
        <v>78</v>
      </c>
    </row>
    <row r="28" spans="1:14" ht="30" x14ac:dyDescent="0.2">
      <c r="A28" s="18" t="s">
        <v>258</v>
      </c>
      <c r="B28" s="30">
        <f>'D-3'!E11</f>
        <v>145</v>
      </c>
      <c r="C28" s="19">
        <f>'D-3'!D11</f>
        <v>66</v>
      </c>
    </row>
    <row r="29" spans="1:14" ht="30" x14ac:dyDescent="0.2">
      <c r="A29" s="18" t="s">
        <v>259</v>
      </c>
      <c r="B29" s="30">
        <f>'D-3'!E12</f>
        <v>132</v>
      </c>
      <c r="C29" s="19">
        <f>'D-3'!D12</f>
        <v>51</v>
      </c>
    </row>
    <row r="30" spans="1:14" ht="30" x14ac:dyDescent="0.2">
      <c r="A30" s="18" t="s">
        <v>260</v>
      </c>
      <c r="B30" s="30">
        <f>'D-3'!E13</f>
        <v>168</v>
      </c>
      <c r="C30" s="19">
        <f>'D-3'!D13</f>
        <v>51</v>
      </c>
    </row>
    <row r="31" spans="1:14" ht="30" x14ac:dyDescent="0.2">
      <c r="A31" s="18" t="s">
        <v>261</v>
      </c>
      <c r="B31" s="30">
        <f>'D-3'!E14</f>
        <v>164</v>
      </c>
      <c r="C31" s="19">
        <f>'D-3'!D14</f>
        <v>76</v>
      </c>
    </row>
    <row r="32" spans="1:14" ht="30" x14ac:dyDescent="0.2">
      <c r="A32" s="18" t="s">
        <v>262</v>
      </c>
      <c r="B32" s="30">
        <f>'D-3'!E15</f>
        <v>164</v>
      </c>
      <c r="C32" s="19">
        <f>'D-3'!D15</f>
        <v>69</v>
      </c>
    </row>
    <row r="33" spans="1:3" ht="30" x14ac:dyDescent="0.2">
      <c r="A33" s="18" t="s">
        <v>263</v>
      </c>
      <c r="B33" s="30">
        <f>'D-3'!E16</f>
        <v>153</v>
      </c>
      <c r="C33" s="19">
        <f>'D-3'!D16</f>
        <v>75</v>
      </c>
    </row>
    <row r="34" spans="1:3" ht="30" x14ac:dyDescent="0.2">
      <c r="A34" s="18" t="s">
        <v>264</v>
      </c>
      <c r="B34" s="30">
        <f>'D-3'!E17</f>
        <v>168</v>
      </c>
      <c r="C34" s="19">
        <f>'D-3'!D17</f>
        <v>77</v>
      </c>
    </row>
    <row r="35" spans="1:3" ht="30" x14ac:dyDescent="0.2">
      <c r="A35" s="18" t="s">
        <v>265</v>
      </c>
      <c r="B35" s="30">
        <f>'D-3'!E18</f>
        <v>162</v>
      </c>
      <c r="C35" s="19">
        <f>'D-3'!D18</f>
        <v>75</v>
      </c>
    </row>
    <row r="36" spans="1:3" x14ac:dyDescent="0.2">
      <c r="B36" s="114">
        <f>SUM(B24:B35)</f>
        <v>1941</v>
      </c>
      <c r="C36" s="114">
        <f>SUM(C24:C35)</f>
        <v>850</v>
      </c>
    </row>
    <row r="37" spans="1:3" x14ac:dyDescent="0.2">
      <c r="B37" s="114">
        <f>E19-B36</f>
        <v>0</v>
      </c>
      <c r="C37" s="114">
        <f>D19-C36</f>
        <v>0</v>
      </c>
    </row>
  </sheetData>
  <mergeCells count="8">
    <mergeCell ref="A1:N1"/>
    <mergeCell ref="A2:N2"/>
    <mergeCell ref="A3:N3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1"/>
  <dimension ref="A1:N51"/>
  <sheetViews>
    <sheetView view="pageBreakPreview" topLeftCell="A22" zoomScaleNormal="100" zoomScaleSheetLayoutView="100" workbookViewId="0">
      <selection activeCell="S27" sqref="P27:S40"/>
    </sheetView>
  </sheetViews>
  <sheetFormatPr defaultRowHeight="15.75" x14ac:dyDescent="0.2"/>
  <cols>
    <col min="1" max="1" width="29" style="3" customWidth="1"/>
    <col min="2" max="13" width="8.140625" style="3" customWidth="1"/>
    <col min="14" max="14" width="28.7109375" style="3" customWidth="1"/>
    <col min="15" max="259" width="9.140625" style="9"/>
    <col min="260" max="260" width="28.7109375" style="9" customWidth="1"/>
    <col min="261" max="269" width="9.7109375" style="9" customWidth="1"/>
    <col min="270" max="270" width="28.7109375" style="9" customWidth="1"/>
    <col min="271" max="515" width="9.140625" style="9"/>
    <col min="516" max="516" width="28.7109375" style="9" customWidth="1"/>
    <col min="517" max="525" width="9.7109375" style="9" customWidth="1"/>
    <col min="526" max="526" width="28.7109375" style="9" customWidth="1"/>
    <col min="527" max="771" width="9.140625" style="9"/>
    <col min="772" max="772" width="28.7109375" style="9" customWidth="1"/>
    <col min="773" max="781" width="9.7109375" style="9" customWidth="1"/>
    <col min="782" max="782" width="28.7109375" style="9" customWidth="1"/>
    <col min="783" max="1027" width="9.140625" style="9"/>
    <col min="1028" max="1028" width="28.7109375" style="9" customWidth="1"/>
    <col min="1029" max="1037" width="9.7109375" style="9" customWidth="1"/>
    <col min="1038" max="1038" width="28.7109375" style="9" customWidth="1"/>
    <col min="1039" max="1283" width="9.140625" style="9"/>
    <col min="1284" max="1284" width="28.7109375" style="9" customWidth="1"/>
    <col min="1285" max="1293" width="9.7109375" style="9" customWidth="1"/>
    <col min="1294" max="1294" width="28.7109375" style="9" customWidth="1"/>
    <col min="1295" max="1539" width="9.140625" style="9"/>
    <col min="1540" max="1540" width="28.7109375" style="9" customWidth="1"/>
    <col min="1541" max="1549" width="9.7109375" style="9" customWidth="1"/>
    <col min="1550" max="1550" width="28.7109375" style="9" customWidth="1"/>
    <col min="1551" max="1795" width="9.140625" style="9"/>
    <col min="1796" max="1796" width="28.7109375" style="9" customWidth="1"/>
    <col min="1797" max="1805" width="9.7109375" style="9" customWidth="1"/>
    <col min="1806" max="1806" width="28.7109375" style="9" customWidth="1"/>
    <col min="1807" max="2051" width="9.140625" style="9"/>
    <col min="2052" max="2052" width="28.7109375" style="9" customWidth="1"/>
    <col min="2053" max="2061" width="9.7109375" style="9" customWidth="1"/>
    <col min="2062" max="2062" width="28.7109375" style="9" customWidth="1"/>
    <col min="2063" max="2307" width="9.140625" style="9"/>
    <col min="2308" max="2308" width="28.7109375" style="9" customWidth="1"/>
    <col min="2309" max="2317" width="9.7109375" style="9" customWidth="1"/>
    <col min="2318" max="2318" width="28.7109375" style="9" customWidth="1"/>
    <col min="2319" max="2563" width="9.140625" style="9"/>
    <col min="2564" max="2564" width="28.7109375" style="9" customWidth="1"/>
    <col min="2565" max="2573" width="9.7109375" style="9" customWidth="1"/>
    <col min="2574" max="2574" width="28.7109375" style="9" customWidth="1"/>
    <col min="2575" max="2819" width="9.140625" style="9"/>
    <col min="2820" max="2820" width="28.7109375" style="9" customWidth="1"/>
    <col min="2821" max="2829" width="9.7109375" style="9" customWidth="1"/>
    <col min="2830" max="2830" width="28.7109375" style="9" customWidth="1"/>
    <col min="2831" max="3075" width="9.140625" style="9"/>
    <col min="3076" max="3076" width="28.7109375" style="9" customWidth="1"/>
    <col min="3077" max="3085" width="9.7109375" style="9" customWidth="1"/>
    <col min="3086" max="3086" width="28.7109375" style="9" customWidth="1"/>
    <col min="3087" max="3331" width="9.140625" style="9"/>
    <col min="3332" max="3332" width="28.7109375" style="9" customWidth="1"/>
    <col min="3333" max="3341" width="9.7109375" style="9" customWidth="1"/>
    <col min="3342" max="3342" width="28.7109375" style="9" customWidth="1"/>
    <col min="3343" max="3587" width="9.140625" style="9"/>
    <col min="3588" max="3588" width="28.7109375" style="9" customWidth="1"/>
    <col min="3589" max="3597" width="9.7109375" style="9" customWidth="1"/>
    <col min="3598" max="3598" width="28.7109375" style="9" customWidth="1"/>
    <col min="3599" max="3843" width="9.140625" style="9"/>
    <col min="3844" max="3844" width="28.7109375" style="9" customWidth="1"/>
    <col min="3845" max="3853" width="9.7109375" style="9" customWidth="1"/>
    <col min="3854" max="3854" width="28.7109375" style="9" customWidth="1"/>
    <col min="3855" max="4099" width="9.140625" style="9"/>
    <col min="4100" max="4100" width="28.7109375" style="9" customWidth="1"/>
    <col min="4101" max="4109" width="9.7109375" style="9" customWidth="1"/>
    <col min="4110" max="4110" width="28.7109375" style="9" customWidth="1"/>
    <col min="4111" max="4355" width="9.140625" style="9"/>
    <col min="4356" max="4356" width="28.7109375" style="9" customWidth="1"/>
    <col min="4357" max="4365" width="9.7109375" style="9" customWidth="1"/>
    <col min="4366" max="4366" width="28.7109375" style="9" customWidth="1"/>
    <col min="4367" max="4611" width="9.140625" style="9"/>
    <col min="4612" max="4612" width="28.7109375" style="9" customWidth="1"/>
    <col min="4613" max="4621" width="9.7109375" style="9" customWidth="1"/>
    <col min="4622" max="4622" width="28.7109375" style="9" customWidth="1"/>
    <col min="4623" max="4867" width="9.140625" style="9"/>
    <col min="4868" max="4868" width="28.7109375" style="9" customWidth="1"/>
    <col min="4869" max="4877" width="9.7109375" style="9" customWidth="1"/>
    <col min="4878" max="4878" width="28.7109375" style="9" customWidth="1"/>
    <col min="4879" max="5123" width="9.140625" style="9"/>
    <col min="5124" max="5124" width="28.7109375" style="9" customWidth="1"/>
    <col min="5125" max="5133" width="9.7109375" style="9" customWidth="1"/>
    <col min="5134" max="5134" width="28.7109375" style="9" customWidth="1"/>
    <col min="5135" max="5379" width="9.140625" style="9"/>
    <col min="5380" max="5380" width="28.7109375" style="9" customWidth="1"/>
    <col min="5381" max="5389" width="9.7109375" style="9" customWidth="1"/>
    <col min="5390" max="5390" width="28.7109375" style="9" customWidth="1"/>
    <col min="5391" max="5635" width="9.140625" style="9"/>
    <col min="5636" max="5636" width="28.7109375" style="9" customWidth="1"/>
    <col min="5637" max="5645" width="9.7109375" style="9" customWidth="1"/>
    <col min="5646" max="5646" width="28.7109375" style="9" customWidth="1"/>
    <col min="5647" max="5891" width="9.140625" style="9"/>
    <col min="5892" max="5892" width="28.7109375" style="9" customWidth="1"/>
    <col min="5893" max="5901" width="9.7109375" style="9" customWidth="1"/>
    <col min="5902" max="5902" width="28.7109375" style="9" customWidth="1"/>
    <col min="5903" max="6147" width="9.140625" style="9"/>
    <col min="6148" max="6148" width="28.7109375" style="9" customWidth="1"/>
    <col min="6149" max="6157" width="9.7109375" style="9" customWidth="1"/>
    <col min="6158" max="6158" width="28.7109375" style="9" customWidth="1"/>
    <col min="6159" max="6403" width="9.140625" style="9"/>
    <col min="6404" max="6404" width="28.7109375" style="9" customWidth="1"/>
    <col min="6405" max="6413" width="9.7109375" style="9" customWidth="1"/>
    <col min="6414" max="6414" width="28.7109375" style="9" customWidth="1"/>
    <col min="6415" max="6659" width="9.140625" style="9"/>
    <col min="6660" max="6660" width="28.7109375" style="9" customWidth="1"/>
    <col min="6661" max="6669" width="9.7109375" style="9" customWidth="1"/>
    <col min="6670" max="6670" width="28.7109375" style="9" customWidth="1"/>
    <col min="6671" max="6915" width="9.140625" style="9"/>
    <col min="6916" max="6916" width="28.7109375" style="9" customWidth="1"/>
    <col min="6917" max="6925" width="9.7109375" style="9" customWidth="1"/>
    <col min="6926" max="6926" width="28.7109375" style="9" customWidth="1"/>
    <col min="6927" max="7171" width="9.140625" style="9"/>
    <col min="7172" max="7172" width="28.7109375" style="9" customWidth="1"/>
    <col min="7173" max="7181" width="9.7109375" style="9" customWidth="1"/>
    <col min="7182" max="7182" width="28.7109375" style="9" customWidth="1"/>
    <col min="7183" max="7427" width="9.140625" style="9"/>
    <col min="7428" max="7428" width="28.7109375" style="9" customWidth="1"/>
    <col min="7429" max="7437" width="9.7109375" style="9" customWidth="1"/>
    <col min="7438" max="7438" width="28.7109375" style="9" customWidth="1"/>
    <col min="7439" max="7683" width="9.140625" style="9"/>
    <col min="7684" max="7684" width="28.7109375" style="9" customWidth="1"/>
    <col min="7685" max="7693" width="9.7109375" style="9" customWidth="1"/>
    <col min="7694" max="7694" width="28.7109375" style="9" customWidth="1"/>
    <col min="7695" max="7939" width="9.140625" style="9"/>
    <col min="7940" max="7940" width="28.7109375" style="9" customWidth="1"/>
    <col min="7941" max="7949" width="9.7109375" style="9" customWidth="1"/>
    <col min="7950" max="7950" width="28.7109375" style="9" customWidth="1"/>
    <col min="7951" max="8195" width="9.140625" style="9"/>
    <col min="8196" max="8196" width="28.7109375" style="9" customWidth="1"/>
    <col min="8197" max="8205" width="9.7109375" style="9" customWidth="1"/>
    <col min="8206" max="8206" width="28.7109375" style="9" customWidth="1"/>
    <col min="8207" max="8451" width="9.140625" style="9"/>
    <col min="8452" max="8452" width="28.7109375" style="9" customWidth="1"/>
    <col min="8453" max="8461" width="9.7109375" style="9" customWidth="1"/>
    <col min="8462" max="8462" width="28.7109375" style="9" customWidth="1"/>
    <col min="8463" max="8707" width="9.140625" style="9"/>
    <col min="8708" max="8708" width="28.7109375" style="9" customWidth="1"/>
    <col min="8709" max="8717" width="9.7109375" style="9" customWidth="1"/>
    <col min="8718" max="8718" width="28.7109375" style="9" customWidth="1"/>
    <col min="8719" max="8963" width="9.140625" style="9"/>
    <col min="8964" max="8964" width="28.7109375" style="9" customWidth="1"/>
    <col min="8965" max="8973" width="9.7109375" style="9" customWidth="1"/>
    <col min="8974" max="8974" width="28.7109375" style="9" customWidth="1"/>
    <col min="8975" max="9219" width="9.140625" style="9"/>
    <col min="9220" max="9220" width="28.7109375" style="9" customWidth="1"/>
    <col min="9221" max="9229" width="9.7109375" style="9" customWidth="1"/>
    <col min="9230" max="9230" width="28.7109375" style="9" customWidth="1"/>
    <col min="9231" max="9475" width="9.140625" style="9"/>
    <col min="9476" max="9476" width="28.7109375" style="9" customWidth="1"/>
    <col min="9477" max="9485" width="9.7109375" style="9" customWidth="1"/>
    <col min="9486" max="9486" width="28.7109375" style="9" customWidth="1"/>
    <col min="9487" max="9731" width="9.140625" style="9"/>
    <col min="9732" max="9732" width="28.7109375" style="9" customWidth="1"/>
    <col min="9733" max="9741" width="9.7109375" style="9" customWidth="1"/>
    <col min="9742" max="9742" width="28.7109375" style="9" customWidth="1"/>
    <col min="9743" max="9987" width="9.140625" style="9"/>
    <col min="9988" max="9988" width="28.7109375" style="9" customWidth="1"/>
    <col min="9989" max="9997" width="9.7109375" style="9" customWidth="1"/>
    <col min="9998" max="9998" width="28.7109375" style="9" customWidth="1"/>
    <col min="9999" max="10243" width="9.140625" style="9"/>
    <col min="10244" max="10244" width="28.7109375" style="9" customWidth="1"/>
    <col min="10245" max="10253" width="9.7109375" style="9" customWidth="1"/>
    <col min="10254" max="10254" width="28.7109375" style="9" customWidth="1"/>
    <col min="10255" max="10499" width="9.140625" style="9"/>
    <col min="10500" max="10500" width="28.7109375" style="9" customWidth="1"/>
    <col min="10501" max="10509" width="9.7109375" style="9" customWidth="1"/>
    <col min="10510" max="10510" width="28.7109375" style="9" customWidth="1"/>
    <col min="10511" max="10755" width="9.140625" style="9"/>
    <col min="10756" max="10756" width="28.7109375" style="9" customWidth="1"/>
    <col min="10757" max="10765" width="9.7109375" style="9" customWidth="1"/>
    <col min="10766" max="10766" width="28.7109375" style="9" customWidth="1"/>
    <col min="10767" max="11011" width="9.140625" style="9"/>
    <col min="11012" max="11012" width="28.7109375" style="9" customWidth="1"/>
    <col min="11013" max="11021" width="9.7109375" style="9" customWidth="1"/>
    <col min="11022" max="11022" width="28.7109375" style="9" customWidth="1"/>
    <col min="11023" max="11267" width="9.140625" style="9"/>
    <col min="11268" max="11268" width="28.7109375" style="9" customWidth="1"/>
    <col min="11269" max="11277" width="9.7109375" style="9" customWidth="1"/>
    <col min="11278" max="11278" width="28.7109375" style="9" customWidth="1"/>
    <col min="11279" max="11523" width="9.140625" style="9"/>
    <col min="11524" max="11524" width="28.7109375" style="9" customWidth="1"/>
    <col min="11525" max="11533" width="9.7109375" style="9" customWidth="1"/>
    <col min="11534" max="11534" width="28.7109375" style="9" customWidth="1"/>
    <col min="11535" max="11779" width="9.140625" style="9"/>
    <col min="11780" max="11780" width="28.7109375" style="9" customWidth="1"/>
    <col min="11781" max="11789" width="9.7109375" style="9" customWidth="1"/>
    <col min="11790" max="11790" width="28.7109375" style="9" customWidth="1"/>
    <col min="11791" max="12035" width="9.140625" style="9"/>
    <col min="12036" max="12036" width="28.7109375" style="9" customWidth="1"/>
    <col min="12037" max="12045" width="9.7109375" style="9" customWidth="1"/>
    <col min="12046" max="12046" width="28.7109375" style="9" customWidth="1"/>
    <col min="12047" max="12291" width="9.140625" style="9"/>
    <col min="12292" max="12292" width="28.7109375" style="9" customWidth="1"/>
    <col min="12293" max="12301" width="9.7109375" style="9" customWidth="1"/>
    <col min="12302" max="12302" width="28.7109375" style="9" customWidth="1"/>
    <col min="12303" max="12547" width="9.140625" style="9"/>
    <col min="12548" max="12548" width="28.7109375" style="9" customWidth="1"/>
    <col min="12549" max="12557" width="9.7109375" style="9" customWidth="1"/>
    <col min="12558" max="12558" width="28.7109375" style="9" customWidth="1"/>
    <col min="12559" max="12803" width="9.140625" style="9"/>
    <col min="12804" max="12804" width="28.7109375" style="9" customWidth="1"/>
    <col min="12805" max="12813" width="9.7109375" style="9" customWidth="1"/>
    <col min="12814" max="12814" width="28.7109375" style="9" customWidth="1"/>
    <col min="12815" max="13059" width="9.140625" style="9"/>
    <col min="13060" max="13060" width="28.7109375" style="9" customWidth="1"/>
    <col min="13061" max="13069" width="9.7109375" style="9" customWidth="1"/>
    <col min="13070" max="13070" width="28.7109375" style="9" customWidth="1"/>
    <col min="13071" max="13315" width="9.140625" style="9"/>
    <col min="13316" max="13316" width="28.7109375" style="9" customWidth="1"/>
    <col min="13317" max="13325" width="9.7109375" style="9" customWidth="1"/>
    <col min="13326" max="13326" width="28.7109375" style="9" customWidth="1"/>
    <col min="13327" max="13571" width="9.140625" style="9"/>
    <col min="13572" max="13572" width="28.7109375" style="9" customWidth="1"/>
    <col min="13573" max="13581" width="9.7109375" style="9" customWidth="1"/>
    <col min="13582" max="13582" width="28.7109375" style="9" customWidth="1"/>
    <col min="13583" max="13827" width="9.140625" style="9"/>
    <col min="13828" max="13828" width="28.7109375" style="9" customWidth="1"/>
    <col min="13829" max="13837" width="9.7109375" style="9" customWidth="1"/>
    <col min="13838" max="13838" width="28.7109375" style="9" customWidth="1"/>
    <col min="13839" max="14083" width="9.140625" style="9"/>
    <col min="14084" max="14084" width="28.7109375" style="9" customWidth="1"/>
    <col min="14085" max="14093" width="9.7109375" style="9" customWidth="1"/>
    <col min="14094" max="14094" width="28.7109375" style="9" customWidth="1"/>
    <col min="14095" max="14339" width="9.140625" style="9"/>
    <col min="14340" max="14340" width="28.7109375" style="9" customWidth="1"/>
    <col min="14341" max="14349" width="9.7109375" style="9" customWidth="1"/>
    <col min="14350" max="14350" width="28.7109375" style="9" customWidth="1"/>
    <col min="14351" max="14595" width="9.140625" style="9"/>
    <col min="14596" max="14596" width="28.7109375" style="9" customWidth="1"/>
    <col min="14597" max="14605" width="9.7109375" style="9" customWidth="1"/>
    <col min="14606" max="14606" width="28.7109375" style="9" customWidth="1"/>
    <col min="14607" max="14851" width="9.140625" style="9"/>
    <col min="14852" max="14852" width="28.7109375" style="9" customWidth="1"/>
    <col min="14853" max="14861" width="9.7109375" style="9" customWidth="1"/>
    <col min="14862" max="14862" width="28.7109375" style="9" customWidth="1"/>
    <col min="14863" max="15107" width="9.140625" style="9"/>
    <col min="15108" max="15108" width="28.7109375" style="9" customWidth="1"/>
    <col min="15109" max="15117" width="9.7109375" style="9" customWidth="1"/>
    <col min="15118" max="15118" width="28.7109375" style="9" customWidth="1"/>
    <col min="15119" max="15363" width="9.140625" style="9"/>
    <col min="15364" max="15364" width="28.7109375" style="9" customWidth="1"/>
    <col min="15365" max="15373" width="9.7109375" style="9" customWidth="1"/>
    <col min="15374" max="15374" width="28.7109375" style="9" customWidth="1"/>
    <col min="15375" max="15619" width="9.140625" style="9"/>
    <col min="15620" max="15620" width="28.7109375" style="9" customWidth="1"/>
    <col min="15621" max="15629" width="9.7109375" style="9" customWidth="1"/>
    <col min="15630" max="15630" width="28.7109375" style="9" customWidth="1"/>
    <col min="15631" max="15875" width="9.140625" style="9"/>
    <col min="15876" max="15876" width="28.7109375" style="9" customWidth="1"/>
    <col min="15877" max="15885" width="9.7109375" style="9" customWidth="1"/>
    <col min="15886" max="15886" width="28.7109375" style="9" customWidth="1"/>
    <col min="15887" max="16131" width="9.140625" style="9"/>
    <col min="16132" max="16132" width="28.7109375" style="9" customWidth="1"/>
    <col min="16133" max="16141" width="9.7109375" style="9" customWidth="1"/>
    <col min="16142" max="16142" width="28.7109375" style="9" customWidth="1"/>
    <col min="16143" max="16384" width="9.140625" style="9"/>
  </cols>
  <sheetData>
    <row r="1" spans="1:14" s="2" customFormat="1" ht="17.25" customHeight="1" x14ac:dyDescent="0.2">
      <c r="A1" s="1515" t="s">
        <v>406</v>
      </c>
      <c r="B1" s="1515"/>
      <c r="C1" s="1515"/>
      <c r="D1" s="1515"/>
      <c r="E1" s="1515"/>
      <c r="F1" s="1515"/>
      <c r="G1" s="1515"/>
      <c r="H1" s="1515"/>
      <c r="I1" s="1515"/>
      <c r="J1" s="1515"/>
      <c r="K1" s="1515"/>
      <c r="L1" s="1515"/>
      <c r="M1" s="1515"/>
      <c r="N1" s="1515"/>
    </row>
    <row r="2" spans="1:14" s="2" customFormat="1" ht="17.25" customHeight="1" x14ac:dyDescent="0.2">
      <c r="A2" s="1516" t="s">
        <v>424</v>
      </c>
      <c r="B2" s="1516"/>
      <c r="C2" s="1516"/>
      <c r="D2" s="1516"/>
      <c r="E2" s="1516"/>
      <c r="F2" s="1516"/>
      <c r="G2" s="1516"/>
      <c r="H2" s="1516"/>
      <c r="I2" s="1516"/>
      <c r="J2" s="1516"/>
      <c r="K2" s="1516"/>
      <c r="L2" s="1516"/>
      <c r="M2" s="1516"/>
      <c r="N2" s="1516"/>
    </row>
    <row r="3" spans="1:14" s="2" customFormat="1" ht="17.25" customHeight="1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s="27" customFormat="1" ht="27.75" customHeight="1" x14ac:dyDescent="0.25">
      <c r="A4" s="675" t="s">
        <v>142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679" t="s">
        <v>58</v>
      </c>
    </row>
    <row r="5" spans="1:14" s="2" customFormat="1" ht="40.5" customHeight="1" x14ac:dyDescent="0.2">
      <c r="A5" s="1521" t="s">
        <v>941</v>
      </c>
      <c r="B5" s="1523" t="s">
        <v>625</v>
      </c>
      <c r="C5" s="1338"/>
      <c r="D5" s="1341"/>
      <c r="E5" s="1341"/>
      <c r="F5" s="1335" t="s">
        <v>608</v>
      </c>
      <c r="G5" s="1335"/>
      <c r="H5" s="1335"/>
      <c r="I5" s="1335"/>
      <c r="J5" s="1335" t="s">
        <v>651</v>
      </c>
      <c r="K5" s="1335"/>
      <c r="L5" s="1335"/>
      <c r="M5" s="1363"/>
      <c r="N5" s="1519" t="s">
        <v>703</v>
      </c>
    </row>
    <row r="6" spans="1:14" s="2" customFormat="1" ht="37.5" customHeight="1" x14ac:dyDescent="0.2">
      <c r="A6" s="1522"/>
      <c r="B6" s="87" t="s">
        <v>673</v>
      </c>
      <c r="C6" s="838" t="s">
        <v>1368</v>
      </c>
      <c r="D6" s="381" t="s">
        <v>566</v>
      </c>
      <c r="E6" s="381" t="s">
        <v>565</v>
      </c>
      <c r="F6" s="380" t="s">
        <v>394</v>
      </c>
      <c r="G6" s="838" t="s">
        <v>1368</v>
      </c>
      <c r="H6" s="381" t="s">
        <v>566</v>
      </c>
      <c r="I6" s="381" t="s">
        <v>565</v>
      </c>
      <c r="J6" s="380" t="s">
        <v>394</v>
      </c>
      <c r="K6" s="838" t="s">
        <v>1368</v>
      </c>
      <c r="L6" s="381" t="s">
        <v>566</v>
      </c>
      <c r="M6" s="381" t="s">
        <v>565</v>
      </c>
      <c r="N6" s="1520"/>
    </row>
    <row r="7" spans="1:14" s="27" customFormat="1" ht="17.25" customHeight="1" thickBot="1" x14ac:dyDescent="0.25">
      <c r="A7" s="470" t="s">
        <v>147</v>
      </c>
      <c r="B7" s="118">
        <f>E7+D7+C7</f>
        <v>172</v>
      </c>
      <c r="C7" s="118">
        <f>K7+G7</f>
        <v>1</v>
      </c>
      <c r="D7" s="118">
        <f>H7+L7</f>
        <v>85</v>
      </c>
      <c r="E7" s="118">
        <f>I7+M7</f>
        <v>86</v>
      </c>
      <c r="F7" s="118">
        <f>I7+H7+G7</f>
        <v>120</v>
      </c>
      <c r="G7" s="118">
        <v>1</v>
      </c>
      <c r="H7" s="119">
        <v>57</v>
      </c>
      <c r="I7" s="119">
        <v>62</v>
      </c>
      <c r="J7" s="118">
        <f>M7+L7+K7</f>
        <v>52</v>
      </c>
      <c r="K7" s="118">
        <v>0</v>
      </c>
      <c r="L7" s="119">
        <v>28</v>
      </c>
      <c r="M7" s="119">
        <v>24</v>
      </c>
      <c r="N7" s="571" t="s">
        <v>148</v>
      </c>
    </row>
    <row r="8" spans="1:14" s="27" customFormat="1" ht="17.25" customHeight="1" thickBot="1" x14ac:dyDescent="0.25">
      <c r="A8" s="37">
        <v>1</v>
      </c>
      <c r="B8" s="236">
        <f t="shared" ref="B8:B33" si="0">E8+D8+C8</f>
        <v>13</v>
      </c>
      <c r="C8" s="236">
        <v>0</v>
      </c>
      <c r="D8" s="236">
        <f t="shared" ref="D8:D32" si="1">H8+L8</f>
        <v>8</v>
      </c>
      <c r="E8" s="236">
        <f t="shared" ref="E8:E32" si="2">I8+M8</f>
        <v>5</v>
      </c>
      <c r="F8" s="236">
        <f t="shared" ref="F8:F33" si="3">I8+H8+G8</f>
        <v>9</v>
      </c>
      <c r="G8" s="1156">
        <v>0</v>
      </c>
      <c r="H8" s="110">
        <v>6</v>
      </c>
      <c r="I8" s="110">
        <v>3</v>
      </c>
      <c r="J8" s="236">
        <f t="shared" ref="J8:J33" si="4">M8+L8+K8</f>
        <v>4</v>
      </c>
      <c r="K8" s="1156">
        <v>0</v>
      </c>
      <c r="L8" s="110">
        <v>2</v>
      </c>
      <c r="M8" s="110">
        <v>2</v>
      </c>
      <c r="N8" s="120">
        <v>1</v>
      </c>
    </row>
    <row r="9" spans="1:14" s="27" customFormat="1" ht="17.25" customHeight="1" thickBot="1" x14ac:dyDescent="0.25">
      <c r="A9" s="38">
        <v>2</v>
      </c>
      <c r="B9" s="118">
        <f t="shared" si="0"/>
        <v>10</v>
      </c>
      <c r="C9" s="118">
        <v>0</v>
      </c>
      <c r="D9" s="118">
        <f t="shared" si="1"/>
        <v>7</v>
      </c>
      <c r="E9" s="118">
        <f t="shared" si="2"/>
        <v>3</v>
      </c>
      <c r="F9" s="118">
        <f t="shared" si="3"/>
        <v>7</v>
      </c>
      <c r="G9" s="211">
        <v>0</v>
      </c>
      <c r="H9" s="112">
        <v>4</v>
      </c>
      <c r="I9" s="112">
        <v>3</v>
      </c>
      <c r="J9" s="118">
        <f t="shared" si="4"/>
        <v>3</v>
      </c>
      <c r="K9" s="211">
        <v>0</v>
      </c>
      <c r="L9" s="112">
        <v>3</v>
      </c>
      <c r="M9" s="112">
        <v>0</v>
      </c>
      <c r="N9" s="121">
        <v>2</v>
      </c>
    </row>
    <row r="10" spans="1:14" s="27" customFormat="1" ht="17.25" customHeight="1" thickBot="1" x14ac:dyDescent="0.25">
      <c r="A10" s="37">
        <v>3</v>
      </c>
      <c r="B10" s="236">
        <f t="shared" si="0"/>
        <v>8</v>
      </c>
      <c r="C10" s="236">
        <v>0</v>
      </c>
      <c r="D10" s="236">
        <f t="shared" si="1"/>
        <v>4</v>
      </c>
      <c r="E10" s="236">
        <f t="shared" si="2"/>
        <v>4</v>
      </c>
      <c r="F10" s="236">
        <f t="shared" si="3"/>
        <v>6</v>
      </c>
      <c r="G10" s="1156">
        <v>0</v>
      </c>
      <c r="H10" s="110">
        <v>3</v>
      </c>
      <c r="I10" s="110">
        <v>3</v>
      </c>
      <c r="J10" s="236">
        <f t="shared" si="4"/>
        <v>2</v>
      </c>
      <c r="K10" s="1156">
        <v>0</v>
      </c>
      <c r="L10" s="110">
        <v>1</v>
      </c>
      <c r="M10" s="110">
        <v>1</v>
      </c>
      <c r="N10" s="120">
        <v>3</v>
      </c>
    </row>
    <row r="11" spans="1:14" s="27" customFormat="1" ht="17.25" customHeight="1" x14ac:dyDescent="0.2">
      <c r="A11" s="134">
        <v>4</v>
      </c>
      <c r="B11" s="290">
        <f t="shared" si="0"/>
        <v>8</v>
      </c>
      <c r="C11" s="1157">
        <v>0</v>
      </c>
      <c r="D11" s="494">
        <f t="shared" si="1"/>
        <v>6</v>
      </c>
      <c r="E11" s="494">
        <f t="shared" si="2"/>
        <v>2</v>
      </c>
      <c r="F11" s="290">
        <f t="shared" si="3"/>
        <v>7</v>
      </c>
      <c r="G11" s="1157">
        <v>0</v>
      </c>
      <c r="H11" s="113">
        <v>6</v>
      </c>
      <c r="I11" s="113">
        <v>1</v>
      </c>
      <c r="J11" s="290">
        <f t="shared" si="4"/>
        <v>1</v>
      </c>
      <c r="K11" s="1157">
        <v>0</v>
      </c>
      <c r="L11" s="113">
        <v>0</v>
      </c>
      <c r="M11" s="113">
        <v>1</v>
      </c>
      <c r="N11" s="122">
        <v>4</v>
      </c>
    </row>
    <row r="12" spans="1:14" s="27" customFormat="1" ht="17.25" customHeight="1" x14ac:dyDescent="0.2">
      <c r="A12" s="569" t="s">
        <v>44</v>
      </c>
      <c r="B12" s="317">
        <f>E12+D12+C12</f>
        <v>211</v>
      </c>
      <c r="C12" s="317">
        <f>K12+G12</f>
        <v>1</v>
      </c>
      <c r="D12" s="317">
        <f>H12+L12</f>
        <v>110</v>
      </c>
      <c r="E12" s="317">
        <f t="shared" si="2"/>
        <v>100</v>
      </c>
      <c r="F12" s="317">
        <f t="shared" si="3"/>
        <v>149</v>
      </c>
      <c r="G12" s="317">
        <f>SUM(G7:G11)</f>
        <v>1</v>
      </c>
      <c r="H12" s="317">
        <f>SUM(H7:H11)</f>
        <v>76</v>
      </c>
      <c r="I12" s="317">
        <f>SUM(I7:I11)</f>
        <v>72</v>
      </c>
      <c r="J12" s="317">
        <f t="shared" si="4"/>
        <v>62</v>
      </c>
      <c r="K12" s="317">
        <v>0</v>
      </c>
      <c r="L12" s="294">
        <f>SUM(L7:L11)</f>
        <v>34</v>
      </c>
      <c r="M12" s="318">
        <f>SUM(M7:M11)</f>
        <v>28</v>
      </c>
      <c r="N12" s="570" t="s">
        <v>45</v>
      </c>
    </row>
    <row r="13" spans="1:14" s="27" customFormat="1" ht="17.25" customHeight="1" thickBot="1" x14ac:dyDescent="0.25">
      <c r="A13" s="291" t="s">
        <v>151</v>
      </c>
      <c r="B13" s="211">
        <f t="shared" si="0"/>
        <v>13</v>
      </c>
      <c r="C13" s="211">
        <v>0</v>
      </c>
      <c r="D13" s="211">
        <f t="shared" si="1"/>
        <v>4</v>
      </c>
      <c r="E13" s="211">
        <f t="shared" si="2"/>
        <v>9</v>
      </c>
      <c r="F13" s="211">
        <f t="shared" si="3"/>
        <v>11</v>
      </c>
      <c r="G13" s="211">
        <v>0</v>
      </c>
      <c r="H13" s="292">
        <v>2</v>
      </c>
      <c r="I13" s="292">
        <v>9</v>
      </c>
      <c r="J13" s="211">
        <f t="shared" si="4"/>
        <v>2</v>
      </c>
      <c r="K13" s="211">
        <v>0</v>
      </c>
      <c r="L13" s="292">
        <v>2</v>
      </c>
      <c r="M13" s="292">
        <v>0</v>
      </c>
      <c r="N13" s="293" t="s">
        <v>152</v>
      </c>
    </row>
    <row r="14" spans="1:14" s="27" customFormat="1" ht="17.25" customHeight="1" thickBot="1" x14ac:dyDescent="0.25">
      <c r="A14" s="37" t="s">
        <v>153</v>
      </c>
      <c r="B14" s="236">
        <f t="shared" si="0"/>
        <v>20</v>
      </c>
      <c r="C14" s="236">
        <v>0</v>
      </c>
      <c r="D14" s="236">
        <f t="shared" si="1"/>
        <v>6</v>
      </c>
      <c r="E14" s="236">
        <f t="shared" si="2"/>
        <v>14</v>
      </c>
      <c r="F14" s="236">
        <f t="shared" si="3"/>
        <v>14</v>
      </c>
      <c r="G14" s="1156">
        <v>0</v>
      </c>
      <c r="H14" s="110">
        <v>3</v>
      </c>
      <c r="I14" s="110">
        <v>11</v>
      </c>
      <c r="J14" s="236">
        <f t="shared" si="4"/>
        <v>6</v>
      </c>
      <c r="K14" s="1156">
        <v>0</v>
      </c>
      <c r="L14" s="110">
        <v>3</v>
      </c>
      <c r="M14" s="110">
        <v>3</v>
      </c>
      <c r="N14" s="120" t="s">
        <v>154</v>
      </c>
    </row>
    <row r="15" spans="1:14" s="27" customFormat="1" ht="17.25" customHeight="1" thickBot="1" x14ac:dyDescent="0.25">
      <c r="A15" s="232" t="s">
        <v>59</v>
      </c>
      <c r="B15" s="118">
        <f t="shared" si="0"/>
        <v>60</v>
      </c>
      <c r="C15" s="118">
        <v>0</v>
      </c>
      <c r="D15" s="118">
        <f t="shared" si="1"/>
        <v>12</v>
      </c>
      <c r="E15" s="118">
        <f t="shared" si="2"/>
        <v>48</v>
      </c>
      <c r="F15" s="118">
        <f t="shared" si="3"/>
        <v>22</v>
      </c>
      <c r="G15" s="211">
        <v>0</v>
      </c>
      <c r="H15" s="233">
        <v>6</v>
      </c>
      <c r="I15" s="233">
        <v>16</v>
      </c>
      <c r="J15" s="118">
        <f t="shared" si="4"/>
        <v>38</v>
      </c>
      <c r="K15" s="211">
        <v>0</v>
      </c>
      <c r="L15" s="233">
        <v>6</v>
      </c>
      <c r="M15" s="233">
        <v>32</v>
      </c>
      <c r="N15" s="234" t="s">
        <v>155</v>
      </c>
    </row>
    <row r="16" spans="1:14" s="27" customFormat="1" ht="17.25" customHeight="1" thickBot="1" x14ac:dyDescent="0.25">
      <c r="A16" s="37" t="s">
        <v>61</v>
      </c>
      <c r="B16" s="236">
        <f t="shared" si="0"/>
        <v>81</v>
      </c>
      <c r="C16" s="236">
        <v>0</v>
      </c>
      <c r="D16" s="236">
        <f t="shared" si="1"/>
        <v>10</v>
      </c>
      <c r="E16" s="236">
        <f t="shared" si="2"/>
        <v>71</v>
      </c>
      <c r="F16" s="236">
        <f t="shared" si="3"/>
        <v>59</v>
      </c>
      <c r="G16" s="1156">
        <v>0</v>
      </c>
      <c r="H16" s="110">
        <v>5</v>
      </c>
      <c r="I16" s="110">
        <v>54</v>
      </c>
      <c r="J16" s="236">
        <f t="shared" si="4"/>
        <v>22</v>
      </c>
      <c r="K16" s="1156">
        <v>0</v>
      </c>
      <c r="L16" s="110">
        <v>5</v>
      </c>
      <c r="M16" s="110">
        <v>17</v>
      </c>
      <c r="N16" s="120" t="s">
        <v>156</v>
      </c>
    </row>
    <row r="17" spans="1:14" s="27" customFormat="1" ht="17.25" customHeight="1" thickBot="1" x14ac:dyDescent="0.25">
      <c r="A17" s="232" t="s">
        <v>63</v>
      </c>
      <c r="B17" s="118">
        <f t="shared" si="0"/>
        <v>140</v>
      </c>
      <c r="C17" s="118">
        <v>0</v>
      </c>
      <c r="D17" s="118">
        <f t="shared" si="1"/>
        <v>17</v>
      </c>
      <c r="E17" s="118">
        <f t="shared" si="2"/>
        <v>123</v>
      </c>
      <c r="F17" s="118">
        <f t="shared" si="3"/>
        <v>115</v>
      </c>
      <c r="G17" s="211">
        <v>0</v>
      </c>
      <c r="H17" s="233">
        <v>11</v>
      </c>
      <c r="I17" s="233">
        <v>104</v>
      </c>
      <c r="J17" s="118">
        <f t="shared" si="4"/>
        <v>25</v>
      </c>
      <c r="K17" s="211">
        <v>0</v>
      </c>
      <c r="L17" s="233">
        <v>6</v>
      </c>
      <c r="M17" s="233">
        <v>19</v>
      </c>
      <c r="N17" s="234" t="s">
        <v>157</v>
      </c>
    </row>
    <row r="18" spans="1:14" s="27" customFormat="1" ht="17.25" customHeight="1" thickBot="1" x14ac:dyDescent="0.25">
      <c r="A18" s="37" t="s">
        <v>65</v>
      </c>
      <c r="B18" s="236">
        <f t="shared" si="0"/>
        <v>155</v>
      </c>
      <c r="C18" s="236">
        <v>0</v>
      </c>
      <c r="D18" s="236">
        <f t="shared" si="1"/>
        <v>19</v>
      </c>
      <c r="E18" s="236">
        <f t="shared" si="2"/>
        <v>136</v>
      </c>
      <c r="F18" s="236">
        <f t="shared" si="3"/>
        <v>139</v>
      </c>
      <c r="G18" s="1156">
        <v>0</v>
      </c>
      <c r="H18" s="110">
        <v>14</v>
      </c>
      <c r="I18" s="110">
        <v>125</v>
      </c>
      <c r="J18" s="236">
        <f t="shared" si="4"/>
        <v>16</v>
      </c>
      <c r="K18" s="1156">
        <v>0</v>
      </c>
      <c r="L18" s="110">
        <v>5</v>
      </c>
      <c r="M18" s="110">
        <v>11</v>
      </c>
      <c r="N18" s="120" t="s">
        <v>158</v>
      </c>
    </row>
    <row r="19" spans="1:14" s="27" customFormat="1" ht="17.25" customHeight="1" thickBot="1" x14ac:dyDescent="0.25">
      <c r="A19" s="232" t="s">
        <v>67</v>
      </c>
      <c r="B19" s="118">
        <f t="shared" si="0"/>
        <v>183</v>
      </c>
      <c r="C19" s="118">
        <v>0</v>
      </c>
      <c r="D19" s="118">
        <f t="shared" si="1"/>
        <v>31</v>
      </c>
      <c r="E19" s="118">
        <f t="shared" si="2"/>
        <v>152</v>
      </c>
      <c r="F19" s="118">
        <f t="shared" si="3"/>
        <v>170</v>
      </c>
      <c r="G19" s="211">
        <v>0</v>
      </c>
      <c r="H19" s="233">
        <v>23</v>
      </c>
      <c r="I19" s="233">
        <v>147</v>
      </c>
      <c r="J19" s="118">
        <f t="shared" si="4"/>
        <v>13</v>
      </c>
      <c r="K19" s="211">
        <v>0</v>
      </c>
      <c r="L19" s="233">
        <v>8</v>
      </c>
      <c r="M19" s="233">
        <v>5</v>
      </c>
      <c r="N19" s="234" t="s">
        <v>159</v>
      </c>
    </row>
    <row r="20" spans="1:14" s="27" customFormat="1" ht="17.25" customHeight="1" thickBot="1" x14ac:dyDescent="0.25">
      <c r="A20" s="37" t="s">
        <v>69</v>
      </c>
      <c r="B20" s="236">
        <f t="shared" si="0"/>
        <v>176</v>
      </c>
      <c r="C20" s="236">
        <v>0</v>
      </c>
      <c r="D20" s="236">
        <f t="shared" si="1"/>
        <v>27</v>
      </c>
      <c r="E20" s="236">
        <f t="shared" si="2"/>
        <v>149</v>
      </c>
      <c r="F20" s="236">
        <f t="shared" si="3"/>
        <v>146</v>
      </c>
      <c r="G20" s="1156">
        <v>0</v>
      </c>
      <c r="H20" s="110">
        <v>13</v>
      </c>
      <c r="I20" s="110">
        <v>133</v>
      </c>
      <c r="J20" s="236">
        <f t="shared" si="4"/>
        <v>30</v>
      </c>
      <c r="K20" s="1156">
        <v>0</v>
      </c>
      <c r="L20" s="110">
        <v>14</v>
      </c>
      <c r="M20" s="110">
        <v>16</v>
      </c>
      <c r="N20" s="120" t="s">
        <v>160</v>
      </c>
    </row>
    <row r="21" spans="1:14" s="27" customFormat="1" ht="17.25" customHeight="1" thickBot="1" x14ac:dyDescent="0.25">
      <c r="A21" s="232" t="s">
        <v>161</v>
      </c>
      <c r="B21" s="118">
        <f t="shared" si="0"/>
        <v>176</v>
      </c>
      <c r="C21" s="118">
        <v>0</v>
      </c>
      <c r="D21" s="118">
        <f t="shared" si="1"/>
        <v>36</v>
      </c>
      <c r="E21" s="118">
        <f t="shared" si="2"/>
        <v>140</v>
      </c>
      <c r="F21" s="118">
        <f t="shared" si="3"/>
        <v>150</v>
      </c>
      <c r="G21" s="211">
        <v>0</v>
      </c>
      <c r="H21" s="233">
        <v>23</v>
      </c>
      <c r="I21" s="233">
        <v>127</v>
      </c>
      <c r="J21" s="118">
        <f t="shared" si="4"/>
        <v>26</v>
      </c>
      <c r="K21" s="211">
        <v>0</v>
      </c>
      <c r="L21" s="233">
        <v>13</v>
      </c>
      <c r="M21" s="233">
        <v>13</v>
      </c>
      <c r="N21" s="234" t="s">
        <v>162</v>
      </c>
    </row>
    <row r="22" spans="1:14" s="27" customFormat="1" ht="17.25" customHeight="1" thickBot="1" x14ac:dyDescent="0.25">
      <c r="A22" s="37" t="s">
        <v>163</v>
      </c>
      <c r="B22" s="236">
        <f t="shared" si="0"/>
        <v>208</v>
      </c>
      <c r="C22" s="236">
        <v>0</v>
      </c>
      <c r="D22" s="236">
        <f t="shared" si="1"/>
        <v>39</v>
      </c>
      <c r="E22" s="236">
        <f t="shared" si="2"/>
        <v>169</v>
      </c>
      <c r="F22" s="236">
        <f t="shared" si="3"/>
        <v>157</v>
      </c>
      <c r="G22" s="1156">
        <v>0</v>
      </c>
      <c r="H22" s="110">
        <v>22</v>
      </c>
      <c r="I22" s="110">
        <v>135</v>
      </c>
      <c r="J22" s="236">
        <f t="shared" si="4"/>
        <v>51</v>
      </c>
      <c r="K22" s="1156">
        <v>0</v>
      </c>
      <c r="L22" s="110">
        <v>17</v>
      </c>
      <c r="M22" s="110">
        <v>34</v>
      </c>
      <c r="N22" s="120" t="s">
        <v>164</v>
      </c>
    </row>
    <row r="23" spans="1:14" s="27" customFormat="1" ht="17.25" customHeight="1" thickBot="1" x14ac:dyDescent="0.25">
      <c r="A23" s="232" t="s">
        <v>165</v>
      </c>
      <c r="B23" s="118">
        <f t="shared" si="0"/>
        <v>211</v>
      </c>
      <c r="C23" s="118">
        <v>0</v>
      </c>
      <c r="D23" s="118">
        <f t="shared" si="1"/>
        <v>50</v>
      </c>
      <c r="E23" s="118">
        <f t="shared" si="2"/>
        <v>161</v>
      </c>
      <c r="F23" s="118">
        <f t="shared" si="3"/>
        <v>155</v>
      </c>
      <c r="G23" s="211">
        <v>0</v>
      </c>
      <c r="H23" s="233">
        <v>28</v>
      </c>
      <c r="I23" s="233">
        <v>127</v>
      </c>
      <c r="J23" s="118">
        <f t="shared" si="4"/>
        <v>56</v>
      </c>
      <c r="K23" s="211">
        <v>0</v>
      </c>
      <c r="L23" s="233">
        <v>22</v>
      </c>
      <c r="M23" s="233">
        <v>34</v>
      </c>
      <c r="N23" s="234" t="s">
        <v>166</v>
      </c>
    </row>
    <row r="24" spans="1:14" s="27" customFormat="1" ht="17.25" customHeight="1" thickBot="1" x14ac:dyDescent="0.25">
      <c r="A24" s="37" t="s">
        <v>167</v>
      </c>
      <c r="B24" s="236">
        <f t="shared" si="0"/>
        <v>202</v>
      </c>
      <c r="C24" s="236">
        <v>0</v>
      </c>
      <c r="D24" s="236">
        <f t="shared" si="1"/>
        <v>65</v>
      </c>
      <c r="E24" s="236">
        <f t="shared" si="2"/>
        <v>137</v>
      </c>
      <c r="F24" s="236">
        <f t="shared" si="3"/>
        <v>120</v>
      </c>
      <c r="G24" s="1156">
        <v>0</v>
      </c>
      <c r="H24" s="110">
        <v>30</v>
      </c>
      <c r="I24" s="110">
        <v>90</v>
      </c>
      <c r="J24" s="236">
        <f t="shared" si="4"/>
        <v>82</v>
      </c>
      <c r="K24" s="1156">
        <v>0</v>
      </c>
      <c r="L24" s="110">
        <v>35</v>
      </c>
      <c r="M24" s="110">
        <v>47</v>
      </c>
      <c r="N24" s="120" t="s">
        <v>168</v>
      </c>
    </row>
    <row r="25" spans="1:14" s="27" customFormat="1" ht="17.25" customHeight="1" thickBot="1" x14ac:dyDescent="0.25">
      <c r="A25" s="232" t="s">
        <v>169</v>
      </c>
      <c r="B25" s="118">
        <f t="shared" si="0"/>
        <v>201</v>
      </c>
      <c r="C25" s="118">
        <v>0</v>
      </c>
      <c r="D25" s="118">
        <f t="shared" si="1"/>
        <v>79</v>
      </c>
      <c r="E25" s="118">
        <f t="shared" si="2"/>
        <v>122</v>
      </c>
      <c r="F25" s="118">
        <f t="shared" si="3"/>
        <v>108</v>
      </c>
      <c r="G25" s="211">
        <v>0</v>
      </c>
      <c r="H25" s="233">
        <v>32</v>
      </c>
      <c r="I25" s="233">
        <v>76</v>
      </c>
      <c r="J25" s="118">
        <f t="shared" si="4"/>
        <v>93</v>
      </c>
      <c r="K25" s="211">
        <v>0</v>
      </c>
      <c r="L25" s="233">
        <v>47</v>
      </c>
      <c r="M25" s="112">
        <v>46</v>
      </c>
      <c r="N25" s="121" t="s">
        <v>170</v>
      </c>
    </row>
    <row r="26" spans="1:14" s="27" customFormat="1" ht="17.25" customHeight="1" thickBot="1" x14ac:dyDescent="0.25">
      <c r="A26" s="37" t="s">
        <v>171</v>
      </c>
      <c r="B26" s="236">
        <f t="shared" si="0"/>
        <v>185</v>
      </c>
      <c r="C26" s="236">
        <v>0</v>
      </c>
      <c r="D26" s="236">
        <f t="shared" si="1"/>
        <v>79</v>
      </c>
      <c r="E26" s="236">
        <f t="shared" si="2"/>
        <v>106</v>
      </c>
      <c r="F26" s="236">
        <f t="shared" si="3"/>
        <v>102</v>
      </c>
      <c r="G26" s="1156">
        <v>0</v>
      </c>
      <c r="H26" s="110">
        <v>41</v>
      </c>
      <c r="I26" s="110">
        <v>61</v>
      </c>
      <c r="J26" s="236">
        <f t="shared" si="4"/>
        <v>83</v>
      </c>
      <c r="K26" s="1156">
        <v>0</v>
      </c>
      <c r="L26" s="110">
        <v>38</v>
      </c>
      <c r="M26" s="110">
        <v>45</v>
      </c>
      <c r="N26" s="120" t="s">
        <v>172</v>
      </c>
    </row>
    <row r="27" spans="1:14" s="27" customFormat="1" ht="17.25" customHeight="1" thickBot="1" x14ac:dyDescent="0.25">
      <c r="A27" s="38" t="s">
        <v>173</v>
      </c>
      <c r="B27" s="118">
        <f t="shared" si="0"/>
        <v>171</v>
      </c>
      <c r="C27" s="118">
        <v>0</v>
      </c>
      <c r="D27" s="118">
        <f t="shared" si="1"/>
        <v>85</v>
      </c>
      <c r="E27" s="118">
        <f t="shared" si="2"/>
        <v>86</v>
      </c>
      <c r="F27" s="118">
        <f t="shared" si="3"/>
        <v>72</v>
      </c>
      <c r="G27" s="211">
        <v>0</v>
      </c>
      <c r="H27" s="112">
        <v>30</v>
      </c>
      <c r="I27" s="112">
        <v>42</v>
      </c>
      <c r="J27" s="118">
        <f t="shared" si="4"/>
        <v>99</v>
      </c>
      <c r="K27" s="211">
        <v>0</v>
      </c>
      <c r="L27" s="112">
        <v>55</v>
      </c>
      <c r="M27" s="112">
        <v>44</v>
      </c>
      <c r="N27" s="121" t="s">
        <v>174</v>
      </c>
    </row>
    <row r="28" spans="1:14" s="27" customFormat="1" ht="17.25" customHeight="1" thickBot="1" x14ac:dyDescent="0.25">
      <c r="A28" s="37" t="s">
        <v>269</v>
      </c>
      <c r="B28" s="236">
        <f t="shared" si="0"/>
        <v>160</v>
      </c>
      <c r="C28" s="236">
        <v>0</v>
      </c>
      <c r="D28" s="236">
        <f t="shared" si="1"/>
        <v>72</v>
      </c>
      <c r="E28" s="236">
        <f t="shared" si="2"/>
        <v>88</v>
      </c>
      <c r="F28" s="236">
        <f t="shared" si="3"/>
        <v>67</v>
      </c>
      <c r="G28" s="1156">
        <v>0</v>
      </c>
      <c r="H28" s="110">
        <v>24</v>
      </c>
      <c r="I28" s="110">
        <v>43</v>
      </c>
      <c r="J28" s="236">
        <f t="shared" si="4"/>
        <v>93</v>
      </c>
      <c r="K28" s="1156">
        <v>0</v>
      </c>
      <c r="L28" s="110">
        <v>48</v>
      </c>
      <c r="M28" s="110">
        <v>45</v>
      </c>
      <c r="N28" s="120" t="s">
        <v>270</v>
      </c>
    </row>
    <row r="29" spans="1:14" s="27" customFormat="1" ht="17.25" customHeight="1" thickBot="1" x14ac:dyDescent="0.25">
      <c r="A29" s="232" t="s">
        <v>271</v>
      </c>
      <c r="B29" s="118">
        <f t="shared" si="0"/>
        <v>149</v>
      </c>
      <c r="C29" s="118">
        <v>0</v>
      </c>
      <c r="D29" s="118">
        <f t="shared" si="1"/>
        <v>69</v>
      </c>
      <c r="E29" s="118">
        <f t="shared" si="2"/>
        <v>80</v>
      </c>
      <c r="F29" s="118">
        <f t="shared" si="3"/>
        <v>49</v>
      </c>
      <c r="G29" s="211">
        <v>0</v>
      </c>
      <c r="H29" s="233">
        <v>23</v>
      </c>
      <c r="I29" s="233">
        <v>26</v>
      </c>
      <c r="J29" s="118">
        <f t="shared" si="4"/>
        <v>100</v>
      </c>
      <c r="K29" s="211">
        <v>0</v>
      </c>
      <c r="L29" s="233">
        <v>46</v>
      </c>
      <c r="M29" s="112">
        <v>54</v>
      </c>
      <c r="N29" s="121" t="s">
        <v>272</v>
      </c>
    </row>
    <row r="30" spans="1:14" s="27" customFormat="1" ht="17.25" customHeight="1" thickBot="1" x14ac:dyDescent="0.25">
      <c r="A30" s="37" t="s">
        <v>273</v>
      </c>
      <c r="B30" s="236">
        <f t="shared" si="0"/>
        <v>57</v>
      </c>
      <c r="C30" s="236">
        <v>0</v>
      </c>
      <c r="D30" s="236">
        <f t="shared" si="1"/>
        <v>21</v>
      </c>
      <c r="E30" s="236">
        <f t="shared" si="2"/>
        <v>36</v>
      </c>
      <c r="F30" s="236">
        <f t="shared" si="3"/>
        <v>27</v>
      </c>
      <c r="G30" s="1156">
        <v>0</v>
      </c>
      <c r="H30" s="110">
        <v>11</v>
      </c>
      <c r="I30" s="110">
        <v>16</v>
      </c>
      <c r="J30" s="236">
        <f t="shared" si="4"/>
        <v>30</v>
      </c>
      <c r="K30" s="1156">
        <v>0</v>
      </c>
      <c r="L30" s="110">
        <v>10</v>
      </c>
      <c r="M30" s="110">
        <v>20</v>
      </c>
      <c r="N30" s="120" t="s">
        <v>274</v>
      </c>
    </row>
    <row r="31" spans="1:14" s="27" customFormat="1" ht="17.25" customHeight="1" thickBot="1" x14ac:dyDescent="0.25">
      <c r="A31" s="134" t="s">
        <v>275</v>
      </c>
      <c r="B31" s="118">
        <f t="shared" si="0"/>
        <v>33</v>
      </c>
      <c r="C31" s="118">
        <v>0</v>
      </c>
      <c r="D31" s="118">
        <f t="shared" si="1"/>
        <v>19</v>
      </c>
      <c r="E31" s="118">
        <f t="shared" si="2"/>
        <v>14</v>
      </c>
      <c r="F31" s="118">
        <f t="shared" si="3"/>
        <v>15</v>
      </c>
      <c r="G31" s="1157">
        <v>0</v>
      </c>
      <c r="H31" s="113">
        <v>10</v>
      </c>
      <c r="I31" s="113">
        <v>5</v>
      </c>
      <c r="J31" s="118">
        <f t="shared" si="4"/>
        <v>18</v>
      </c>
      <c r="K31" s="1157">
        <v>0</v>
      </c>
      <c r="L31" s="113">
        <v>9</v>
      </c>
      <c r="M31" s="113">
        <v>9</v>
      </c>
      <c r="N31" s="122" t="s">
        <v>275</v>
      </c>
    </row>
    <row r="32" spans="1:14" s="27" customFormat="1" ht="17.25" customHeight="1" x14ac:dyDescent="0.2">
      <c r="A32" s="568" t="s">
        <v>71</v>
      </c>
      <c r="B32" s="317">
        <f t="shared" si="0"/>
        <v>0</v>
      </c>
      <c r="C32" s="1158">
        <v>0</v>
      </c>
      <c r="D32" s="493">
        <f t="shared" si="1"/>
        <v>0</v>
      </c>
      <c r="E32" s="493">
        <f t="shared" si="2"/>
        <v>0</v>
      </c>
      <c r="F32" s="317">
        <f t="shared" si="3"/>
        <v>0</v>
      </c>
      <c r="G32" s="1158">
        <v>0</v>
      </c>
      <c r="H32" s="361">
        <v>0</v>
      </c>
      <c r="I32" s="361">
        <v>0</v>
      </c>
      <c r="J32" s="317">
        <f t="shared" si="4"/>
        <v>0</v>
      </c>
      <c r="K32" s="1158">
        <v>0</v>
      </c>
      <c r="L32" s="245">
        <v>0</v>
      </c>
      <c r="M32" s="245">
        <v>0</v>
      </c>
      <c r="N32" s="567" t="s">
        <v>72</v>
      </c>
    </row>
    <row r="33" spans="1:14" s="27" customFormat="1" ht="26.25" customHeight="1" x14ac:dyDescent="0.2">
      <c r="A33" s="409" t="s">
        <v>289</v>
      </c>
      <c r="B33" s="229">
        <f t="shared" si="0"/>
        <v>2792</v>
      </c>
      <c r="C33" s="229">
        <f>K33+G33</f>
        <v>1</v>
      </c>
      <c r="D33" s="229">
        <f t="shared" ref="D33:I33" si="5">SUM(D12:D32)</f>
        <v>850</v>
      </c>
      <c r="E33" s="229">
        <f t="shared" si="5"/>
        <v>1941</v>
      </c>
      <c r="F33" s="229">
        <f t="shared" si="3"/>
        <v>1847</v>
      </c>
      <c r="G33" s="229">
        <f>SUM(G12:G32)</f>
        <v>1</v>
      </c>
      <c r="H33" s="229">
        <f t="shared" si="5"/>
        <v>427</v>
      </c>
      <c r="I33" s="229">
        <f t="shared" si="5"/>
        <v>1419</v>
      </c>
      <c r="J33" s="229">
        <f t="shared" si="4"/>
        <v>945</v>
      </c>
      <c r="K33" s="117">
        <f t="shared" ref="K33:L33" si="6">SUM(K12:K32)</f>
        <v>0</v>
      </c>
      <c r="L33" s="117">
        <f t="shared" si="6"/>
        <v>423</v>
      </c>
      <c r="M33" s="117">
        <f>SUM(M12:M32)</f>
        <v>522</v>
      </c>
      <c r="N33" s="472" t="s">
        <v>470</v>
      </c>
    </row>
    <row r="36" spans="1:14" ht="75" x14ac:dyDescent="0.2">
      <c r="B36" s="93" t="s">
        <v>398</v>
      </c>
      <c r="C36" s="93"/>
      <c r="D36" s="93" t="s">
        <v>397</v>
      </c>
    </row>
    <row r="37" spans="1:14" x14ac:dyDescent="0.2">
      <c r="A37" s="3" t="s">
        <v>323</v>
      </c>
      <c r="B37" s="114">
        <f>F12</f>
        <v>149</v>
      </c>
      <c r="C37" s="114"/>
      <c r="D37" s="114">
        <f>J12</f>
        <v>62</v>
      </c>
    </row>
    <row r="38" spans="1:14" x14ac:dyDescent="0.2">
      <c r="A38" s="3" t="s">
        <v>151</v>
      </c>
      <c r="B38" s="114">
        <f>F13</f>
        <v>11</v>
      </c>
      <c r="C38" s="114"/>
      <c r="D38" s="3">
        <f>J13</f>
        <v>2</v>
      </c>
    </row>
    <row r="39" spans="1:14" x14ac:dyDescent="0.2">
      <c r="A39" s="3" t="s">
        <v>153</v>
      </c>
      <c r="B39" s="3">
        <f t="shared" ref="B39:B49" si="7">F14</f>
        <v>14</v>
      </c>
      <c r="D39" s="3">
        <f t="shared" ref="D39:D48" si="8">J14</f>
        <v>6</v>
      </c>
    </row>
    <row r="40" spans="1:14" x14ac:dyDescent="0.2">
      <c r="A40" s="3" t="s">
        <v>59</v>
      </c>
      <c r="B40" s="3">
        <f t="shared" si="7"/>
        <v>22</v>
      </c>
      <c r="D40" s="3">
        <f t="shared" si="8"/>
        <v>38</v>
      </c>
    </row>
    <row r="41" spans="1:14" x14ac:dyDescent="0.2">
      <c r="A41" s="3" t="s">
        <v>61</v>
      </c>
      <c r="B41" s="3">
        <f t="shared" si="7"/>
        <v>59</v>
      </c>
      <c r="D41" s="3">
        <f t="shared" si="8"/>
        <v>22</v>
      </c>
    </row>
    <row r="42" spans="1:14" x14ac:dyDescent="0.2">
      <c r="A42" s="3" t="s">
        <v>63</v>
      </c>
      <c r="B42" s="3">
        <f t="shared" si="7"/>
        <v>115</v>
      </c>
      <c r="D42" s="3">
        <f t="shared" si="8"/>
        <v>25</v>
      </c>
    </row>
    <row r="43" spans="1:14" x14ac:dyDescent="0.2">
      <c r="A43" s="3" t="s">
        <v>65</v>
      </c>
      <c r="B43" s="3">
        <f t="shared" si="7"/>
        <v>139</v>
      </c>
      <c r="D43" s="3">
        <f t="shared" si="8"/>
        <v>16</v>
      </c>
    </row>
    <row r="44" spans="1:14" x14ac:dyDescent="0.2">
      <c r="A44" s="3" t="s">
        <v>67</v>
      </c>
      <c r="B44" s="3">
        <f t="shared" si="7"/>
        <v>170</v>
      </c>
      <c r="D44" s="3">
        <f t="shared" si="8"/>
        <v>13</v>
      </c>
    </row>
    <row r="45" spans="1:14" x14ac:dyDescent="0.2">
      <c r="A45" s="3" t="s">
        <v>69</v>
      </c>
      <c r="B45" s="3">
        <f t="shared" si="7"/>
        <v>146</v>
      </c>
      <c r="D45" s="3">
        <f t="shared" si="8"/>
        <v>30</v>
      </c>
    </row>
    <row r="46" spans="1:14" x14ac:dyDescent="0.2">
      <c r="A46" s="3" t="s">
        <v>161</v>
      </c>
      <c r="B46" s="3">
        <f t="shared" si="7"/>
        <v>150</v>
      </c>
      <c r="D46" s="3">
        <f t="shared" si="8"/>
        <v>26</v>
      </c>
    </row>
    <row r="47" spans="1:14" x14ac:dyDescent="0.2">
      <c r="A47" s="3" t="s">
        <v>163</v>
      </c>
      <c r="B47" s="3">
        <f t="shared" si="7"/>
        <v>157</v>
      </c>
      <c r="D47" s="3">
        <f t="shared" si="8"/>
        <v>51</v>
      </c>
    </row>
    <row r="48" spans="1:14" x14ac:dyDescent="0.2">
      <c r="A48" s="3" t="s">
        <v>165</v>
      </c>
      <c r="B48" s="3">
        <f t="shared" si="7"/>
        <v>155</v>
      </c>
      <c r="D48" s="3">
        <f t="shared" si="8"/>
        <v>56</v>
      </c>
    </row>
    <row r="49" spans="1:4" x14ac:dyDescent="0.2">
      <c r="A49" s="3" t="s">
        <v>167</v>
      </c>
      <c r="B49" s="3">
        <f t="shared" si="7"/>
        <v>120</v>
      </c>
      <c r="D49" s="114">
        <f>J24</f>
        <v>82</v>
      </c>
    </row>
    <row r="50" spans="1:4" x14ac:dyDescent="0.2">
      <c r="A50" s="3" t="s">
        <v>1259</v>
      </c>
      <c r="B50" s="3">
        <v>440</v>
      </c>
      <c r="D50" s="114">
        <v>516</v>
      </c>
    </row>
    <row r="51" spans="1:4" x14ac:dyDescent="0.2">
      <c r="B51" s="114">
        <f>SUM(B37:B50)</f>
        <v>1847</v>
      </c>
      <c r="C51" s="114"/>
      <c r="D51" s="114">
        <f>SUM(D37:D50)</f>
        <v>945</v>
      </c>
    </row>
  </sheetData>
  <mergeCells count="8">
    <mergeCell ref="A1:N1"/>
    <mergeCell ref="A2:N2"/>
    <mergeCell ref="A3:N3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" footer="0"/>
  <pageSetup paperSize="9" scale="90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3"/>
  <dimension ref="A1:P27"/>
  <sheetViews>
    <sheetView view="pageBreakPreview" zoomScaleNormal="100" zoomScaleSheetLayoutView="100" workbookViewId="0">
      <selection activeCell="K10" sqref="K10"/>
    </sheetView>
  </sheetViews>
  <sheetFormatPr defaultRowHeight="15.75" x14ac:dyDescent="0.2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5703125" style="9" customWidth="1"/>
    <col min="263" max="265" width="7.7109375" style="9" customWidth="1"/>
    <col min="266" max="266" width="8.5703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5703125" style="9" customWidth="1"/>
    <col min="519" max="521" width="7.7109375" style="9" customWidth="1"/>
    <col min="522" max="522" width="8.5703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5703125" style="9" customWidth="1"/>
    <col min="775" max="777" width="7.7109375" style="9" customWidth="1"/>
    <col min="778" max="778" width="8.5703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5703125" style="9" customWidth="1"/>
    <col min="1031" max="1033" width="7.7109375" style="9" customWidth="1"/>
    <col min="1034" max="1034" width="8.5703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5703125" style="9" customWidth="1"/>
    <col min="1287" max="1289" width="7.7109375" style="9" customWidth="1"/>
    <col min="1290" max="1290" width="8.5703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5703125" style="9" customWidth="1"/>
    <col min="1543" max="1545" width="7.7109375" style="9" customWidth="1"/>
    <col min="1546" max="1546" width="8.5703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5703125" style="9" customWidth="1"/>
    <col min="1799" max="1801" width="7.7109375" style="9" customWidth="1"/>
    <col min="1802" max="1802" width="8.5703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5703125" style="9" customWidth="1"/>
    <col min="2055" max="2057" width="7.7109375" style="9" customWidth="1"/>
    <col min="2058" max="2058" width="8.5703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5703125" style="9" customWidth="1"/>
    <col min="2311" max="2313" width="7.7109375" style="9" customWidth="1"/>
    <col min="2314" max="2314" width="8.5703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5703125" style="9" customWidth="1"/>
    <col min="2567" max="2569" width="7.7109375" style="9" customWidth="1"/>
    <col min="2570" max="2570" width="8.5703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5703125" style="9" customWidth="1"/>
    <col min="2823" max="2825" width="7.7109375" style="9" customWidth="1"/>
    <col min="2826" max="2826" width="8.5703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5703125" style="9" customWidth="1"/>
    <col min="3079" max="3081" width="7.7109375" style="9" customWidth="1"/>
    <col min="3082" max="3082" width="8.5703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5703125" style="9" customWidth="1"/>
    <col min="3335" max="3337" width="7.7109375" style="9" customWidth="1"/>
    <col min="3338" max="3338" width="8.5703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5703125" style="9" customWidth="1"/>
    <col min="3591" max="3593" width="7.7109375" style="9" customWidth="1"/>
    <col min="3594" max="3594" width="8.5703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5703125" style="9" customWidth="1"/>
    <col min="3847" max="3849" width="7.7109375" style="9" customWidth="1"/>
    <col min="3850" max="3850" width="8.5703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5703125" style="9" customWidth="1"/>
    <col min="4103" max="4105" width="7.7109375" style="9" customWidth="1"/>
    <col min="4106" max="4106" width="8.5703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5703125" style="9" customWidth="1"/>
    <col min="4359" max="4361" width="7.7109375" style="9" customWidth="1"/>
    <col min="4362" max="4362" width="8.5703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5703125" style="9" customWidth="1"/>
    <col min="4615" max="4617" width="7.7109375" style="9" customWidth="1"/>
    <col min="4618" max="4618" width="8.5703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5703125" style="9" customWidth="1"/>
    <col min="4871" max="4873" width="7.7109375" style="9" customWidth="1"/>
    <col min="4874" max="4874" width="8.5703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5703125" style="9" customWidth="1"/>
    <col min="5127" max="5129" width="7.7109375" style="9" customWidth="1"/>
    <col min="5130" max="5130" width="8.5703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5703125" style="9" customWidth="1"/>
    <col min="5383" max="5385" width="7.7109375" style="9" customWidth="1"/>
    <col min="5386" max="5386" width="8.5703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5703125" style="9" customWidth="1"/>
    <col min="5639" max="5641" width="7.7109375" style="9" customWidth="1"/>
    <col min="5642" max="5642" width="8.5703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5703125" style="9" customWidth="1"/>
    <col min="5895" max="5897" width="7.7109375" style="9" customWidth="1"/>
    <col min="5898" max="5898" width="8.5703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5703125" style="9" customWidth="1"/>
    <col min="6151" max="6153" width="7.7109375" style="9" customWidth="1"/>
    <col min="6154" max="6154" width="8.5703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5703125" style="9" customWidth="1"/>
    <col min="6407" max="6409" width="7.7109375" style="9" customWidth="1"/>
    <col min="6410" max="6410" width="8.5703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5703125" style="9" customWidth="1"/>
    <col min="6663" max="6665" width="7.7109375" style="9" customWidth="1"/>
    <col min="6666" max="6666" width="8.5703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5703125" style="9" customWidth="1"/>
    <col min="6919" max="6921" width="7.7109375" style="9" customWidth="1"/>
    <col min="6922" max="6922" width="8.5703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5703125" style="9" customWidth="1"/>
    <col min="7175" max="7177" width="7.7109375" style="9" customWidth="1"/>
    <col min="7178" max="7178" width="8.5703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5703125" style="9" customWidth="1"/>
    <col min="7431" max="7433" width="7.7109375" style="9" customWidth="1"/>
    <col min="7434" max="7434" width="8.5703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5703125" style="9" customWidth="1"/>
    <col min="7687" max="7689" width="7.7109375" style="9" customWidth="1"/>
    <col min="7690" max="7690" width="8.5703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5703125" style="9" customWidth="1"/>
    <col min="7943" max="7945" width="7.7109375" style="9" customWidth="1"/>
    <col min="7946" max="7946" width="8.5703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5703125" style="9" customWidth="1"/>
    <col min="8199" max="8201" width="7.7109375" style="9" customWidth="1"/>
    <col min="8202" max="8202" width="8.5703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5703125" style="9" customWidth="1"/>
    <col min="8455" max="8457" width="7.7109375" style="9" customWidth="1"/>
    <col min="8458" max="8458" width="8.5703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5703125" style="9" customWidth="1"/>
    <col min="8711" max="8713" width="7.7109375" style="9" customWidth="1"/>
    <col min="8714" max="8714" width="8.5703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5703125" style="9" customWidth="1"/>
    <col min="8967" max="8969" width="7.7109375" style="9" customWidth="1"/>
    <col min="8970" max="8970" width="8.5703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5703125" style="9" customWidth="1"/>
    <col min="9223" max="9225" width="7.7109375" style="9" customWidth="1"/>
    <col min="9226" max="9226" width="8.5703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5703125" style="9" customWidth="1"/>
    <col min="9479" max="9481" width="7.7109375" style="9" customWidth="1"/>
    <col min="9482" max="9482" width="8.5703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5703125" style="9" customWidth="1"/>
    <col min="9735" max="9737" width="7.7109375" style="9" customWidth="1"/>
    <col min="9738" max="9738" width="8.5703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5703125" style="9" customWidth="1"/>
    <col min="9991" max="9993" width="7.7109375" style="9" customWidth="1"/>
    <col min="9994" max="9994" width="8.5703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5703125" style="9" customWidth="1"/>
    <col min="10247" max="10249" width="7.7109375" style="9" customWidth="1"/>
    <col min="10250" max="10250" width="8.5703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5703125" style="9" customWidth="1"/>
    <col min="10503" max="10505" width="7.7109375" style="9" customWidth="1"/>
    <col min="10506" max="10506" width="8.5703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5703125" style="9" customWidth="1"/>
    <col min="10759" max="10761" width="7.7109375" style="9" customWidth="1"/>
    <col min="10762" max="10762" width="8.5703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5703125" style="9" customWidth="1"/>
    <col min="11015" max="11017" width="7.7109375" style="9" customWidth="1"/>
    <col min="11018" max="11018" width="8.5703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5703125" style="9" customWidth="1"/>
    <col min="11271" max="11273" width="7.7109375" style="9" customWidth="1"/>
    <col min="11274" max="11274" width="8.5703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5703125" style="9" customWidth="1"/>
    <col min="11527" max="11529" width="7.7109375" style="9" customWidth="1"/>
    <col min="11530" max="11530" width="8.5703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5703125" style="9" customWidth="1"/>
    <col min="11783" max="11785" width="7.7109375" style="9" customWidth="1"/>
    <col min="11786" max="11786" width="8.5703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5703125" style="9" customWidth="1"/>
    <col min="12039" max="12041" width="7.7109375" style="9" customWidth="1"/>
    <col min="12042" max="12042" width="8.5703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5703125" style="9" customWidth="1"/>
    <col min="12295" max="12297" width="7.7109375" style="9" customWidth="1"/>
    <col min="12298" max="12298" width="8.5703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5703125" style="9" customWidth="1"/>
    <col min="12551" max="12553" width="7.7109375" style="9" customWidth="1"/>
    <col min="12554" max="12554" width="8.5703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5703125" style="9" customWidth="1"/>
    <col min="12807" max="12809" width="7.7109375" style="9" customWidth="1"/>
    <col min="12810" max="12810" width="8.5703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5703125" style="9" customWidth="1"/>
    <col min="13063" max="13065" width="7.7109375" style="9" customWidth="1"/>
    <col min="13066" max="13066" width="8.5703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5703125" style="9" customWidth="1"/>
    <col min="13319" max="13321" width="7.7109375" style="9" customWidth="1"/>
    <col min="13322" max="13322" width="8.5703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5703125" style="9" customWidth="1"/>
    <col min="13575" max="13577" width="7.7109375" style="9" customWidth="1"/>
    <col min="13578" max="13578" width="8.5703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5703125" style="9" customWidth="1"/>
    <col min="13831" max="13833" width="7.7109375" style="9" customWidth="1"/>
    <col min="13834" max="13834" width="8.5703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5703125" style="9" customWidth="1"/>
    <col min="14087" max="14089" width="7.7109375" style="9" customWidth="1"/>
    <col min="14090" max="14090" width="8.5703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5703125" style="9" customWidth="1"/>
    <col min="14343" max="14345" width="7.7109375" style="9" customWidth="1"/>
    <col min="14346" max="14346" width="8.5703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5703125" style="9" customWidth="1"/>
    <col min="14599" max="14601" width="7.7109375" style="9" customWidth="1"/>
    <col min="14602" max="14602" width="8.5703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5703125" style="9" customWidth="1"/>
    <col min="14855" max="14857" width="7.7109375" style="9" customWidth="1"/>
    <col min="14858" max="14858" width="8.5703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5703125" style="9" customWidth="1"/>
    <col min="15111" max="15113" width="7.7109375" style="9" customWidth="1"/>
    <col min="15114" max="15114" width="8.5703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5703125" style="9" customWidth="1"/>
    <col min="15367" max="15369" width="7.7109375" style="9" customWidth="1"/>
    <col min="15370" max="15370" width="8.5703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5703125" style="9" customWidth="1"/>
    <col min="15623" max="15625" width="7.7109375" style="9" customWidth="1"/>
    <col min="15626" max="15626" width="8.5703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5703125" style="9" customWidth="1"/>
    <col min="15879" max="15881" width="7.7109375" style="9" customWidth="1"/>
    <col min="15882" max="15882" width="8.5703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5703125" style="9" customWidth="1"/>
    <col min="16135" max="16137" width="7.7109375" style="9" customWidth="1"/>
    <col min="16138" max="16138" width="8.5703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 x14ac:dyDescent="0.2">
      <c r="A1" s="1330" t="s">
        <v>753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</row>
    <row r="2" spans="1:16" s="2" customFormat="1" ht="20.100000000000001" customHeight="1" x14ac:dyDescent="0.2">
      <c r="A2" s="1516" t="s">
        <v>785</v>
      </c>
      <c r="B2" s="1516"/>
      <c r="C2" s="1516"/>
      <c r="D2" s="1516"/>
      <c r="E2" s="1516"/>
      <c r="F2" s="1516"/>
      <c r="G2" s="1516"/>
      <c r="H2" s="1516"/>
      <c r="I2" s="1516"/>
      <c r="J2" s="1516"/>
      <c r="K2" s="1516"/>
      <c r="L2" s="1516"/>
      <c r="M2" s="1516"/>
      <c r="N2" s="1516"/>
      <c r="O2" s="1516"/>
    </row>
    <row r="3" spans="1:16" s="2" customFormat="1" ht="20.100000000000001" customHeight="1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</row>
    <row r="4" spans="1:16" s="682" customFormat="1" ht="27.75" customHeight="1" x14ac:dyDescent="0.25">
      <c r="A4" s="675" t="s">
        <v>143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679" t="s">
        <v>73</v>
      </c>
      <c r="P4" s="681"/>
    </row>
    <row r="5" spans="1:16" s="2" customFormat="1" ht="22.5" customHeight="1" x14ac:dyDescent="0.2">
      <c r="A5" s="1521" t="s">
        <v>809</v>
      </c>
      <c r="B5" s="1504" t="s">
        <v>607</v>
      </c>
      <c r="C5" s="1337"/>
      <c r="D5" s="1337"/>
      <c r="E5" s="1337"/>
      <c r="F5" s="1524"/>
      <c r="G5" s="1373" t="s">
        <v>645</v>
      </c>
      <c r="H5" s="1373"/>
      <c r="I5" s="1373"/>
      <c r="J5" s="1373"/>
      <c r="K5" s="1373" t="s">
        <v>644</v>
      </c>
      <c r="L5" s="1373"/>
      <c r="M5" s="1373"/>
      <c r="N5" s="1373"/>
      <c r="O5" s="1519" t="s">
        <v>652</v>
      </c>
    </row>
    <row r="6" spans="1:16" s="2" customFormat="1" ht="36.75" customHeight="1" x14ac:dyDescent="0.2">
      <c r="A6" s="1522"/>
      <c r="B6" s="87" t="s">
        <v>702</v>
      </c>
      <c r="C6" s="71" t="s">
        <v>647</v>
      </c>
      <c r="D6" s="381" t="s">
        <v>566</v>
      </c>
      <c r="E6" s="49" t="s">
        <v>646</v>
      </c>
      <c r="F6" s="381" t="s">
        <v>565</v>
      </c>
      <c r="G6" s="60" t="s">
        <v>36</v>
      </c>
      <c r="H6" s="380" t="s">
        <v>394</v>
      </c>
      <c r="I6" s="381" t="s">
        <v>566</v>
      </c>
      <c r="J6" s="381" t="s">
        <v>565</v>
      </c>
      <c r="K6" s="60" t="s">
        <v>36</v>
      </c>
      <c r="L6" s="380" t="s">
        <v>394</v>
      </c>
      <c r="M6" s="381" t="s">
        <v>566</v>
      </c>
      <c r="N6" s="381" t="s">
        <v>565</v>
      </c>
      <c r="O6" s="1520"/>
    </row>
    <row r="7" spans="1:16" s="2" customFormat="1" ht="18.75" customHeight="1" thickBot="1" x14ac:dyDescent="0.25">
      <c r="A7" s="445" t="s">
        <v>147</v>
      </c>
      <c r="B7" s="86">
        <f>F7+D7</f>
        <v>52</v>
      </c>
      <c r="C7" s="91">
        <f>D7/$D$26%</f>
        <v>6.619385342789597</v>
      </c>
      <c r="D7" s="86">
        <f t="shared" ref="D7:D25" si="0">M7+I7</f>
        <v>28</v>
      </c>
      <c r="E7" s="91">
        <f>F7/$F$26%</f>
        <v>4.597701149425288</v>
      </c>
      <c r="F7" s="86">
        <f t="shared" ref="F7:F25" si="1">N7+J7</f>
        <v>24</v>
      </c>
      <c r="G7" s="91">
        <f>H7/$H$26%</f>
        <v>0.68493150684931503</v>
      </c>
      <c r="H7" s="86">
        <f>J7+I7</f>
        <v>1</v>
      </c>
      <c r="I7" s="74">
        <v>0</v>
      </c>
      <c r="J7" s="74">
        <v>1</v>
      </c>
      <c r="K7" s="91">
        <f>L7/$L$26%</f>
        <v>6.3829787234042552</v>
      </c>
      <c r="L7" s="86">
        <f>N7+M7</f>
        <v>51</v>
      </c>
      <c r="M7" s="74">
        <v>28</v>
      </c>
      <c r="N7" s="74">
        <v>23</v>
      </c>
      <c r="O7" s="419" t="s">
        <v>148</v>
      </c>
    </row>
    <row r="8" spans="1:16" s="2" customFormat="1" ht="18.75" customHeight="1" thickTop="1" thickBot="1" x14ac:dyDescent="0.25">
      <c r="A8" s="132" t="s">
        <v>149</v>
      </c>
      <c r="B8" s="363">
        <f t="shared" ref="B8:B25" si="2">F8+D8</f>
        <v>10</v>
      </c>
      <c r="C8" s="364">
        <f t="shared" ref="C8:C26" si="3">D8/$D$26%</f>
        <v>1.4184397163120566</v>
      </c>
      <c r="D8" s="363">
        <f t="shared" si="0"/>
        <v>6</v>
      </c>
      <c r="E8" s="364">
        <f t="shared" ref="E8:E26" si="4">F8/$F$26%</f>
        <v>0.76628352490421459</v>
      </c>
      <c r="F8" s="363">
        <f t="shared" si="1"/>
        <v>4</v>
      </c>
      <c r="G8" s="364">
        <f t="shared" ref="G8:G26" si="5">H8/$H$26%</f>
        <v>1.3698630136986301</v>
      </c>
      <c r="H8" s="363">
        <f t="shared" ref="H8:H24" si="6">J8+I8</f>
        <v>2</v>
      </c>
      <c r="I8" s="75">
        <v>1</v>
      </c>
      <c r="J8" s="75">
        <v>1</v>
      </c>
      <c r="K8" s="364">
        <f t="shared" ref="K8:K25" si="7">L8/$L$26%</f>
        <v>1.0012515644555695</v>
      </c>
      <c r="L8" s="363">
        <f t="shared" ref="L8:L25" si="8">N8+M8</f>
        <v>8</v>
      </c>
      <c r="M8" s="75">
        <v>5</v>
      </c>
      <c r="N8" s="75">
        <v>3</v>
      </c>
      <c r="O8" s="70" t="s">
        <v>150</v>
      </c>
    </row>
    <row r="9" spans="1:16" s="2" customFormat="1" ht="18.75" customHeight="1" thickTop="1" thickBot="1" x14ac:dyDescent="0.25">
      <c r="A9" s="133" t="s">
        <v>151</v>
      </c>
      <c r="B9" s="86">
        <f t="shared" si="2"/>
        <v>2</v>
      </c>
      <c r="C9" s="91">
        <f t="shared" si="3"/>
        <v>0.47281323877068554</v>
      </c>
      <c r="D9" s="86">
        <f t="shared" si="0"/>
        <v>2</v>
      </c>
      <c r="E9" s="91">
        <f t="shared" si="4"/>
        <v>0</v>
      </c>
      <c r="F9" s="86">
        <f t="shared" si="1"/>
        <v>0</v>
      </c>
      <c r="G9" s="91">
        <f t="shared" si="5"/>
        <v>0</v>
      </c>
      <c r="H9" s="86">
        <f t="shared" si="6"/>
        <v>0</v>
      </c>
      <c r="I9" s="76">
        <v>0</v>
      </c>
      <c r="J9" s="76">
        <v>0</v>
      </c>
      <c r="K9" s="91">
        <f t="shared" si="7"/>
        <v>0.25031289111389238</v>
      </c>
      <c r="L9" s="86">
        <f t="shared" si="8"/>
        <v>2</v>
      </c>
      <c r="M9" s="76">
        <v>2</v>
      </c>
      <c r="N9" s="76">
        <v>0</v>
      </c>
      <c r="O9" s="572" t="s">
        <v>152</v>
      </c>
    </row>
    <row r="10" spans="1:16" s="2" customFormat="1" ht="18.75" customHeight="1" thickTop="1" thickBot="1" x14ac:dyDescent="0.25">
      <c r="A10" s="132" t="s">
        <v>153</v>
      </c>
      <c r="B10" s="363">
        <f t="shared" si="2"/>
        <v>6</v>
      </c>
      <c r="C10" s="364">
        <f t="shared" si="3"/>
        <v>0.70921985815602828</v>
      </c>
      <c r="D10" s="363">
        <f t="shared" si="0"/>
        <v>3</v>
      </c>
      <c r="E10" s="364">
        <f t="shared" si="4"/>
        <v>0.57471264367816099</v>
      </c>
      <c r="F10" s="363">
        <f t="shared" si="1"/>
        <v>3</v>
      </c>
      <c r="G10" s="364">
        <f t="shared" si="5"/>
        <v>0</v>
      </c>
      <c r="H10" s="363">
        <f t="shared" si="6"/>
        <v>0</v>
      </c>
      <c r="I10" s="75">
        <v>0</v>
      </c>
      <c r="J10" s="75">
        <v>0</v>
      </c>
      <c r="K10" s="364">
        <f t="shared" si="7"/>
        <v>0.75093867334167708</v>
      </c>
      <c r="L10" s="363">
        <f t="shared" si="8"/>
        <v>6</v>
      </c>
      <c r="M10" s="75">
        <v>3</v>
      </c>
      <c r="N10" s="75">
        <v>3</v>
      </c>
      <c r="O10" s="70" t="s">
        <v>154</v>
      </c>
    </row>
    <row r="11" spans="1:16" s="2" customFormat="1" ht="18.75" customHeight="1" thickTop="1" thickBot="1" x14ac:dyDescent="0.25">
      <c r="A11" s="133" t="s">
        <v>59</v>
      </c>
      <c r="B11" s="86">
        <f t="shared" si="2"/>
        <v>38</v>
      </c>
      <c r="C11" s="91">
        <f t="shared" si="3"/>
        <v>1.4184397163120566</v>
      </c>
      <c r="D11" s="86">
        <f t="shared" si="0"/>
        <v>6</v>
      </c>
      <c r="E11" s="91">
        <f t="shared" si="4"/>
        <v>6.1302681992337167</v>
      </c>
      <c r="F11" s="86">
        <f t="shared" si="1"/>
        <v>32</v>
      </c>
      <c r="G11" s="91">
        <f t="shared" si="5"/>
        <v>0</v>
      </c>
      <c r="H11" s="86">
        <f t="shared" si="6"/>
        <v>0</v>
      </c>
      <c r="I11" s="76">
        <v>0</v>
      </c>
      <c r="J11" s="76">
        <v>0</v>
      </c>
      <c r="K11" s="91">
        <f t="shared" si="7"/>
        <v>4.7559449311639552</v>
      </c>
      <c r="L11" s="86">
        <f t="shared" si="8"/>
        <v>38</v>
      </c>
      <c r="M11" s="76">
        <v>6</v>
      </c>
      <c r="N11" s="76">
        <v>32</v>
      </c>
      <c r="O11" s="572" t="s">
        <v>155</v>
      </c>
    </row>
    <row r="12" spans="1:16" s="2" customFormat="1" ht="18.75" customHeight="1" thickTop="1" thickBot="1" x14ac:dyDescent="0.25">
      <c r="A12" s="132" t="s">
        <v>61</v>
      </c>
      <c r="B12" s="363">
        <f t="shared" si="2"/>
        <v>22</v>
      </c>
      <c r="C12" s="364">
        <f t="shared" si="3"/>
        <v>1.1820330969267139</v>
      </c>
      <c r="D12" s="363">
        <f t="shared" si="0"/>
        <v>5</v>
      </c>
      <c r="E12" s="364">
        <f t="shared" si="4"/>
        <v>3.2567049808429118</v>
      </c>
      <c r="F12" s="363">
        <f t="shared" si="1"/>
        <v>17</v>
      </c>
      <c r="G12" s="364">
        <f t="shared" si="5"/>
        <v>4.1095890410958908</v>
      </c>
      <c r="H12" s="363">
        <f t="shared" si="6"/>
        <v>6</v>
      </c>
      <c r="I12" s="75">
        <v>2</v>
      </c>
      <c r="J12" s="75">
        <v>4</v>
      </c>
      <c r="K12" s="364">
        <f t="shared" si="7"/>
        <v>2.002503128911139</v>
      </c>
      <c r="L12" s="363">
        <f t="shared" si="8"/>
        <v>16</v>
      </c>
      <c r="M12" s="75">
        <v>3</v>
      </c>
      <c r="N12" s="75">
        <v>13</v>
      </c>
      <c r="O12" s="70" t="s">
        <v>156</v>
      </c>
    </row>
    <row r="13" spans="1:16" s="2" customFormat="1" ht="18.75" customHeight="1" thickTop="1" thickBot="1" x14ac:dyDescent="0.25">
      <c r="A13" s="133" t="s">
        <v>63</v>
      </c>
      <c r="B13" s="86">
        <f t="shared" si="2"/>
        <v>25</v>
      </c>
      <c r="C13" s="91">
        <f t="shared" si="3"/>
        <v>1.4184397163120566</v>
      </c>
      <c r="D13" s="86">
        <f t="shared" si="0"/>
        <v>6</v>
      </c>
      <c r="E13" s="91">
        <f t="shared" si="4"/>
        <v>3.6398467432950192</v>
      </c>
      <c r="F13" s="86">
        <f t="shared" si="1"/>
        <v>19</v>
      </c>
      <c r="G13" s="91">
        <f t="shared" si="5"/>
        <v>6.1643835616438354</v>
      </c>
      <c r="H13" s="86">
        <f t="shared" si="6"/>
        <v>9</v>
      </c>
      <c r="I13" s="76">
        <v>1</v>
      </c>
      <c r="J13" s="76">
        <v>8</v>
      </c>
      <c r="K13" s="91">
        <f t="shared" si="7"/>
        <v>2.002503128911139</v>
      </c>
      <c r="L13" s="86">
        <f t="shared" si="8"/>
        <v>16</v>
      </c>
      <c r="M13" s="76">
        <v>5</v>
      </c>
      <c r="N13" s="76">
        <v>11</v>
      </c>
      <c r="O13" s="572" t="s">
        <v>157</v>
      </c>
    </row>
    <row r="14" spans="1:16" s="2" customFormat="1" ht="18.75" customHeight="1" thickTop="1" thickBot="1" x14ac:dyDescent="0.25">
      <c r="A14" s="132" t="s">
        <v>65</v>
      </c>
      <c r="B14" s="363">
        <f t="shared" si="2"/>
        <v>16</v>
      </c>
      <c r="C14" s="364">
        <f t="shared" si="3"/>
        <v>1.1820330969267139</v>
      </c>
      <c r="D14" s="363">
        <f t="shared" si="0"/>
        <v>5</v>
      </c>
      <c r="E14" s="364">
        <f t="shared" si="4"/>
        <v>2.1072796934865901</v>
      </c>
      <c r="F14" s="363">
        <f t="shared" si="1"/>
        <v>11</v>
      </c>
      <c r="G14" s="364">
        <f t="shared" si="5"/>
        <v>3.4246575342465753</v>
      </c>
      <c r="H14" s="363">
        <f t="shared" si="6"/>
        <v>5</v>
      </c>
      <c r="I14" s="75">
        <v>2</v>
      </c>
      <c r="J14" s="75">
        <v>3</v>
      </c>
      <c r="K14" s="364">
        <f t="shared" si="7"/>
        <v>1.3767209011264079</v>
      </c>
      <c r="L14" s="363">
        <f t="shared" si="8"/>
        <v>11</v>
      </c>
      <c r="M14" s="75">
        <v>3</v>
      </c>
      <c r="N14" s="75">
        <v>8</v>
      </c>
      <c r="O14" s="70" t="s">
        <v>158</v>
      </c>
    </row>
    <row r="15" spans="1:16" s="2" customFormat="1" ht="18.75" customHeight="1" thickTop="1" thickBot="1" x14ac:dyDescent="0.25">
      <c r="A15" s="133" t="s">
        <v>67</v>
      </c>
      <c r="B15" s="86">
        <f t="shared" si="2"/>
        <v>13</v>
      </c>
      <c r="C15" s="91">
        <f t="shared" si="3"/>
        <v>1.8912529550827422</v>
      </c>
      <c r="D15" s="86">
        <f t="shared" si="0"/>
        <v>8</v>
      </c>
      <c r="E15" s="91">
        <f t="shared" si="4"/>
        <v>0.95785440613026829</v>
      </c>
      <c r="F15" s="86">
        <f t="shared" si="1"/>
        <v>5</v>
      </c>
      <c r="G15" s="91">
        <f t="shared" si="5"/>
        <v>4.1095890410958908</v>
      </c>
      <c r="H15" s="86">
        <f t="shared" si="6"/>
        <v>6</v>
      </c>
      <c r="I15" s="76">
        <v>5</v>
      </c>
      <c r="J15" s="76">
        <v>1</v>
      </c>
      <c r="K15" s="91">
        <f t="shared" si="7"/>
        <v>0.87609511889862324</v>
      </c>
      <c r="L15" s="86">
        <f t="shared" si="8"/>
        <v>7</v>
      </c>
      <c r="M15" s="76">
        <v>3</v>
      </c>
      <c r="N15" s="76">
        <v>4</v>
      </c>
      <c r="O15" s="572" t="s">
        <v>159</v>
      </c>
    </row>
    <row r="16" spans="1:16" s="2" customFormat="1" ht="18.75" customHeight="1" thickTop="1" thickBot="1" x14ac:dyDescent="0.25">
      <c r="A16" s="132" t="s">
        <v>69</v>
      </c>
      <c r="B16" s="363">
        <f t="shared" si="2"/>
        <v>30</v>
      </c>
      <c r="C16" s="364">
        <f t="shared" si="3"/>
        <v>3.3096926713947985</v>
      </c>
      <c r="D16" s="363">
        <f t="shared" si="0"/>
        <v>14</v>
      </c>
      <c r="E16" s="364">
        <f t="shared" si="4"/>
        <v>3.0651340996168583</v>
      </c>
      <c r="F16" s="363">
        <f t="shared" si="1"/>
        <v>16</v>
      </c>
      <c r="G16" s="364">
        <f t="shared" si="5"/>
        <v>4.1095890410958908</v>
      </c>
      <c r="H16" s="363">
        <f t="shared" si="6"/>
        <v>6</v>
      </c>
      <c r="I16" s="75">
        <v>3</v>
      </c>
      <c r="J16" s="75">
        <v>3</v>
      </c>
      <c r="K16" s="364">
        <f t="shared" si="7"/>
        <v>3.0037546933667083</v>
      </c>
      <c r="L16" s="363">
        <f t="shared" si="8"/>
        <v>24</v>
      </c>
      <c r="M16" s="75">
        <v>11</v>
      </c>
      <c r="N16" s="75">
        <v>13</v>
      </c>
      <c r="O16" s="70" t="s">
        <v>160</v>
      </c>
    </row>
    <row r="17" spans="1:15" s="2" customFormat="1" ht="18.75" customHeight="1" thickTop="1" thickBot="1" x14ac:dyDescent="0.25">
      <c r="A17" s="133" t="s">
        <v>161</v>
      </c>
      <c r="B17" s="86">
        <f t="shared" si="2"/>
        <v>26</v>
      </c>
      <c r="C17" s="91">
        <f t="shared" si="3"/>
        <v>3.0732860520094558</v>
      </c>
      <c r="D17" s="86">
        <f t="shared" si="0"/>
        <v>13</v>
      </c>
      <c r="E17" s="91">
        <f t="shared" si="4"/>
        <v>2.4904214559386975</v>
      </c>
      <c r="F17" s="86">
        <f t="shared" si="1"/>
        <v>13</v>
      </c>
      <c r="G17" s="91">
        <f t="shared" si="5"/>
        <v>6.1643835616438354</v>
      </c>
      <c r="H17" s="86">
        <f t="shared" si="6"/>
        <v>9</v>
      </c>
      <c r="I17" s="76">
        <v>5</v>
      </c>
      <c r="J17" s="76">
        <v>4</v>
      </c>
      <c r="K17" s="91">
        <f t="shared" si="7"/>
        <v>2.1276595744680851</v>
      </c>
      <c r="L17" s="86">
        <f t="shared" si="8"/>
        <v>17</v>
      </c>
      <c r="M17" s="76">
        <v>8</v>
      </c>
      <c r="N17" s="76">
        <v>9</v>
      </c>
      <c r="O17" s="572" t="s">
        <v>162</v>
      </c>
    </row>
    <row r="18" spans="1:15" s="2" customFormat="1" ht="18.75" customHeight="1" thickTop="1" thickBot="1" x14ac:dyDescent="0.25">
      <c r="A18" s="132" t="s">
        <v>163</v>
      </c>
      <c r="B18" s="363">
        <f t="shared" si="2"/>
        <v>51</v>
      </c>
      <c r="C18" s="364">
        <f t="shared" si="3"/>
        <v>4.0189125295508275</v>
      </c>
      <c r="D18" s="363">
        <f t="shared" si="0"/>
        <v>17</v>
      </c>
      <c r="E18" s="364">
        <f t="shared" si="4"/>
        <v>6.5134099616858236</v>
      </c>
      <c r="F18" s="363">
        <f t="shared" si="1"/>
        <v>34</v>
      </c>
      <c r="G18" s="364">
        <f t="shared" si="5"/>
        <v>8.2191780821917817</v>
      </c>
      <c r="H18" s="363">
        <f t="shared" si="6"/>
        <v>12</v>
      </c>
      <c r="I18" s="75">
        <v>6</v>
      </c>
      <c r="J18" s="75">
        <v>6</v>
      </c>
      <c r="K18" s="364">
        <f t="shared" si="7"/>
        <v>4.8811013767209008</v>
      </c>
      <c r="L18" s="363">
        <f t="shared" si="8"/>
        <v>39</v>
      </c>
      <c r="M18" s="75">
        <v>11</v>
      </c>
      <c r="N18" s="75">
        <v>28</v>
      </c>
      <c r="O18" s="70" t="s">
        <v>164</v>
      </c>
    </row>
    <row r="19" spans="1:15" s="2" customFormat="1" ht="18.75" customHeight="1" thickTop="1" thickBot="1" x14ac:dyDescent="0.25">
      <c r="A19" s="133" t="s">
        <v>165</v>
      </c>
      <c r="B19" s="86">
        <f t="shared" si="2"/>
        <v>56</v>
      </c>
      <c r="C19" s="91">
        <f t="shared" si="3"/>
        <v>5.2009456264775409</v>
      </c>
      <c r="D19" s="86">
        <f t="shared" si="0"/>
        <v>22</v>
      </c>
      <c r="E19" s="91">
        <f t="shared" si="4"/>
        <v>6.5134099616858236</v>
      </c>
      <c r="F19" s="86">
        <f t="shared" si="1"/>
        <v>34</v>
      </c>
      <c r="G19" s="91">
        <f t="shared" si="5"/>
        <v>10.95890410958904</v>
      </c>
      <c r="H19" s="86">
        <f t="shared" si="6"/>
        <v>16</v>
      </c>
      <c r="I19" s="76">
        <v>8</v>
      </c>
      <c r="J19" s="76">
        <v>8</v>
      </c>
      <c r="K19" s="91">
        <f t="shared" si="7"/>
        <v>5.0062578222778473</v>
      </c>
      <c r="L19" s="86">
        <f t="shared" si="8"/>
        <v>40</v>
      </c>
      <c r="M19" s="76">
        <v>14</v>
      </c>
      <c r="N19" s="76">
        <v>26</v>
      </c>
      <c r="O19" s="572" t="s">
        <v>166</v>
      </c>
    </row>
    <row r="20" spans="1:15" s="2" customFormat="1" ht="18.75" customHeight="1" thickTop="1" thickBot="1" x14ac:dyDescent="0.25">
      <c r="A20" s="132" t="s">
        <v>167</v>
      </c>
      <c r="B20" s="363">
        <f t="shared" si="2"/>
        <v>82</v>
      </c>
      <c r="C20" s="364">
        <f t="shared" si="3"/>
        <v>8.2742316784869967</v>
      </c>
      <c r="D20" s="363">
        <f t="shared" si="0"/>
        <v>35</v>
      </c>
      <c r="E20" s="364">
        <f t="shared" si="4"/>
        <v>9.0038314176245215</v>
      </c>
      <c r="F20" s="363">
        <f t="shared" si="1"/>
        <v>47</v>
      </c>
      <c r="G20" s="364">
        <f t="shared" si="5"/>
        <v>13.698630136986301</v>
      </c>
      <c r="H20" s="363">
        <f t="shared" si="6"/>
        <v>20</v>
      </c>
      <c r="I20" s="75">
        <v>8</v>
      </c>
      <c r="J20" s="75">
        <v>12</v>
      </c>
      <c r="K20" s="364">
        <f t="shared" si="7"/>
        <v>7.7596996245306631</v>
      </c>
      <c r="L20" s="363">
        <f t="shared" si="8"/>
        <v>62</v>
      </c>
      <c r="M20" s="75">
        <v>27</v>
      </c>
      <c r="N20" s="75">
        <v>35</v>
      </c>
      <c r="O20" s="70" t="s">
        <v>168</v>
      </c>
    </row>
    <row r="21" spans="1:15" s="2" customFormat="1" ht="18.75" customHeight="1" thickTop="1" thickBot="1" x14ac:dyDescent="0.25">
      <c r="A21" s="133" t="s">
        <v>169</v>
      </c>
      <c r="B21" s="86">
        <f t="shared" si="2"/>
        <v>93</v>
      </c>
      <c r="C21" s="91">
        <f t="shared" si="3"/>
        <v>11.111111111111111</v>
      </c>
      <c r="D21" s="86">
        <f t="shared" si="0"/>
        <v>47</v>
      </c>
      <c r="E21" s="91">
        <f t="shared" si="4"/>
        <v>8.8122605363984672</v>
      </c>
      <c r="F21" s="86">
        <f t="shared" si="1"/>
        <v>46</v>
      </c>
      <c r="G21" s="91">
        <f t="shared" si="5"/>
        <v>9.589041095890412</v>
      </c>
      <c r="H21" s="86">
        <f t="shared" si="6"/>
        <v>14</v>
      </c>
      <c r="I21" s="76">
        <v>9</v>
      </c>
      <c r="J21" s="76">
        <v>5</v>
      </c>
      <c r="K21" s="91">
        <f t="shared" si="7"/>
        <v>9.8873591989987482</v>
      </c>
      <c r="L21" s="86">
        <f t="shared" si="8"/>
        <v>79</v>
      </c>
      <c r="M21" s="76">
        <v>38</v>
      </c>
      <c r="N21" s="76">
        <v>41</v>
      </c>
      <c r="O21" s="572" t="s">
        <v>170</v>
      </c>
    </row>
    <row r="22" spans="1:15" s="2" customFormat="1" ht="18.75" customHeight="1" thickTop="1" thickBot="1" x14ac:dyDescent="0.25">
      <c r="A22" s="132" t="s">
        <v>171</v>
      </c>
      <c r="B22" s="363">
        <f t="shared" si="2"/>
        <v>83</v>
      </c>
      <c r="C22" s="364">
        <f t="shared" si="3"/>
        <v>8.9834515366430256</v>
      </c>
      <c r="D22" s="363">
        <f t="shared" si="0"/>
        <v>38</v>
      </c>
      <c r="E22" s="364">
        <f t="shared" si="4"/>
        <v>8.6206896551724146</v>
      </c>
      <c r="F22" s="363">
        <f t="shared" si="1"/>
        <v>45</v>
      </c>
      <c r="G22" s="364">
        <f t="shared" si="5"/>
        <v>11.643835616438356</v>
      </c>
      <c r="H22" s="363">
        <f t="shared" si="6"/>
        <v>17</v>
      </c>
      <c r="I22" s="75">
        <v>6</v>
      </c>
      <c r="J22" s="75">
        <v>11</v>
      </c>
      <c r="K22" s="364">
        <f t="shared" si="7"/>
        <v>8.2603254067584473</v>
      </c>
      <c r="L22" s="363">
        <f t="shared" si="8"/>
        <v>66</v>
      </c>
      <c r="M22" s="75">
        <v>32</v>
      </c>
      <c r="N22" s="75">
        <v>34</v>
      </c>
      <c r="O22" s="70" t="s">
        <v>172</v>
      </c>
    </row>
    <row r="23" spans="1:15" s="2" customFormat="1" ht="18.75" customHeight="1" thickTop="1" thickBot="1" x14ac:dyDescent="0.25">
      <c r="A23" s="133" t="s">
        <v>173</v>
      </c>
      <c r="B23" s="86">
        <f t="shared" si="2"/>
        <v>99</v>
      </c>
      <c r="C23" s="91">
        <f t="shared" si="3"/>
        <v>13.002364066193852</v>
      </c>
      <c r="D23" s="86">
        <f t="shared" si="0"/>
        <v>55</v>
      </c>
      <c r="E23" s="91">
        <f t="shared" si="4"/>
        <v>8.4291187739463602</v>
      </c>
      <c r="F23" s="86">
        <f t="shared" si="1"/>
        <v>44</v>
      </c>
      <c r="G23" s="91">
        <f t="shared" si="5"/>
        <v>7.5342465753424657</v>
      </c>
      <c r="H23" s="86">
        <f t="shared" si="6"/>
        <v>11</v>
      </c>
      <c r="I23" s="76">
        <v>5</v>
      </c>
      <c r="J23" s="76">
        <v>6</v>
      </c>
      <c r="K23" s="91">
        <f t="shared" si="7"/>
        <v>11.013767209011263</v>
      </c>
      <c r="L23" s="86">
        <f t="shared" si="8"/>
        <v>88</v>
      </c>
      <c r="M23" s="76">
        <v>50</v>
      </c>
      <c r="N23" s="76">
        <v>38</v>
      </c>
      <c r="O23" s="572" t="s">
        <v>174</v>
      </c>
    </row>
    <row r="24" spans="1:15" s="2" customFormat="1" ht="18.75" customHeight="1" thickTop="1" thickBot="1" x14ac:dyDescent="0.25">
      <c r="A24" s="132" t="s">
        <v>269</v>
      </c>
      <c r="B24" s="363">
        <f t="shared" si="2"/>
        <v>93</v>
      </c>
      <c r="C24" s="364">
        <f t="shared" si="3"/>
        <v>11.347517730496453</v>
      </c>
      <c r="D24" s="363">
        <f t="shared" si="0"/>
        <v>48</v>
      </c>
      <c r="E24" s="364">
        <f t="shared" si="4"/>
        <v>8.6206896551724146</v>
      </c>
      <c r="F24" s="363">
        <f t="shared" si="1"/>
        <v>45</v>
      </c>
      <c r="G24" s="364">
        <f t="shared" si="5"/>
        <v>3.4246575342465753</v>
      </c>
      <c r="H24" s="363">
        <f t="shared" si="6"/>
        <v>5</v>
      </c>
      <c r="I24" s="75">
        <v>2</v>
      </c>
      <c r="J24" s="75">
        <v>3</v>
      </c>
      <c r="K24" s="364">
        <f t="shared" si="7"/>
        <v>11.013767209011263</v>
      </c>
      <c r="L24" s="363">
        <f t="shared" si="8"/>
        <v>88</v>
      </c>
      <c r="M24" s="75">
        <v>46</v>
      </c>
      <c r="N24" s="75">
        <v>42</v>
      </c>
      <c r="O24" s="70" t="s">
        <v>270</v>
      </c>
    </row>
    <row r="25" spans="1:15" s="2" customFormat="1" ht="18.75" customHeight="1" thickTop="1" x14ac:dyDescent="0.2">
      <c r="A25" s="778" t="s">
        <v>276</v>
      </c>
      <c r="B25" s="779">
        <f t="shared" si="2"/>
        <v>148</v>
      </c>
      <c r="C25" s="780">
        <f t="shared" si="3"/>
        <v>15.366430260047279</v>
      </c>
      <c r="D25" s="779">
        <f t="shared" si="0"/>
        <v>65</v>
      </c>
      <c r="E25" s="780">
        <f t="shared" si="4"/>
        <v>15.900383141762452</v>
      </c>
      <c r="F25" s="779">
        <f t="shared" si="1"/>
        <v>83</v>
      </c>
      <c r="G25" s="780">
        <f t="shared" si="5"/>
        <v>4.794520547945206</v>
      </c>
      <c r="H25" s="779">
        <f>J25+I25</f>
        <v>7</v>
      </c>
      <c r="I25" s="781">
        <v>1</v>
      </c>
      <c r="J25" s="781">
        <v>6</v>
      </c>
      <c r="K25" s="780">
        <f t="shared" si="7"/>
        <v>17.647058823529413</v>
      </c>
      <c r="L25" s="779">
        <f t="shared" si="8"/>
        <v>141</v>
      </c>
      <c r="M25" s="781">
        <v>64</v>
      </c>
      <c r="N25" s="781">
        <v>77</v>
      </c>
      <c r="O25" s="782" t="s">
        <v>277</v>
      </c>
    </row>
    <row r="26" spans="1:15" s="27" customFormat="1" ht="18.75" customHeight="1" x14ac:dyDescent="0.2">
      <c r="A26" s="775" t="s">
        <v>44</v>
      </c>
      <c r="B26" s="774">
        <f>SUM(B7:B25)</f>
        <v>945</v>
      </c>
      <c r="C26" s="776">
        <f t="shared" si="3"/>
        <v>99.999999999999986</v>
      </c>
      <c r="D26" s="774">
        <f>SUM(D7:D25)</f>
        <v>423</v>
      </c>
      <c r="E26" s="776">
        <f t="shared" si="4"/>
        <v>100</v>
      </c>
      <c r="F26" s="774">
        <f>SUM(F7:F25)</f>
        <v>522</v>
      </c>
      <c r="G26" s="776">
        <f t="shared" si="5"/>
        <v>100</v>
      </c>
      <c r="H26" s="774">
        <f>SUM(H7:H25)</f>
        <v>146</v>
      </c>
      <c r="I26" s="774">
        <f>SUM(I7:I25)</f>
        <v>64</v>
      </c>
      <c r="J26" s="774">
        <f>SUM(J7:J25)</f>
        <v>82</v>
      </c>
      <c r="K26" s="776">
        <f>L26/$L$26%</f>
        <v>100</v>
      </c>
      <c r="L26" s="774">
        <f>SUM(L7:L25)</f>
        <v>799</v>
      </c>
      <c r="M26" s="774">
        <f>SUM(M7:M25)</f>
        <v>359</v>
      </c>
      <c r="N26" s="774">
        <f>SUM(N7:N25)</f>
        <v>440</v>
      </c>
      <c r="O26" s="777" t="s">
        <v>45</v>
      </c>
    </row>
    <row r="27" spans="1:15" ht="18.75" customHeight="1" x14ac:dyDescent="0.2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4"/>
  <dimension ref="A1:O25"/>
  <sheetViews>
    <sheetView view="pageBreakPreview" topLeftCell="A13" zoomScaleNormal="100" zoomScaleSheetLayoutView="100" workbookViewId="0">
      <selection activeCell="G25" sqref="G25"/>
    </sheetView>
  </sheetViews>
  <sheetFormatPr defaultRowHeight="15.75" x14ac:dyDescent="0.2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 x14ac:dyDescent="0.2">
      <c r="A1" s="1330" t="s">
        <v>754</v>
      </c>
      <c r="B1" s="1330"/>
      <c r="C1" s="1330"/>
      <c r="D1" s="1330"/>
      <c r="E1" s="1330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2" customFormat="1" ht="32.25" customHeight="1" x14ac:dyDescent="0.2">
      <c r="A2" s="1516" t="s">
        <v>786</v>
      </c>
      <c r="B2" s="1516"/>
      <c r="C2" s="1516"/>
      <c r="D2" s="1516"/>
      <c r="E2" s="1516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2" customFormat="1" ht="20.100000000000001" customHeight="1" x14ac:dyDescent="0.2">
      <c r="A3" s="1331">
        <v>2022</v>
      </c>
      <c r="B3" s="1331"/>
      <c r="C3" s="1331"/>
      <c r="D3" s="1331"/>
      <c r="E3" s="1331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s="682" customFormat="1" ht="27.75" customHeight="1" x14ac:dyDescent="0.25">
      <c r="A4" s="675" t="s">
        <v>146</v>
      </c>
      <c r="B4" s="683"/>
      <c r="C4" s="683"/>
      <c r="D4" s="683"/>
      <c r="E4" s="679" t="s">
        <v>74</v>
      </c>
      <c r="F4" s="681"/>
    </row>
    <row r="5" spans="1:15" s="2" customFormat="1" ht="37.5" customHeight="1" x14ac:dyDescent="0.2">
      <c r="A5" s="421" t="s">
        <v>649</v>
      </c>
      <c r="B5" s="380" t="s">
        <v>394</v>
      </c>
      <c r="C5" s="381" t="s">
        <v>566</v>
      </c>
      <c r="D5" s="381" t="s">
        <v>565</v>
      </c>
      <c r="E5" s="420" t="s">
        <v>648</v>
      </c>
    </row>
    <row r="6" spans="1:15" s="27" customFormat="1" ht="30" customHeight="1" thickBot="1" x14ac:dyDescent="0.25">
      <c r="A6" s="543" t="s">
        <v>278</v>
      </c>
      <c r="B6" s="86">
        <f>D6+C6</f>
        <v>799</v>
      </c>
      <c r="C6" s="74">
        <v>359</v>
      </c>
      <c r="D6" s="74">
        <v>440</v>
      </c>
      <c r="E6" s="475" t="s">
        <v>279</v>
      </c>
    </row>
    <row r="7" spans="1:15" s="27" customFormat="1" ht="30" customHeight="1" thickTop="1" thickBot="1" x14ac:dyDescent="0.25">
      <c r="A7" s="579" t="s">
        <v>280</v>
      </c>
      <c r="B7" s="363">
        <f t="shared" ref="B7:B11" si="0">D7+C7</f>
        <v>26</v>
      </c>
      <c r="C7" s="75">
        <v>4</v>
      </c>
      <c r="D7" s="75">
        <v>22</v>
      </c>
      <c r="E7" s="573" t="s">
        <v>83</v>
      </c>
    </row>
    <row r="8" spans="1:15" s="27" customFormat="1" ht="30" customHeight="1" thickTop="1" thickBot="1" x14ac:dyDescent="0.25">
      <c r="A8" s="544" t="s">
        <v>190</v>
      </c>
      <c r="B8" s="86">
        <f t="shared" si="0"/>
        <v>5</v>
      </c>
      <c r="C8" s="76">
        <v>1</v>
      </c>
      <c r="D8" s="76">
        <v>4</v>
      </c>
      <c r="E8" s="574" t="s">
        <v>84</v>
      </c>
    </row>
    <row r="9" spans="1:15" s="27" customFormat="1" ht="30" customHeight="1" thickTop="1" thickBot="1" x14ac:dyDescent="0.25">
      <c r="A9" s="520" t="s">
        <v>85</v>
      </c>
      <c r="B9" s="363">
        <f t="shared" si="0"/>
        <v>39</v>
      </c>
      <c r="C9" s="75">
        <v>15</v>
      </c>
      <c r="D9" s="75">
        <v>24</v>
      </c>
      <c r="E9" s="575" t="s">
        <v>281</v>
      </c>
    </row>
    <row r="10" spans="1:15" s="27" customFormat="1" ht="30" customHeight="1" thickTop="1" thickBot="1" x14ac:dyDescent="0.25">
      <c r="A10" s="544" t="s">
        <v>87</v>
      </c>
      <c r="B10" s="86">
        <f t="shared" si="0"/>
        <v>54</v>
      </c>
      <c r="C10" s="76">
        <v>31</v>
      </c>
      <c r="D10" s="76">
        <v>23</v>
      </c>
      <c r="E10" s="576" t="s">
        <v>282</v>
      </c>
    </row>
    <row r="11" spans="1:15" s="27" customFormat="1" ht="30" customHeight="1" thickTop="1" x14ac:dyDescent="0.2">
      <c r="A11" s="521" t="s">
        <v>848</v>
      </c>
      <c r="B11" s="365">
        <f t="shared" si="0"/>
        <v>22</v>
      </c>
      <c r="C11" s="626">
        <v>13</v>
      </c>
      <c r="D11" s="626">
        <v>9</v>
      </c>
      <c r="E11" s="577" t="s">
        <v>847</v>
      </c>
    </row>
    <row r="12" spans="1:15" s="27" customFormat="1" ht="33" customHeight="1" x14ac:dyDescent="0.2">
      <c r="A12" s="545" t="s">
        <v>44</v>
      </c>
      <c r="B12" s="762">
        <f>SUM(B6:B11)</f>
        <v>945</v>
      </c>
      <c r="C12" s="358">
        <f>SUM(C6:C11)</f>
        <v>423</v>
      </c>
      <c r="D12" s="358">
        <f>SUM(D6:D11)</f>
        <v>522</v>
      </c>
      <c r="E12" s="578" t="s">
        <v>45</v>
      </c>
    </row>
    <row r="23" spans="1:8" ht="110.25" x14ac:dyDescent="0.2">
      <c r="A23" s="93"/>
      <c r="B23" s="31" t="s">
        <v>932</v>
      </c>
      <c r="C23" s="31" t="s">
        <v>319</v>
      </c>
      <c r="D23" s="31" t="s">
        <v>554</v>
      </c>
      <c r="E23" s="31" t="s">
        <v>320</v>
      </c>
      <c r="F23" s="31" t="s">
        <v>321</v>
      </c>
      <c r="G23" s="31" t="s">
        <v>322</v>
      </c>
      <c r="H23" s="1"/>
    </row>
    <row r="24" spans="1:8" ht="18" x14ac:dyDescent="0.2">
      <c r="B24" s="9">
        <f>'D-6'!B11</f>
        <v>22</v>
      </c>
      <c r="C24" s="9">
        <f>'D-6'!B10</f>
        <v>54</v>
      </c>
      <c r="D24" s="9">
        <f>'D-6'!B9</f>
        <v>39</v>
      </c>
      <c r="E24" s="9">
        <f>'D-6'!B8</f>
        <v>5</v>
      </c>
      <c r="F24" s="9">
        <f>'D-6'!B7</f>
        <v>26</v>
      </c>
      <c r="G24" s="9">
        <f>'D-6'!B6</f>
        <v>799</v>
      </c>
      <c r="H24" s="32">
        <f>SUM(A24:G24)</f>
        <v>945</v>
      </c>
    </row>
    <row r="25" spans="1:8" ht="18" x14ac:dyDescent="0.2">
      <c r="A25" s="115"/>
      <c r="B25" s="115">
        <f t="shared" ref="B25:G25" si="1">B24/$H$24%</f>
        <v>2.3280423280423284</v>
      </c>
      <c r="C25" s="115">
        <f t="shared" si="1"/>
        <v>5.7142857142857144</v>
      </c>
      <c r="D25" s="115">
        <f t="shared" si="1"/>
        <v>4.1269841269841274</v>
      </c>
      <c r="E25" s="115">
        <f t="shared" si="1"/>
        <v>0.52910052910052918</v>
      </c>
      <c r="F25" s="115">
        <f t="shared" si="1"/>
        <v>2.7513227513227516</v>
      </c>
      <c r="G25" s="115">
        <f t="shared" si="1"/>
        <v>84.550264550264558</v>
      </c>
      <c r="H25" s="345">
        <f>SUM(A25:G25)</f>
        <v>100.00000000000001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7"/>
  <dimension ref="A1:N105"/>
  <sheetViews>
    <sheetView view="pageBreakPreview" topLeftCell="A16" zoomScaleNormal="100" zoomScaleSheetLayoutView="100" workbookViewId="0">
      <selection activeCell="I21" sqref="I21"/>
    </sheetView>
  </sheetViews>
  <sheetFormatPr defaultRowHeight="15" x14ac:dyDescent="0.25"/>
  <cols>
    <col min="1" max="1" width="16.7109375" style="27" customWidth="1"/>
    <col min="2" max="2" width="7.140625" style="43" bestFit="1" customWidth="1"/>
    <col min="3" max="3" width="6" style="43" bestFit="1" customWidth="1"/>
    <col min="4" max="4" width="8.28515625" style="43" customWidth="1"/>
    <col min="5" max="6" width="7.140625" style="43" bestFit="1" customWidth="1"/>
    <col min="7" max="7" width="6" style="43" bestFit="1" customWidth="1"/>
    <col min="8" max="8" width="7.7109375" style="28" bestFit="1" customWidth="1"/>
    <col min="9" max="9" width="7.140625" style="28" bestFit="1" customWidth="1"/>
    <col min="10" max="10" width="6.140625" style="43" bestFit="1" customWidth="1"/>
    <col min="11" max="11" width="6" style="43" bestFit="1" customWidth="1"/>
    <col min="12" max="12" width="7.5703125" style="28" customWidth="1"/>
    <col min="13" max="13" width="5.7109375" style="28" bestFit="1" customWidth="1"/>
    <col min="14" max="14" width="15.7109375" style="43" customWidth="1"/>
    <col min="15" max="259" width="9.140625" style="27"/>
    <col min="260" max="260" width="15.7109375" style="27" customWidth="1"/>
    <col min="261" max="261" width="11" style="27" customWidth="1"/>
    <col min="262" max="262" width="8.140625" style="27" customWidth="1"/>
    <col min="263" max="264" width="7" style="27" bestFit="1" customWidth="1"/>
    <col min="265" max="265" width="7.85546875" style="27" customWidth="1"/>
    <col min="266" max="267" width="7" style="27" bestFit="1" customWidth="1"/>
    <col min="268" max="268" width="8.5703125" style="27" customWidth="1"/>
    <col min="269" max="269" width="7" style="27" bestFit="1" customWidth="1"/>
    <col min="270" max="270" width="15.7109375" style="27" bestFit="1" customWidth="1"/>
    <col min="271" max="515" width="9.140625" style="27"/>
    <col min="516" max="516" width="15.7109375" style="27" customWidth="1"/>
    <col min="517" max="517" width="11" style="27" customWidth="1"/>
    <col min="518" max="518" width="8.140625" style="27" customWidth="1"/>
    <col min="519" max="520" width="7" style="27" bestFit="1" customWidth="1"/>
    <col min="521" max="521" width="7.85546875" style="27" customWidth="1"/>
    <col min="522" max="523" width="7" style="27" bestFit="1" customWidth="1"/>
    <col min="524" max="524" width="8.5703125" style="27" customWidth="1"/>
    <col min="525" max="525" width="7" style="27" bestFit="1" customWidth="1"/>
    <col min="526" max="526" width="15.7109375" style="27" bestFit="1" customWidth="1"/>
    <col min="527" max="771" width="9.140625" style="27"/>
    <col min="772" max="772" width="15.7109375" style="27" customWidth="1"/>
    <col min="773" max="773" width="11" style="27" customWidth="1"/>
    <col min="774" max="774" width="8.140625" style="27" customWidth="1"/>
    <col min="775" max="776" width="7" style="27" bestFit="1" customWidth="1"/>
    <col min="777" max="777" width="7.85546875" style="27" customWidth="1"/>
    <col min="778" max="779" width="7" style="27" bestFit="1" customWidth="1"/>
    <col min="780" max="780" width="8.5703125" style="27" customWidth="1"/>
    <col min="781" max="781" width="7" style="27" bestFit="1" customWidth="1"/>
    <col min="782" max="782" width="15.7109375" style="27" bestFit="1" customWidth="1"/>
    <col min="783" max="1027" width="9.140625" style="27"/>
    <col min="1028" max="1028" width="15.7109375" style="27" customWidth="1"/>
    <col min="1029" max="1029" width="11" style="27" customWidth="1"/>
    <col min="1030" max="1030" width="8.140625" style="27" customWidth="1"/>
    <col min="1031" max="1032" width="7" style="27" bestFit="1" customWidth="1"/>
    <col min="1033" max="1033" width="7.85546875" style="27" customWidth="1"/>
    <col min="1034" max="1035" width="7" style="27" bestFit="1" customWidth="1"/>
    <col min="1036" max="1036" width="8.5703125" style="27" customWidth="1"/>
    <col min="1037" max="1037" width="7" style="27" bestFit="1" customWidth="1"/>
    <col min="1038" max="1038" width="15.7109375" style="27" bestFit="1" customWidth="1"/>
    <col min="1039" max="1283" width="9.140625" style="27"/>
    <col min="1284" max="1284" width="15.7109375" style="27" customWidth="1"/>
    <col min="1285" max="1285" width="11" style="27" customWidth="1"/>
    <col min="1286" max="1286" width="8.140625" style="27" customWidth="1"/>
    <col min="1287" max="1288" width="7" style="27" bestFit="1" customWidth="1"/>
    <col min="1289" max="1289" width="7.85546875" style="27" customWidth="1"/>
    <col min="1290" max="1291" width="7" style="27" bestFit="1" customWidth="1"/>
    <col min="1292" max="1292" width="8.5703125" style="27" customWidth="1"/>
    <col min="1293" max="1293" width="7" style="27" bestFit="1" customWidth="1"/>
    <col min="1294" max="1294" width="15.7109375" style="27" bestFit="1" customWidth="1"/>
    <col min="1295" max="1539" width="9.140625" style="27"/>
    <col min="1540" max="1540" width="15.7109375" style="27" customWidth="1"/>
    <col min="1541" max="1541" width="11" style="27" customWidth="1"/>
    <col min="1542" max="1542" width="8.140625" style="27" customWidth="1"/>
    <col min="1543" max="1544" width="7" style="27" bestFit="1" customWidth="1"/>
    <col min="1545" max="1545" width="7.85546875" style="27" customWidth="1"/>
    <col min="1546" max="1547" width="7" style="27" bestFit="1" customWidth="1"/>
    <col min="1548" max="1548" width="8.5703125" style="27" customWidth="1"/>
    <col min="1549" max="1549" width="7" style="27" bestFit="1" customWidth="1"/>
    <col min="1550" max="1550" width="15.7109375" style="27" bestFit="1" customWidth="1"/>
    <col min="1551" max="1795" width="9.140625" style="27"/>
    <col min="1796" max="1796" width="15.7109375" style="27" customWidth="1"/>
    <col min="1797" max="1797" width="11" style="27" customWidth="1"/>
    <col min="1798" max="1798" width="8.140625" style="27" customWidth="1"/>
    <col min="1799" max="1800" width="7" style="27" bestFit="1" customWidth="1"/>
    <col min="1801" max="1801" width="7.85546875" style="27" customWidth="1"/>
    <col min="1802" max="1803" width="7" style="27" bestFit="1" customWidth="1"/>
    <col min="1804" max="1804" width="8.5703125" style="27" customWidth="1"/>
    <col min="1805" max="1805" width="7" style="27" bestFit="1" customWidth="1"/>
    <col min="1806" max="1806" width="15.7109375" style="27" bestFit="1" customWidth="1"/>
    <col min="1807" max="2051" width="9.140625" style="27"/>
    <col min="2052" max="2052" width="15.7109375" style="27" customWidth="1"/>
    <col min="2053" max="2053" width="11" style="27" customWidth="1"/>
    <col min="2054" max="2054" width="8.140625" style="27" customWidth="1"/>
    <col min="2055" max="2056" width="7" style="27" bestFit="1" customWidth="1"/>
    <col min="2057" max="2057" width="7.85546875" style="27" customWidth="1"/>
    <col min="2058" max="2059" width="7" style="27" bestFit="1" customWidth="1"/>
    <col min="2060" max="2060" width="8.5703125" style="27" customWidth="1"/>
    <col min="2061" max="2061" width="7" style="27" bestFit="1" customWidth="1"/>
    <col min="2062" max="2062" width="15.7109375" style="27" bestFit="1" customWidth="1"/>
    <col min="2063" max="2307" width="9.140625" style="27"/>
    <col min="2308" max="2308" width="15.7109375" style="27" customWidth="1"/>
    <col min="2309" max="2309" width="11" style="27" customWidth="1"/>
    <col min="2310" max="2310" width="8.140625" style="27" customWidth="1"/>
    <col min="2311" max="2312" width="7" style="27" bestFit="1" customWidth="1"/>
    <col min="2313" max="2313" width="7.85546875" style="27" customWidth="1"/>
    <col min="2314" max="2315" width="7" style="27" bestFit="1" customWidth="1"/>
    <col min="2316" max="2316" width="8.5703125" style="27" customWidth="1"/>
    <col min="2317" max="2317" width="7" style="27" bestFit="1" customWidth="1"/>
    <col min="2318" max="2318" width="15.7109375" style="27" bestFit="1" customWidth="1"/>
    <col min="2319" max="2563" width="9.140625" style="27"/>
    <col min="2564" max="2564" width="15.7109375" style="27" customWidth="1"/>
    <col min="2565" max="2565" width="11" style="27" customWidth="1"/>
    <col min="2566" max="2566" width="8.140625" style="27" customWidth="1"/>
    <col min="2567" max="2568" width="7" style="27" bestFit="1" customWidth="1"/>
    <col min="2569" max="2569" width="7.85546875" style="27" customWidth="1"/>
    <col min="2570" max="2571" width="7" style="27" bestFit="1" customWidth="1"/>
    <col min="2572" max="2572" width="8.5703125" style="27" customWidth="1"/>
    <col min="2573" max="2573" width="7" style="27" bestFit="1" customWidth="1"/>
    <col min="2574" max="2574" width="15.7109375" style="27" bestFit="1" customWidth="1"/>
    <col min="2575" max="2819" width="9.140625" style="27"/>
    <col min="2820" max="2820" width="15.7109375" style="27" customWidth="1"/>
    <col min="2821" max="2821" width="11" style="27" customWidth="1"/>
    <col min="2822" max="2822" width="8.140625" style="27" customWidth="1"/>
    <col min="2823" max="2824" width="7" style="27" bestFit="1" customWidth="1"/>
    <col min="2825" max="2825" width="7.85546875" style="27" customWidth="1"/>
    <col min="2826" max="2827" width="7" style="27" bestFit="1" customWidth="1"/>
    <col min="2828" max="2828" width="8.5703125" style="27" customWidth="1"/>
    <col min="2829" max="2829" width="7" style="27" bestFit="1" customWidth="1"/>
    <col min="2830" max="2830" width="15.7109375" style="27" bestFit="1" customWidth="1"/>
    <col min="2831" max="3075" width="9.140625" style="27"/>
    <col min="3076" max="3076" width="15.7109375" style="27" customWidth="1"/>
    <col min="3077" max="3077" width="11" style="27" customWidth="1"/>
    <col min="3078" max="3078" width="8.140625" style="27" customWidth="1"/>
    <col min="3079" max="3080" width="7" style="27" bestFit="1" customWidth="1"/>
    <col min="3081" max="3081" width="7.85546875" style="27" customWidth="1"/>
    <col min="3082" max="3083" width="7" style="27" bestFit="1" customWidth="1"/>
    <col min="3084" max="3084" width="8.5703125" style="27" customWidth="1"/>
    <col min="3085" max="3085" width="7" style="27" bestFit="1" customWidth="1"/>
    <col min="3086" max="3086" width="15.7109375" style="27" bestFit="1" customWidth="1"/>
    <col min="3087" max="3331" width="9.140625" style="27"/>
    <col min="3332" max="3332" width="15.7109375" style="27" customWidth="1"/>
    <col min="3333" max="3333" width="11" style="27" customWidth="1"/>
    <col min="3334" max="3334" width="8.140625" style="27" customWidth="1"/>
    <col min="3335" max="3336" width="7" style="27" bestFit="1" customWidth="1"/>
    <col min="3337" max="3337" width="7.85546875" style="27" customWidth="1"/>
    <col min="3338" max="3339" width="7" style="27" bestFit="1" customWidth="1"/>
    <col min="3340" max="3340" width="8.5703125" style="27" customWidth="1"/>
    <col min="3341" max="3341" width="7" style="27" bestFit="1" customWidth="1"/>
    <col min="3342" max="3342" width="15.7109375" style="27" bestFit="1" customWidth="1"/>
    <col min="3343" max="3587" width="9.140625" style="27"/>
    <col min="3588" max="3588" width="15.7109375" style="27" customWidth="1"/>
    <col min="3589" max="3589" width="11" style="27" customWidth="1"/>
    <col min="3590" max="3590" width="8.140625" style="27" customWidth="1"/>
    <col min="3591" max="3592" width="7" style="27" bestFit="1" customWidth="1"/>
    <col min="3593" max="3593" width="7.85546875" style="27" customWidth="1"/>
    <col min="3594" max="3595" width="7" style="27" bestFit="1" customWidth="1"/>
    <col min="3596" max="3596" width="8.5703125" style="27" customWidth="1"/>
    <col min="3597" max="3597" width="7" style="27" bestFit="1" customWidth="1"/>
    <col min="3598" max="3598" width="15.7109375" style="27" bestFit="1" customWidth="1"/>
    <col min="3599" max="3843" width="9.140625" style="27"/>
    <col min="3844" max="3844" width="15.7109375" style="27" customWidth="1"/>
    <col min="3845" max="3845" width="11" style="27" customWidth="1"/>
    <col min="3846" max="3846" width="8.140625" style="27" customWidth="1"/>
    <col min="3847" max="3848" width="7" style="27" bestFit="1" customWidth="1"/>
    <col min="3849" max="3849" width="7.85546875" style="27" customWidth="1"/>
    <col min="3850" max="3851" width="7" style="27" bestFit="1" customWidth="1"/>
    <col min="3852" max="3852" width="8.5703125" style="27" customWidth="1"/>
    <col min="3853" max="3853" width="7" style="27" bestFit="1" customWidth="1"/>
    <col min="3854" max="3854" width="15.7109375" style="27" bestFit="1" customWidth="1"/>
    <col min="3855" max="4099" width="9.140625" style="27"/>
    <col min="4100" max="4100" width="15.7109375" style="27" customWidth="1"/>
    <col min="4101" max="4101" width="11" style="27" customWidth="1"/>
    <col min="4102" max="4102" width="8.140625" style="27" customWidth="1"/>
    <col min="4103" max="4104" width="7" style="27" bestFit="1" customWidth="1"/>
    <col min="4105" max="4105" width="7.85546875" style="27" customWidth="1"/>
    <col min="4106" max="4107" width="7" style="27" bestFit="1" customWidth="1"/>
    <col min="4108" max="4108" width="8.5703125" style="27" customWidth="1"/>
    <col min="4109" max="4109" width="7" style="27" bestFit="1" customWidth="1"/>
    <col min="4110" max="4110" width="15.7109375" style="27" bestFit="1" customWidth="1"/>
    <col min="4111" max="4355" width="9.140625" style="27"/>
    <col min="4356" max="4356" width="15.7109375" style="27" customWidth="1"/>
    <col min="4357" max="4357" width="11" style="27" customWidth="1"/>
    <col min="4358" max="4358" width="8.140625" style="27" customWidth="1"/>
    <col min="4359" max="4360" width="7" style="27" bestFit="1" customWidth="1"/>
    <col min="4361" max="4361" width="7.85546875" style="27" customWidth="1"/>
    <col min="4362" max="4363" width="7" style="27" bestFit="1" customWidth="1"/>
    <col min="4364" max="4364" width="8.5703125" style="27" customWidth="1"/>
    <col min="4365" max="4365" width="7" style="27" bestFit="1" customWidth="1"/>
    <col min="4366" max="4366" width="15.7109375" style="27" bestFit="1" customWidth="1"/>
    <col min="4367" max="4611" width="9.140625" style="27"/>
    <col min="4612" max="4612" width="15.7109375" style="27" customWidth="1"/>
    <col min="4613" max="4613" width="11" style="27" customWidth="1"/>
    <col min="4614" max="4614" width="8.140625" style="27" customWidth="1"/>
    <col min="4615" max="4616" width="7" style="27" bestFit="1" customWidth="1"/>
    <col min="4617" max="4617" width="7.85546875" style="27" customWidth="1"/>
    <col min="4618" max="4619" width="7" style="27" bestFit="1" customWidth="1"/>
    <col min="4620" max="4620" width="8.5703125" style="27" customWidth="1"/>
    <col min="4621" max="4621" width="7" style="27" bestFit="1" customWidth="1"/>
    <col min="4622" max="4622" width="15.7109375" style="27" bestFit="1" customWidth="1"/>
    <col min="4623" max="4867" width="9.140625" style="27"/>
    <col min="4868" max="4868" width="15.7109375" style="27" customWidth="1"/>
    <col min="4869" max="4869" width="11" style="27" customWidth="1"/>
    <col min="4870" max="4870" width="8.140625" style="27" customWidth="1"/>
    <col min="4871" max="4872" width="7" style="27" bestFit="1" customWidth="1"/>
    <col min="4873" max="4873" width="7.85546875" style="27" customWidth="1"/>
    <col min="4874" max="4875" width="7" style="27" bestFit="1" customWidth="1"/>
    <col min="4876" max="4876" width="8.5703125" style="27" customWidth="1"/>
    <col min="4877" max="4877" width="7" style="27" bestFit="1" customWidth="1"/>
    <col min="4878" max="4878" width="15.7109375" style="27" bestFit="1" customWidth="1"/>
    <col min="4879" max="5123" width="9.140625" style="27"/>
    <col min="5124" max="5124" width="15.7109375" style="27" customWidth="1"/>
    <col min="5125" max="5125" width="11" style="27" customWidth="1"/>
    <col min="5126" max="5126" width="8.140625" style="27" customWidth="1"/>
    <col min="5127" max="5128" width="7" style="27" bestFit="1" customWidth="1"/>
    <col min="5129" max="5129" width="7.85546875" style="27" customWidth="1"/>
    <col min="5130" max="5131" width="7" style="27" bestFit="1" customWidth="1"/>
    <col min="5132" max="5132" width="8.5703125" style="27" customWidth="1"/>
    <col min="5133" max="5133" width="7" style="27" bestFit="1" customWidth="1"/>
    <col min="5134" max="5134" width="15.7109375" style="27" bestFit="1" customWidth="1"/>
    <col min="5135" max="5379" width="9.140625" style="27"/>
    <col min="5380" max="5380" width="15.7109375" style="27" customWidth="1"/>
    <col min="5381" max="5381" width="11" style="27" customWidth="1"/>
    <col min="5382" max="5382" width="8.140625" style="27" customWidth="1"/>
    <col min="5383" max="5384" width="7" style="27" bestFit="1" customWidth="1"/>
    <col min="5385" max="5385" width="7.85546875" style="27" customWidth="1"/>
    <col min="5386" max="5387" width="7" style="27" bestFit="1" customWidth="1"/>
    <col min="5388" max="5388" width="8.5703125" style="27" customWidth="1"/>
    <col min="5389" max="5389" width="7" style="27" bestFit="1" customWidth="1"/>
    <col min="5390" max="5390" width="15.7109375" style="27" bestFit="1" customWidth="1"/>
    <col min="5391" max="5635" width="9.140625" style="27"/>
    <col min="5636" max="5636" width="15.7109375" style="27" customWidth="1"/>
    <col min="5637" max="5637" width="11" style="27" customWidth="1"/>
    <col min="5638" max="5638" width="8.140625" style="27" customWidth="1"/>
    <col min="5639" max="5640" width="7" style="27" bestFit="1" customWidth="1"/>
    <col min="5641" max="5641" width="7.85546875" style="27" customWidth="1"/>
    <col min="5642" max="5643" width="7" style="27" bestFit="1" customWidth="1"/>
    <col min="5644" max="5644" width="8.5703125" style="27" customWidth="1"/>
    <col min="5645" max="5645" width="7" style="27" bestFit="1" customWidth="1"/>
    <col min="5646" max="5646" width="15.7109375" style="27" bestFit="1" customWidth="1"/>
    <col min="5647" max="5891" width="9.140625" style="27"/>
    <col min="5892" max="5892" width="15.7109375" style="27" customWidth="1"/>
    <col min="5893" max="5893" width="11" style="27" customWidth="1"/>
    <col min="5894" max="5894" width="8.140625" style="27" customWidth="1"/>
    <col min="5895" max="5896" width="7" style="27" bestFit="1" customWidth="1"/>
    <col min="5897" max="5897" width="7.85546875" style="27" customWidth="1"/>
    <col min="5898" max="5899" width="7" style="27" bestFit="1" customWidth="1"/>
    <col min="5900" max="5900" width="8.5703125" style="27" customWidth="1"/>
    <col min="5901" max="5901" width="7" style="27" bestFit="1" customWidth="1"/>
    <col min="5902" max="5902" width="15.7109375" style="27" bestFit="1" customWidth="1"/>
    <col min="5903" max="6147" width="9.140625" style="27"/>
    <col min="6148" max="6148" width="15.7109375" style="27" customWidth="1"/>
    <col min="6149" max="6149" width="11" style="27" customWidth="1"/>
    <col min="6150" max="6150" width="8.140625" style="27" customWidth="1"/>
    <col min="6151" max="6152" width="7" style="27" bestFit="1" customWidth="1"/>
    <col min="6153" max="6153" width="7.85546875" style="27" customWidth="1"/>
    <col min="6154" max="6155" width="7" style="27" bestFit="1" customWidth="1"/>
    <col min="6156" max="6156" width="8.5703125" style="27" customWidth="1"/>
    <col min="6157" max="6157" width="7" style="27" bestFit="1" customWidth="1"/>
    <col min="6158" max="6158" width="15.7109375" style="27" bestFit="1" customWidth="1"/>
    <col min="6159" max="6403" width="9.140625" style="27"/>
    <col min="6404" max="6404" width="15.7109375" style="27" customWidth="1"/>
    <col min="6405" max="6405" width="11" style="27" customWidth="1"/>
    <col min="6406" max="6406" width="8.140625" style="27" customWidth="1"/>
    <col min="6407" max="6408" width="7" style="27" bestFit="1" customWidth="1"/>
    <col min="6409" max="6409" width="7.85546875" style="27" customWidth="1"/>
    <col min="6410" max="6411" width="7" style="27" bestFit="1" customWidth="1"/>
    <col min="6412" max="6412" width="8.5703125" style="27" customWidth="1"/>
    <col min="6413" max="6413" width="7" style="27" bestFit="1" customWidth="1"/>
    <col min="6414" max="6414" width="15.7109375" style="27" bestFit="1" customWidth="1"/>
    <col min="6415" max="6659" width="9.140625" style="27"/>
    <col min="6660" max="6660" width="15.7109375" style="27" customWidth="1"/>
    <col min="6661" max="6661" width="11" style="27" customWidth="1"/>
    <col min="6662" max="6662" width="8.140625" style="27" customWidth="1"/>
    <col min="6663" max="6664" width="7" style="27" bestFit="1" customWidth="1"/>
    <col min="6665" max="6665" width="7.85546875" style="27" customWidth="1"/>
    <col min="6666" max="6667" width="7" style="27" bestFit="1" customWidth="1"/>
    <col min="6668" max="6668" width="8.5703125" style="27" customWidth="1"/>
    <col min="6669" max="6669" width="7" style="27" bestFit="1" customWidth="1"/>
    <col min="6670" max="6670" width="15.7109375" style="27" bestFit="1" customWidth="1"/>
    <col min="6671" max="6915" width="9.140625" style="27"/>
    <col min="6916" max="6916" width="15.7109375" style="27" customWidth="1"/>
    <col min="6917" max="6917" width="11" style="27" customWidth="1"/>
    <col min="6918" max="6918" width="8.140625" style="27" customWidth="1"/>
    <col min="6919" max="6920" width="7" style="27" bestFit="1" customWidth="1"/>
    <col min="6921" max="6921" width="7.85546875" style="27" customWidth="1"/>
    <col min="6922" max="6923" width="7" style="27" bestFit="1" customWidth="1"/>
    <col min="6924" max="6924" width="8.5703125" style="27" customWidth="1"/>
    <col min="6925" max="6925" width="7" style="27" bestFit="1" customWidth="1"/>
    <col min="6926" max="6926" width="15.7109375" style="27" bestFit="1" customWidth="1"/>
    <col min="6927" max="7171" width="9.140625" style="27"/>
    <col min="7172" max="7172" width="15.7109375" style="27" customWidth="1"/>
    <col min="7173" max="7173" width="11" style="27" customWidth="1"/>
    <col min="7174" max="7174" width="8.140625" style="27" customWidth="1"/>
    <col min="7175" max="7176" width="7" style="27" bestFit="1" customWidth="1"/>
    <col min="7177" max="7177" width="7.85546875" style="27" customWidth="1"/>
    <col min="7178" max="7179" width="7" style="27" bestFit="1" customWidth="1"/>
    <col min="7180" max="7180" width="8.5703125" style="27" customWidth="1"/>
    <col min="7181" max="7181" width="7" style="27" bestFit="1" customWidth="1"/>
    <col min="7182" max="7182" width="15.7109375" style="27" bestFit="1" customWidth="1"/>
    <col min="7183" max="7427" width="9.140625" style="27"/>
    <col min="7428" max="7428" width="15.7109375" style="27" customWidth="1"/>
    <col min="7429" max="7429" width="11" style="27" customWidth="1"/>
    <col min="7430" max="7430" width="8.140625" style="27" customWidth="1"/>
    <col min="7431" max="7432" width="7" style="27" bestFit="1" customWidth="1"/>
    <col min="7433" max="7433" width="7.85546875" style="27" customWidth="1"/>
    <col min="7434" max="7435" width="7" style="27" bestFit="1" customWidth="1"/>
    <col min="7436" max="7436" width="8.5703125" style="27" customWidth="1"/>
    <col min="7437" max="7437" width="7" style="27" bestFit="1" customWidth="1"/>
    <col min="7438" max="7438" width="15.7109375" style="27" bestFit="1" customWidth="1"/>
    <col min="7439" max="7683" width="9.140625" style="27"/>
    <col min="7684" max="7684" width="15.7109375" style="27" customWidth="1"/>
    <col min="7685" max="7685" width="11" style="27" customWidth="1"/>
    <col min="7686" max="7686" width="8.140625" style="27" customWidth="1"/>
    <col min="7687" max="7688" width="7" style="27" bestFit="1" customWidth="1"/>
    <col min="7689" max="7689" width="7.85546875" style="27" customWidth="1"/>
    <col min="7690" max="7691" width="7" style="27" bestFit="1" customWidth="1"/>
    <col min="7692" max="7692" width="8.5703125" style="27" customWidth="1"/>
    <col min="7693" max="7693" width="7" style="27" bestFit="1" customWidth="1"/>
    <col min="7694" max="7694" width="15.7109375" style="27" bestFit="1" customWidth="1"/>
    <col min="7695" max="7939" width="9.140625" style="27"/>
    <col min="7940" max="7940" width="15.7109375" style="27" customWidth="1"/>
    <col min="7941" max="7941" width="11" style="27" customWidth="1"/>
    <col min="7942" max="7942" width="8.140625" style="27" customWidth="1"/>
    <col min="7943" max="7944" width="7" style="27" bestFit="1" customWidth="1"/>
    <col min="7945" max="7945" width="7.85546875" style="27" customWidth="1"/>
    <col min="7946" max="7947" width="7" style="27" bestFit="1" customWidth="1"/>
    <col min="7948" max="7948" width="8.5703125" style="27" customWidth="1"/>
    <col min="7949" max="7949" width="7" style="27" bestFit="1" customWidth="1"/>
    <col min="7950" max="7950" width="15.7109375" style="27" bestFit="1" customWidth="1"/>
    <col min="7951" max="8195" width="9.140625" style="27"/>
    <col min="8196" max="8196" width="15.7109375" style="27" customWidth="1"/>
    <col min="8197" max="8197" width="11" style="27" customWidth="1"/>
    <col min="8198" max="8198" width="8.140625" style="27" customWidth="1"/>
    <col min="8199" max="8200" width="7" style="27" bestFit="1" customWidth="1"/>
    <col min="8201" max="8201" width="7.85546875" style="27" customWidth="1"/>
    <col min="8202" max="8203" width="7" style="27" bestFit="1" customWidth="1"/>
    <col min="8204" max="8204" width="8.5703125" style="27" customWidth="1"/>
    <col min="8205" max="8205" width="7" style="27" bestFit="1" customWidth="1"/>
    <col min="8206" max="8206" width="15.7109375" style="27" bestFit="1" customWidth="1"/>
    <col min="8207" max="8451" width="9.140625" style="27"/>
    <col min="8452" max="8452" width="15.7109375" style="27" customWidth="1"/>
    <col min="8453" max="8453" width="11" style="27" customWidth="1"/>
    <col min="8454" max="8454" width="8.140625" style="27" customWidth="1"/>
    <col min="8455" max="8456" width="7" style="27" bestFit="1" customWidth="1"/>
    <col min="8457" max="8457" width="7.85546875" style="27" customWidth="1"/>
    <col min="8458" max="8459" width="7" style="27" bestFit="1" customWidth="1"/>
    <col min="8460" max="8460" width="8.5703125" style="27" customWidth="1"/>
    <col min="8461" max="8461" width="7" style="27" bestFit="1" customWidth="1"/>
    <col min="8462" max="8462" width="15.7109375" style="27" bestFit="1" customWidth="1"/>
    <col min="8463" max="8707" width="9.140625" style="27"/>
    <col min="8708" max="8708" width="15.7109375" style="27" customWidth="1"/>
    <col min="8709" max="8709" width="11" style="27" customWidth="1"/>
    <col min="8710" max="8710" width="8.140625" style="27" customWidth="1"/>
    <col min="8711" max="8712" width="7" style="27" bestFit="1" customWidth="1"/>
    <col min="8713" max="8713" width="7.85546875" style="27" customWidth="1"/>
    <col min="8714" max="8715" width="7" style="27" bestFit="1" customWidth="1"/>
    <col min="8716" max="8716" width="8.5703125" style="27" customWidth="1"/>
    <col min="8717" max="8717" width="7" style="27" bestFit="1" customWidth="1"/>
    <col min="8718" max="8718" width="15.7109375" style="27" bestFit="1" customWidth="1"/>
    <col min="8719" max="8963" width="9.140625" style="27"/>
    <col min="8964" max="8964" width="15.7109375" style="27" customWidth="1"/>
    <col min="8965" max="8965" width="11" style="27" customWidth="1"/>
    <col min="8966" max="8966" width="8.140625" style="27" customWidth="1"/>
    <col min="8967" max="8968" width="7" style="27" bestFit="1" customWidth="1"/>
    <col min="8969" max="8969" width="7.85546875" style="27" customWidth="1"/>
    <col min="8970" max="8971" width="7" style="27" bestFit="1" customWidth="1"/>
    <col min="8972" max="8972" width="8.5703125" style="27" customWidth="1"/>
    <col min="8973" max="8973" width="7" style="27" bestFit="1" customWidth="1"/>
    <col min="8974" max="8974" width="15.7109375" style="27" bestFit="1" customWidth="1"/>
    <col min="8975" max="9219" width="9.140625" style="27"/>
    <col min="9220" max="9220" width="15.7109375" style="27" customWidth="1"/>
    <col min="9221" max="9221" width="11" style="27" customWidth="1"/>
    <col min="9222" max="9222" width="8.140625" style="27" customWidth="1"/>
    <col min="9223" max="9224" width="7" style="27" bestFit="1" customWidth="1"/>
    <col min="9225" max="9225" width="7.85546875" style="27" customWidth="1"/>
    <col min="9226" max="9227" width="7" style="27" bestFit="1" customWidth="1"/>
    <col min="9228" max="9228" width="8.5703125" style="27" customWidth="1"/>
    <col min="9229" max="9229" width="7" style="27" bestFit="1" customWidth="1"/>
    <col min="9230" max="9230" width="15.7109375" style="27" bestFit="1" customWidth="1"/>
    <col min="9231" max="9475" width="9.140625" style="27"/>
    <col min="9476" max="9476" width="15.7109375" style="27" customWidth="1"/>
    <col min="9477" max="9477" width="11" style="27" customWidth="1"/>
    <col min="9478" max="9478" width="8.140625" style="27" customWidth="1"/>
    <col min="9479" max="9480" width="7" style="27" bestFit="1" customWidth="1"/>
    <col min="9481" max="9481" width="7.85546875" style="27" customWidth="1"/>
    <col min="9482" max="9483" width="7" style="27" bestFit="1" customWidth="1"/>
    <col min="9484" max="9484" width="8.5703125" style="27" customWidth="1"/>
    <col min="9485" max="9485" width="7" style="27" bestFit="1" customWidth="1"/>
    <col min="9486" max="9486" width="15.7109375" style="27" bestFit="1" customWidth="1"/>
    <col min="9487" max="9731" width="9.140625" style="27"/>
    <col min="9732" max="9732" width="15.7109375" style="27" customWidth="1"/>
    <col min="9733" max="9733" width="11" style="27" customWidth="1"/>
    <col min="9734" max="9734" width="8.140625" style="27" customWidth="1"/>
    <col min="9735" max="9736" width="7" style="27" bestFit="1" customWidth="1"/>
    <col min="9737" max="9737" width="7.85546875" style="27" customWidth="1"/>
    <col min="9738" max="9739" width="7" style="27" bestFit="1" customWidth="1"/>
    <col min="9740" max="9740" width="8.5703125" style="27" customWidth="1"/>
    <col min="9741" max="9741" width="7" style="27" bestFit="1" customWidth="1"/>
    <col min="9742" max="9742" width="15.7109375" style="27" bestFit="1" customWidth="1"/>
    <col min="9743" max="9987" width="9.140625" style="27"/>
    <col min="9988" max="9988" width="15.7109375" style="27" customWidth="1"/>
    <col min="9989" max="9989" width="11" style="27" customWidth="1"/>
    <col min="9990" max="9990" width="8.140625" style="27" customWidth="1"/>
    <col min="9991" max="9992" width="7" style="27" bestFit="1" customWidth="1"/>
    <col min="9993" max="9993" width="7.85546875" style="27" customWidth="1"/>
    <col min="9994" max="9995" width="7" style="27" bestFit="1" customWidth="1"/>
    <col min="9996" max="9996" width="8.5703125" style="27" customWidth="1"/>
    <col min="9997" max="9997" width="7" style="27" bestFit="1" customWidth="1"/>
    <col min="9998" max="9998" width="15.7109375" style="27" bestFit="1" customWidth="1"/>
    <col min="9999" max="10243" width="9.140625" style="27"/>
    <col min="10244" max="10244" width="15.7109375" style="27" customWidth="1"/>
    <col min="10245" max="10245" width="11" style="27" customWidth="1"/>
    <col min="10246" max="10246" width="8.140625" style="27" customWidth="1"/>
    <col min="10247" max="10248" width="7" style="27" bestFit="1" customWidth="1"/>
    <col min="10249" max="10249" width="7.85546875" style="27" customWidth="1"/>
    <col min="10250" max="10251" width="7" style="27" bestFit="1" customWidth="1"/>
    <col min="10252" max="10252" width="8.5703125" style="27" customWidth="1"/>
    <col min="10253" max="10253" width="7" style="27" bestFit="1" customWidth="1"/>
    <col min="10254" max="10254" width="15.7109375" style="27" bestFit="1" customWidth="1"/>
    <col min="10255" max="10499" width="9.140625" style="27"/>
    <col min="10500" max="10500" width="15.7109375" style="27" customWidth="1"/>
    <col min="10501" max="10501" width="11" style="27" customWidth="1"/>
    <col min="10502" max="10502" width="8.140625" style="27" customWidth="1"/>
    <col min="10503" max="10504" width="7" style="27" bestFit="1" customWidth="1"/>
    <col min="10505" max="10505" width="7.85546875" style="27" customWidth="1"/>
    <col min="10506" max="10507" width="7" style="27" bestFit="1" customWidth="1"/>
    <col min="10508" max="10508" width="8.5703125" style="27" customWidth="1"/>
    <col min="10509" max="10509" width="7" style="27" bestFit="1" customWidth="1"/>
    <col min="10510" max="10510" width="15.7109375" style="27" bestFit="1" customWidth="1"/>
    <col min="10511" max="10755" width="9.140625" style="27"/>
    <col min="10756" max="10756" width="15.7109375" style="27" customWidth="1"/>
    <col min="10757" max="10757" width="11" style="27" customWidth="1"/>
    <col min="10758" max="10758" width="8.140625" style="27" customWidth="1"/>
    <col min="10759" max="10760" width="7" style="27" bestFit="1" customWidth="1"/>
    <col min="10761" max="10761" width="7.85546875" style="27" customWidth="1"/>
    <col min="10762" max="10763" width="7" style="27" bestFit="1" customWidth="1"/>
    <col min="10764" max="10764" width="8.5703125" style="27" customWidth="1"/>
    <col min="10765" max="10765" width="7" style="27" bestFit="1" customWidth="1"/>
    <col min="10766" max="10766" width="15.7109375" style="27" bestFit="1" customWidth="1"/>
    <col min="10767" max="11011" width="9.140625" style="27"/>
    <col min="11012" max="11012" width="15.7109375" style="27" customWidth="1"/>
    <col min="11013" max="11013" width="11" style="27" customWidth="1"/>
    <col min="11014" max="11014" width="8.140625" style="27" customWidth="1"/>
    <col min="11015" max="11016" width="7" style="27" bestFit="1" customWidth="1"/>
    <col min="11017" max="11017" width="7.85546875" style="27" customWidth="1"/>
    <col min="11018" max="11019" width="7" style="27" bestFit="1" customWidth="1"/>
    <col min="11020" max="11020" width="8.5703125" style="27" customWidth="1"/>
    <col min="11021" max="11021" width="7" style="27" bestFit="1" customWidth="1"/>
    <col min="11022" max="11022" width="15.7109375" style="27" bestFit="1" customWidth="1"/>
    <col min="11023" max="11267" width="9.140625" style="27"/>
    <col min="11268" max="11268" width="15.7109375" style="27" customWidth="1"/>
    <col min="11269" max="11269" width="11" style="27" customWidth="1"/>
    <col min="11270" max="11270" width="8.140625" style="27" customWidth="1"/>
    <col min="11271" max="11272" width="7" style="27" bestFit="1" customWidth="1"/>
    <col min="11273" max="11273" width="7.85546875" style="27" customWidth="1"/>
    <col min="11274" max="11275" width="7" style="27" bestFit="1" customWidth="1"/>
    <col min="11276" max="11276" width="8.5703125" style="27" customWidth="1"/>
    <col min="11277" max="11277" width="7" style="27" bestFit="1" customWidth="1"/>
    <col min="11278" max="11278" width="15.7109375" style="27" bestFit="1" customWidth="1"/>
    <col min="11279" max="11523" width="9.140625" style="27"/>
    <col min="11524" max="11524" width="15.7109375" style="27" customWidth="1"/>
    <col min="11525" max="11525" width="11" style="27" customWidth="1"/>
    <col min="11526" max="11526" width="8.140625" style="27" customWidth="1"/>
    <col min="11527" max="11528" width="7" style="27" bestFit="1" customWidth="1"/>
    <col min="11529" max="11529" width="7.85546875" style="27" customWidth="1"/>
    <col min="11530" max="11531" width="7" style="27" bestFit="1" customWidth="1"/>
    <col min="11532" max="11532" width="8.5703125" style="27" customWidth="1"/>
    <col min="11533" max="11533" width="7" style="27" bestFit="1" customWidth="1"/>
    <col min="11534" max="11534" width="15.7109375" style="27" bestFit="1" customWidth="1"/>
    <col min="11535" max="11779" width="9.140625" style="27"/>
    <col min="11780" max="11780" width="15.7109375" style="27" customWidth="1"/>
    <col min="11781" max="11781" width="11" style="27" customWidth="1"/>
    <col min="11782" max="11782" width="8.140625" style="27" customWidth="1"/>
    <col min="11783" max="11784" width="7" style="27" bestFit="1" customWidth="1"/>
    <col min="11785" max="11785" width="7.85546875" style="27" customWidth="1"/>
    <col min="11786" max="11787" width="7" style="27" bestFit="1" customWidth="1"/>
    <col min="11788" max="11788" width="8.5703125" style="27" customWidth="1"/>
    <col min="11789" max="11789" width="7" style="27" bestFit="1" customWidth="1"/>
    <col min="11790" max="11790" width="15.7109375" style="27" bestFit="1" customWidth="1"/>
    <col min="11791" max="12035" width="9.140625" style="27"/>
    <col min="12036" max="12036" width="15.7109375" style="27" customWidth="1"/>
    <col min="12037" max="12037" width="11" style="27" customWidth="1"/>
    <col min="12038" max="12038" width="8.140625" style="27" customWidth="1"/>
    <col min="12039" max="12040" width="7" style="27" bestFit="1" customWidth="1"/>
    <col min="12041" max="12041" width="7.85546875" style="27" customWidth="1"/>
    <col min="12042" max="12043" width="7" style="27" bestFit="1" customWidth="1"/>
    <col min="12044" max="12044" width="8.5703125" style="27" customWidth="1"/>
    <col min="12045" max="12045" width="7" style="27" bestFit="1" customWidth="1"/>
    <col min="12046" max="12046" width="15.7109375" style="27" bestFit="1" customWidth="1"/>
    <col min="12047" max="12291" width="9.140625" style="27"/>
    <col min="12292" max="12292" width="15.7109375" style="27" customWidth="1"/>
    <col min="12293" max="12293" width="11" style="27" customWidth="1"/>
    <col min="12294" max="12294" width="8.140625" style="27" customWidth="1"/>
    <col min="12295" max="12296" width="7" style="27" bestFit="1" customWidth="1"/>
    <col min="12297" max="12297" width="7.85546875" style="27" customWidth="1"/>
    <col min="12298" max="12299" width="7" style="27" bestFit="1" customWidth="1"/>
    <col min="12300" max="12300" width="8.5703125" style="27" customWidth="1"/>
    <col min="12301" max="12301" width="7" style="27" bestFit="1" customWidth="1"/>
    <col min="12302" max="12302" width="15.7109375" style="27" bestFit="1" customWidth="1"/>
    <col min="12303" max="12547" width="9.140625" style="27"/>
    <col min="12548" max="12548" width="15.7109375" style="27" customWidth="1"/>
    <col min="12549" max="12549" width="11" style="27" customWidth="1"/>
    <col min="12550" max="12550" width="8.140625" style="27" customWidth="1"/>
    <col min="12551" max="12552" width="7" style="27" bestFit="1" customWidth="1"/>
    <col min="12553" max="12553" width="7.85546875" style="27" customWidth="1"/>
    <col min="12554" max="12555" width="7" style="27" bestFit="1" customWidth="1"/>
    <col min="12556" max="12556" width="8.5703125" style="27" customWidth="1"/>
    <col min="12557" max="12557" width="7" style="27" bestFit="1" customWidth="1"/>
    <col min="12558" max="12558" width="15.7109375" style="27" bestFit="1" customWidth="1"/>
    <col min="12559" max="12803" width="9.140625" style="27"/>
    <col min="12804" max="12804" width="15.7109375" style="27" customWidth="1"/>
    <col min="12805" max="12805" width="11" style="27" customWidth="1"/>
    <col min="12806" max="12806" width="8.140625" style="27" customWidth="1"/>
    <col min="12807" max="12808" width="7" style="27" bestFit="1" customWidth="1"/>
    <col min="12809" max="12809" width="7.85546875" style="27" customWidth="1"/>
    <col min="12810" max="12811" width="7" style="27" bestFit="1" customWidth="1"/>
    <col min="12812" max="12812" width="8.5703125" style="27" customWidth="1"/>
    <col min="12813" max="12813" width="7" style="27" bestFit="1" customWidth="1"/>
    <col min="12814" max="12814" width="15.7109375" style="27" bestFit="1" customWidth="1"/>
    <col min="12815" max="13059" width="9.140625" style="27"/>
    <col min="13060" max="13060" width="15.7109375" style="27" customWidth="1"/>
    <col min="13061" max="13061" width="11" style="27" customWidth="1"/>
    <col min="13062" max="13062" width="8.140625" style="27" customWidth="1"/>
    <col min="13063" max="13064" width="7" style="27" bestFit="1" customWidth="1"/>
    <col min="13065" max="13065" width="7.85546875" style="27" customWidth="1"/>
    <col min="13066" max="13067" width="7" style="27" bestFit="1" customWidth="1"/>
    <col min="13068" max="13068" width="8.5703125" style="27" customWidth="1"/>
    <col min="13069" max="13069" width="7" style="27" bestFit="1" customWidth="1"/>
    <col min="13070" max="13070" width="15.7109375" style="27" bestFit="1" customWidth="1"/>
    <col min="13071" max="13315" width="9.140625" style="27"/>
    <col min="13316" max="13316" width="15.7109375" style="27" customWidth="1"/>
    <col min="13317" max="13317" width="11" style="27" customWidth="1"/>
    <col min="13318" max="13318" width="8.140625" style="27" customWidth="1"/>
    <col min="13319" max="13320" width="7" style="27" bestFit="1" customWidth="1"/>
    <col min="13321" max="13321" width="7.85546875" style="27" customWidth="1"/>
    <col min="13322" max="13323" width="7" style="27" bestFit="1" customWidth="1"/>
    <col min="13324" max="13324" width="8.5703125" style="27" customWidth="1"/>
    <col min="13325" max="13325" width="7" style="27" bestFit="1" customWidth="1"/>
    <col min="13326" max="13326" width="15.7109375" style="27" bestFit="1" customWidth="1"/>
    <col min="13327" max="13571" width="9.140625" style="27"/>
    <col min="13572" max="13572" width="15.7109375" style="27" customWidth="1"/>
    <col min="13573" max="13573" width="11" style="27" customWidth="1"/>
    <col min="13574" max="13574" width="8.140625" style="27" customWidth="1"/>
    <col min="13575" max="13576" width="7" style="27" bestFit="1" customWidth="1"/>
    <col min="13577" max="13577" width="7.85546875" style="27" customWidth="1"/>
    <col min="13578" max="13579" width="7" style="27" bestFit="1" customWidth="1"/>
    <col min="13580" max="13580" width="8.5703125" style="27" customWidth="1"/>
    <col min="13581" max="13581" width="7" style="27" bestFit="1" customWidth="1"/>
    <col min="13582" max="13582" width="15.7109375" style="27" bestFit="1" customWidth="1"/>
    <col min="13583" max="13827" width="9.140625" style="27"/>
    <col min="13828" max="13828" width="15.7109375" style="27" customWidth="1"/>
    <col min="13829" max="13829" width="11" style="27" customWidth="1"/>
    <col min="13830" max="13830" width="8.140625" style="27" customWidth="1"/>
    <col min="13831" max="13832" width="7" style="27" bestFit="1" customWidth="1"/>
    <col min="13833" max="13833" width="7.85546875" style="27" customWidth="1"/>
    <col min="13834" max="13835" width="7" style="27" bestFit="1" customWidth="1"/>
    <col min="13836" max="13836" width="8.5703125" style="27" customWidth="1"/>
    <col min="13837" max="13837" width="7" style="27" bestFit="1" customWidth="1"/>
    <col min="13838" max="13838" width="15.7109375" style="27" bestFit="1" customWidth="1"/>
    <col min="13839" max="14083" width="9.140625" style="27"/>
    <col min="14084" max="14084" width="15.7109375" style="27" customWidth="1"/>
    <col min="14085" max="14085" width="11" style="27" customWidth="1"/>
    <col min="14086" max="14086" width="8.140625" style="27" customWidth="1"/>
    <col min="14087" max="14088" width="7" style="27" bestFit="1" customWidth="1"/>
    <col min="14089" max="14089" width="7.85546875" style="27" customWidth="1"/>
    <col min="14090" max="14091" width="7" style="27" bestFit="1" customWidth="1"/>
    <col min="14092" max="14092" width="8.5703125" style="27" customWidth="1"/>
    <col min="14093" max="14093" width="7" style="27" bestFit="1" customWidth="1"/>
    <col min="14094" max="14094" width="15.7109375" style="27" bestFit="1" customWidth="1"/>
    <col min="14095" max="14339" width="9.140625" style="27"/>
    <col min="14340" max="14340" width="15.7109375" style="27" customWidth="1"/>
    <col min="14341" max="14341" width="11" style="27" customWidth="1"/>
    <col min="14342" max="14342" width="8.140625" style="27" customWidth="1"/>
    <col min="14343" max="14344" width="7" style="27" bestFit="1" customWidth="1"/>
    <col min="14345" max="14345" width="7.85546875" style="27" customWidth="1"/>
    <col min="14346" max="14347" width="7" style="27" bestFit="1" customWidth="1"/>
    <col min="14348" max="14348" width="8.5703125" style="27" customWidth="1"/>
    <col min="14349" max="14349" width="7" style="27" bestFit="1" customWidth="1"/>
    <col min="14350" max="14350" width="15.7109375" style="27" bestFit="1" customWidth="1"/>
    <col min="14351" max="14595" width="9.140625" style="27"/>
    <col min="14596" max="14596" width="15.7109375" style="27" customWidth="1"/>
    <col min="14597" max="14597" width="11" style="27" customWidth="1"/>
    <col min="14598" max="14598" width="8.140625" style="27" customWidth="1"/>
    <col min="14599" max="14600" width="7" style="27" bestFit="1" customWidth="1"/>
    <col min="14601" max="14601" width="7.85546875" style="27" customWidth="1"/>
    <col min="14602" max="14603" width="7" style="27" bestFit="1" customWidth="1"/>
    <col min="14604" max="14604" width="8.5703125" style="27" customWidth="1"/>
    <col min="14605" max="14605" width="7" style="27" bestFit="1" customWidth="1"/>
    <col min="14606" max="14606" width="15.7109375" style="27" bestFit="1" customWidth="1"/>
    <col min="14607" max="14851" width="9.140625" style="27"/>
    <col min="14852" max="14852" width="15.7109375" style="27" customWidth="1"/>
    <col min="14853" max="14853" width="11" style="27" customWidth="1"/>
    <col min="14854" max="14854" width="8.140625" style="27" customWidth="1"/>
    <col min="14855" max="14856" width="7" style="27" bestFit="1" customWidth="1"/>
    <col min="14857" max="14857" width="7.85546875" style="27" customWidth="1"/>
    <col min="14858" max="14859" width="7" style="27" bestFit="1" customWidth="1"/>
    <col min="14860" max="14860" width="8.5703125" style="27" customWidth="1"/>
    <col min="14861" max="14861" width="7" style="27" bestFit="1" customWidth="1"/>
    <col min="14862" max="14862" width="15.7109375" style="27" bestFit="1" customWidth="1"/>
    <col min="14863" max="15107" width="9.140625" style="27"/>
    <col min="15108" max="15108" width="15.7109375" style="27" customWidth="1"/>
    <col min="15109" max="15109" width="11" style="27" customWidth="1"/>
    <col min="15110" max="15110" width="8.140625" style="27" customWidth="1"/>
    <col min="15111" max="15112" width="7" style="27" bestFit="1" customWidth="1"/>
    <col min="15113" max="15113" width="7.85546875" style="27" customWidth="1"/>
    <col min="15114" max="15115" width="7" style="27" bestFit="1" customWidth="1"/>
    <col min="15116" max="15116" width="8.5703125" style="27" customWidth="1"/>
    <col min="15117" max="15117" width="7" style="27" bestFit="1" customWidth="1"/>
    <col min="15118" max="15118" width="15.7109375" style="27" bestFit="1" customWidth="1"/>
    <col min="15119" max="15363" width="9.140625" style="27"/>
    <col min="15364" max="15364" width="15.7109375" style="27" customWidth="1"/>
    <col min="15365" max="15365" width="11" style="27" customWidth="1"/>
    <col min="15366" max="15366" width="8.140625" style="27" customWidth="1"/>
    <col min="15367" max="15368" width="7" style="27" bestFit="1" customWidth="1"/>
    <col min="15369" max="15369" width="7.85546875" style="27" customWidth="1"/>
    <col min="15370" max="15371" width="7" style="27" bestFit="1" customWidth="1"/>
    <col min="15372" max="15372" width="8.5703125" style="27" customWidth="1"/>
    <col min="15373" max="15373" width="7" style="27" bestFit="1" customWidth="1"/>
    <col min="15374" max="15374" width="15.7109375" style="27" bestFit="1" customWidth="1"/>
    <col min="15375" max="15619" width="9.140625" style="27"/>
    <col min="15620" max="15620" width="15.7109375" style="27" customWidth="1"/>
    <col min="15621" max="15621" width="11" style="27" customWidth="1"/>
    <col min="15622" max="15622" width="8.140625" style="27" customWidth="1"/>
    <col min="15623" max="15624" width="7" style="27" bestFit="1" customWidth="1"/>
    <col min="15625" max="15625" width="7.85546875" style="27" customWidth="1"/>
    <col min="15626" max="15627" width="7" style="27" bestFit="1" customWidth="1"/>
    <col min="15628" max="15628" width="8.5703125" style="27" customWidth="1"/>
    <col min="15629" max="15629" width="7" style="27" bestFit="1" customWidth="1"/>
    <col min="15630" max="15630" width="15.7109375" style="27" bestFit="1" customWidth="1"/>
    <col min="15631" max="15875" width="9.140625" style="27"/>
    <col min="15876" max="15876" width="15.7109375" style="27" customWidth="1"/>
    <col min="15877" max="15877" width="11" style="27" customWidth="1"/>
    <col min="15878" max="15878" width="8.140625" style="27" customWidth="1"/>
    <col min="15879" max="15880" width="7" style="27" bestFit="1" customWidth="1"/>
    <col min="15881" max="15881" width="7.85546875" style="27" customWidth="1"/>
    <col min="15882" max="15883" width="7" style="27" bestFit="1" customWidth="1"/>
    <col min="15884" max="15884" width="8.5703125" style="27" customWidth="1"/>
    <col min="15885" max="15885" width="7" style="27" bestFit="1" customWidth="1"/>
    <col min="15886" max="15886" width="15.7109375" style="27" bestFit="1" customWidth="1"/>
    <col min="15887" max="16131" width="9.140625" style="27"/>
    <col min="16132" max="16132" width="15.7109375" style="27" customWidth="1"/>
    <col min="16133" max="16133" width="11" style="27" customWidth="1"/>
    <col min="16134" max="16134" width="8.140625" style="27" customWidth="1"/>
    <col min="16135" max="16136" width="7" style="27" bestFit="1" customWidth="1"/>
    <col min="16137" max="16137" width="7.85546875" style="27" customWidth="1"/>
    <col min="16138" max="16139" width="7" style="27" bestFit="1" customWidth="1"/>
    <col min="16140" max="16140" width="8.5703125" style="27" customWidth="1"/>
    <col min="16141" max="16141" width="7" style="27" bestFit="1" customWidth="1"/>
    <col min="16142" max="16142" width="15.7109375" style="27" bestFit="1" customWidth="1"/>
    <col min="16143" max="16384" width="9.140625" style="27"/>
  </cols>
  <sheetData>
    <row r="1" spans="1:14" ht="18.75" customHeight="1" x14ac:dyDescent="0.2">
      <c r="A1" s="1330" t="s">
        <v>942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4" ht="33" customHeight="1" x14ac:dyDescent="0.2">
      <c r="A2" s="1516" t="s">
        <v>787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ht="24" customHeight="1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ht="15.75" customHeight="1" x14ac:dyDescent="0.3">
      <c r="A4" s="267" t="s">
        <v>694</v>
      </c>
      <c r="B4" s="269"/>
      <c r="C4" s="269"/>
      <c r="D4" s="269"/>
      <c r="E4" s="1525"/>
      <c r="F4" s="1525"/>
      <c r="G4" s="1525"/>
      <c r="H4" s="1525"/>
      <c r="I4" s="295"/>
      <c r="J4" s="269"/>
      <c r="K4" s="269"/>
      <c r="L4" s="295"/>
      <c r="M4" s="296"/>
      <c r="N4" s="273" t="s">
        <v>79</v>
      </c>
    </row>
    <row r="5" spans="1:14" ht="37.5" customHeight="1" x14ac:dyDescent="0.2">
      <c r="A5" s="1521" t="s">
        <v>1665</v>
      </c>
      <c r="B5" s="1504" t="s">
        <v>625</v>
      </c>
      <c r="C5" s="1337"/>
      <c r="D5" s="1337"/>
      <c r="E5" s="1338"/>
      <c r="F5" s="1400" t="s">
        <v>608</v>
      </c>
      <c r="G5" s="1407"/>
      <c r="H5" s="1407"/>
      <c r="I5" s="1408"/>
      <c r="J5" s="1400" t="s">
        <v>651</v>
      </c>
      <c r="K5" s="1407"/>
      <c r="L5" s="1407"/>
      <c r="M5" s="1526"/>
      <c r="N5" s="1519" t="s">
        <v>1372</v>
      </c>
    </row>
    <row r="6" spans="1:14" ht="53.25" customHeight="1" x14ac:dyDescent="0.2">
      <c r="A6" s="1522"/>
      <c r="B6" s="87" t="s">
        <v>394</v>
      </c>
      <c r="C6" s="838" t="s">
        <v>1368</v>
      </c>
      <c r="D6" s="381" t="s">
        <v>566</v>
      </c>
      <c r="E6" s="381" t="s">
        <v>565</v>
      </c>
      <c r="F6" s="380" t="s">
        <v>394</v>
      </c>
      <c r="G6" s="838" t="s">
        <v>1368</v>
      </c>
      <c r="H6" s="381" t="s">
        <v>566</v>
      </c>
      <c r="I6" s="381" t="s">
        <v>565</v>
      </c>
      <c r="J6" s="380" t="s">
        <v>394</v>
      </c>
      <c r="K6" s="838" t="s">
        <v>1368</v>
      </c>
      <c r="L6" s="381" t="s">
        <v>566</v>
      </c>
      <c r="M6" s="381" t="s">
        <v>565</v>
      </c>
      <c r="N6" s="1520"/>
    </row>
    <row r="7" spans="1:14" ht="18" customHeight="1" thickBot="1" x14ac:dyDescent="0.25">
      <c r="A7" s="470" t="s">
        <v>147</v>
      </c>
      <c r="B7" s="179">
        <f>J7+F7</f>
        <v>172</v>
      </c>
      <c r="C7" s="179">
        <f>K7+G7</f>
        <v>1</v>
      </c>
      <c r="D7" s="179">
        <f>L7+H7</f>
        <v>85</v>
      </c>
      <c r="E7" s="179">
        <f>M7+I7</f>
        <v>86</v>
      </c>
      <c r="F7" s="179">
        <f>I7+H7+G7</f>
        <v>120</v>
      </c>
      <c r="G7" s="179">
        <v>1</v>
      </c>
      <c r="H7" s="153">
        <v>57</v>
      </c>
      <c r="I7" s="153">
        <v>62</v>
      </c>
      <c r="J7" s="179">
        <f>M7+L7+K7</f>
        <v>52</v>
      </c>
      <c r="K7" s="179">
        <v>0</v>
      </c>
      <c r="L7" s="153">
        <v>28</v>
      </c>
      <c r="M7" s="153">
        <v>24</v>
      </c>
      <c r="N7" s="571" t="s">
        <v>148</v>
      </c>
    </row>
    <row r="8" spans="1:14" ht="18" customHeight="1" thickBot="1" x14ac:dyDescent="0.25">
      <c r="A8" s="37">
        <v>1</v>
      </c>
      <c r="B8" s="235">
        <f t="shared" ref="B8:D45" si="0">J8+F8</f>
        <v>13</v>
      </c>
      <c r="C8" s="235">
        <f t="shared" si="0"/>
        <v>0</v>
      </c>
      <c r="D8" s="235">
        <f t="shared" si="0"/>
        <v>8</v>
      </c>
      <c r="E8" s="235">
        <f t="shared" ref="E8:E45" si="1">M8+I8</f>
        <v>5</v>
      </c>
      <c r="F8" s="235">
        <f t="shared" ref="F8:F71" si="2">I8+H8+G8</f>
        <v>9</v>
      </c>
      <c r="G8" s="329">
        <v>0</v>
      </c>
      <c r="H8" s="150">
        <v>6</v>
      </c>
      <c r="I8" s="150">
        <v>3</v>
      </c>
      <c r="J8" s="235">
        <f t="shared" ref="J8:J71" si="3">M8+L8+K8</f>
        <v>4</v>
      </c>
      <c r="K8" s="329">
        <v>0</v>
      </c>
      <c r="L8" s="150">
        <v>2</v>
      </c>
      <c r="M8" s="150">
        <v>2</v>
      </c>
      <c r="N8" s="77">
        <v>1</v>
      </c>
    </row>
    <row r="9" spans="1:14" ht="18" customHeight="1" thickBot="1" x14ac:dyDescent="0.25">
      <c r="A9" s="38">
        <v>2</v>
      </c>
      <c r="B9" s="179">
        <f t="shared" si="0"/>
        <v>10</v>
      </c>
      <c r="C9" s="179">
        <f t="shared" si="0"/>
        <v>0</v>
      </c>
      <c r="D9" s="179">
        <f t="shared" si="0"/>
        <v>7</v>
      </c>
      <c r="E9" s="179">
        <f t="shared" si="1"/>
        <v>3</v>
      </c>
      <c r="F9" s="179">
        <f t="shared" si="2"/>
        <v>7</v>
      </c>
      <c r="G9" s="167">
        <v>0</v>
      </c>
      <c r="H9" s="151">
        <v>4</v>
      </c>
      <c r="I9" s="151">
        <v>3</v>
      </c>
      <c r="J9" s="179">
        <f t="shared" si="3"/>
        <v>3</v>
      </c>
      <c r="K9" s="167">
        <v>0</v>
      </c>
      <c r="L9" s="151">
        <v>3</v>
      </c>
      <c r="M9" s="151">
        <v>0</v>
      </c>
      <c r="N9" s="78">
        <v>2</v>
      </c>
    </row>
    <row r="10" spans="1:14" ht="18" customHeight="1" thickBot="1" x14ac:dyDescent="0.25">
      <c r="A10" s="37">
        <v>3</v>
      </c>
      <c r="B10" s="235">
        <f t="shared" si="0"/>
        <v>8</v>
      </c>
      <c r="C10" s="235">
        <f t="shared" si="0"/>
        <v>0</v>
      </c>
      <c r="D10" s="235">
        <f t="shared" si="0"/>
        <v>4</v>
      </c>
      <c r="E10" s="235">
        <f t="shared" si="1"/>
        <v>4</v>
      </c>
      <c r="F10" s="235">
        <f t="shared" si="2"/>
        <v>6</v>
      </c>
      <c r="G10" s="329">
        <v>0</v>
      </c>
      <c r="H10" s="150">
        <v>3</v>
      </c>
      <c r="I10" s="150">
        <v>3</v>
      </c>
      <c r="J10" s="235">
        <f t="shared" si="3"/>
        <v>2</v>
      </c>
      <c r="K10" s="329">
        <v>0</v>
      </c>
      <c r="L10" s="150">
        <v>1</v>
      </c>
      <c r="M10" s="150">
        <v>1</v>
      </c>
      <c r="N10" s="77">
        <v>3</v>
      </c>
    </row>
    <row r="11" spans="1:14" ht="18" customHeight="1" thickBot="1" x14ac:dyDescent="0.25">
      <c r="A11" s="38">
        <v>4</v>
      </c>
      <c r="B11" s="179">
        <f t="shared" si="0"/>
        <v>8</v>
      </c>
      <c r="C11" s="179">
        <f t="shared" si="0"/>
        <v>0</v>
      </c>
      <c r="D11" s="179">
        <f t="shared" si="0"/>
        <v>6</v>
      </c>
      <c r="E11" s="179">
        <f t="shared" si="1"/>
        <v>2</v>
      </c>
      <c r="F11" s="179">
        <f t="shared" si="2"/>
        <v>7</v>
      </c>
      <c r="G11" s="167">
        <v>0</v>
      </c>
      <c r="H11" s="151">
        <v>6</v>
      </c>
      <c r="I11" s="151">
        <v>1</v>
      </c>
      <c r="J11" s="179">
        <f t="shared" si="3"/>
        <v>1</v>
      </c>
      <c r="K11" s="167">
        <v>0</v>
      </c>
      <c r="L11" s="151">
        <v>0</v>
      </c>
      <c r="M11" s="151">
        <v>1</v>
      </c>
      <c r="N11" s="78">
        <v>4</v>
      </c>
    </row>
    <row r="12" spans="1:14" ht="18" customHeight="1" thickBot="1" x14ac:dyDescent="0.25">
      <c r="A12" s="37">
        <v>5</v>
      </c>
      <c r="B12" s="235">
        <f t="shared" si="0"/>
        <v>3</v>
      </c>
      <c r="C12" s="235">
        <f t="shared" si="0"/>
        <v>0</v>
      </c>
      <c r="D12" s="235">
        <f t="shared" si="0"/>
        <v>1</v>
      </c>
      <c r="E12" s="235">
        <f t="shared" si="1"/>
        <v>2</v>
      </c>
      <c r="F12" s="235">
        <f t="shared" si="2"/>
        <v>3</v>
      </c>
      <c r="G12" s="329">
        <v>0</v>
      </c>
      <c r="H12" s="150">
        <v>1</v>
      </c>
      <c r="I12" s="150">
        <v>2</v>
      </c>
      <c r="J12" s="235">
        <f t="shared" si="3"/>
        <v>0</v>
      </c>
      <c r="K12" s="329">
        <v>0</v>
      </c>
      <c r="L12" s="150">
        <v>0</v>
      </c>
      <c r="M12" s="150">
        <v>0</v>
      </c>
      <c r="N12" s="77">
        <v>5</v>
      </c>
    </row>
    <row r="13" spans="1:14" ht="18" customHeight="1" thickBot="1" x14ac:dyDescent="0.25">
      <c r="A13" s="38">
        <v>6</v>
      </c>
      <c r="B13" s="179">
        <f t="shared" si="0"/>
        <v>1</v>
      </c>
      <c r="C13" s="179">
        <f t="shared" si="0"/>
        <v>0</v>
      </c>
      <c r="D13" s="179">
        <f t="shared" si="0"/>
        <v>1</v>
      </c>
      <c r="E13" s="179">
        <f t="shared" si="1"/>
        <v>0</v>
      </c>
      <c r="F13" s="179">
        <f t="shared" si="2"/>
        <v>0</v>
      </c>
      <c r="G13" s="167">
        <v>0</v>
      </c>
      <c r="H13" s="151">
        <v>0</v>
      </c>
      <c r="I13" s="151">
        <v>0</v>
      </c>
      <c r="J13" s="179">
        <f t="shared" si="3"/>
        <v>1</v>
      </c>
      <c r="K13" s="167">
        <v>0</v>
      </c>
      <c r="L13" s="151">
        <v>1</v>
      </c>
      <c r="M13" s="151">
        <v>0</v>
      </c>
      <c r="N13" s="78">
        <v>6</v>
      </c>
    </row>
    <row r="14" spans="1:14" ht="18" customHeight="1" thickBot="1" x14ac:dyDescent="0.25">
      <c r="A14" s="37">
        <v>7</v>
      </c>
      <c r="B14" s="235">
        <f t="shared" si="0"/>
        <v>4</v>
      </c>
      <c r="C14" s="235">
        <f t="shared" si="0"/>
        <v>0</v>
      </c>
      <c r="D14" s="235">
        <f t="shared" si="0"/>
        <v>1</v>
      </c>
      <c r="E14" s="235">
        <f t="shared" si="1"/>
        <v>3</v>
      </c>
      <c r="F14" s="235">
        <f t="shared" si="2"/>
        <v>4</v>
      </c>
      <c r="G14" s="329">
        <v>0</v>
      </c>
      <c r="H14" s="150">
        <v>1</v>
      </c>
      <c r="I14" s="150">
        <v>3</v>
      </c>
      <c r="J14" s="235">
        <f t="shared" si="3"/>
        <v>0</v>
      </c>
      <c r="K14" s="329">
        <v>0</v>
      </c>
      <c r="L14" s="150">
        <v>0</v>
      </c>
      <c r="M14" s="150">
        <v>0</v>
      </c>
      <c r="N14" s="77">
        <v>7</v>
      </c>
    </row>
    <row r="15" spans="1:14" ht="18" customHeight="1" thickBot="1" x14ac:dyDescent="0.25">
      <c r="A15" s="38">
        <v>8</v>
      </c>
      <c r="B15" s="179">
        <f t="shared" si="0"/>
        <v>2</v>
      </c>
      <c r="C15" s="179">
        <f t="shared" si="0"/>
        <v>0</v>
      </c>
      <c r="D15" s="179">
        <f t="shared" si="0"/>
        <v>0</v>
      </c>
      <c r="E15" s="179">
        <f t="shared" si="1"/>
        <v>2</v>
      </c>
      <c r="F15" s="179">
        <f t="shared" si="2"/>
        <v>2</v>
      </c>
      <c r="G15" s="167">
        <v>0</v>
      </c>
      <c r="H15" s="151">
        <v>0</v>
      </c>
      <c r="I15" s="151">
        <v>2</v>
      </c>
      <c r="J15" s="179">
        <f t="shared" si="3"/>
        <v>0</v>
      </c>
      <c r="K15" s="167">
        <v>0</v>
      </c>
      <c r="L15" s="151">
        <v>0</v>
      </c>
      <c r="M15" s="151">
        <v>0</v>
      </c>
      <c r="N15" s="78">
        <v>8</v>
      </c>
    </row>
    <row r="16" spans="1:14" ht="18" customHeight="1" thickBot="1" x14ac:dyDescent="0.25">
      <c r="A16" s="37">
        <v>9</v>
      </c>
      <c r="B16" s="235">
        <f t="shared" si="0"/>
        <v>3</v>
      </c>
      <c r="C16" s="235">
        <f t="shared" si="0"/>
        <v>0</v>
      </c>
      <c r="D16" s="235">
        <f t="shared" si="0"/>
        <v>1</v>
      </c>
      <c r="E16" s="235">
        <f t="shared" si="1"/>
        <v>2</v>
      </c>
      <c r="F16" s="235">
        <f t="shared" si="2"/>
        <v>2</v>
      </c>
      <c r="G16" s="329">
        <v>0</v>
      </c>
      <c r="H16" s="150">
        <v>0</v>
      </c>
      <c r="I16" s="150">
        <v>2</v>
      </c>
      <c r="J16" s="235">
        <f t="shared" si="3"/>
        <v>1</v>
      </c>
      <c r="K16" s="329">
        <v>0</v>
      </c>
      <c r="L16" s="150">
        <v>1</v>
      </c>
      <c r="M16" s="150">
        <v>0</v>
      </c>
      <c r="N16" s="77">
        <v>9</v>
      </c>
    </row>
    <row r="17" spans="1:14" ht="18" customHeight="1" thickBot="1" x14ac:dyDescent="0.25">
      <c r="A17" s="38">
        <v>10</v>
      </c>
      <c r="B17" s="179">
        <f t="shared" si="0"/>
        <v>6</v>
      </c>
      <c r="C17" s="179">
        <f t="shared" si="0"/>
        <v>0</v>
      </c>
      <c r="D17" s="179">
        <f t="shared" si="0"/>
        <v>0</v>
      </c>
      <c r="E17" s="179">
        <f t="shared" si="1"/>
        <v>6</v>
      </c>
      <c r="F17" s="179">
        <f t="shared" si="2"/>
        <v>5</v>
      </c>
      <c r="G17" s="167">
        <v>0</v>
      </c>
      <c r="H17" s="151">
        <v>0</v>
      </c>
      <c r="I17" s="151">
        <v>5</v>
      </c>
      <c r="J17" s="179">
        <f t="shared" si="3"/>
        <v>1</v>
      </c>
      <c r="K17" s="167">
        <v>0</v>
      </c>
      <c r="L17" s="151">
        <v>0</v>
      </c>
      <c r="M17" s="151">
        <v>1</v>
      </c>
      <c r="N17" s="78">
        <v>10</v>
      </c>
    </row>
    <row r="18" spans="1:14" ht="18" customHeight="1" thickBot="1" x14ac:dyDescent="0.25">
      <c r="A18" s="37">
        <v>11</v>
      </c>
      <c r="B18" s="235">
        <f t="shared" si="0"/>
        <v>4</v>
      </c>
      <c r="C18" s="235">
        <f t="shared" si="0"/>
        <v>0</v>
      </c>
      <c r="D18" s="235">
        <f t="shared" si="0"/>
        <v>2</v>
      </c>
      <c r="E18" s="235">
        <f t="shared" si="1"/>
        <v>2</v>
      </c>
      <c r="F18" s="235">
        <f t="shared" si="2"/>
        <v>3</v>
      </c>
      <c r="G18" s="329">
        <v>0</v>
      </c>
      <c r="H18" s="150">
        <v>1</v>
      </c>
      <c r="I18" s="150">
        <v>2</v>
      </c>
      <c r="J18" s="235">
        <f>M18+L18+K18</f>
        <v>1</v>
      </c>
      <c r="K18" s="329">
        <v>0</v>
      </c>
      <c r="L18" s="150">
        <v>1</v>
      </c>
      <c r="M18" s="150">
        <v>0</v>
      </c>
      <c r="N18" s="77">
        <v>11</v>
      </c>
    </row>
    <row r="19" spans="1:14" ht="18" customHeight="1" thickBot="1" x14ac:dyDescent="0.25">
      <c r="A19" s="38">
        <v>12</v>
      </c>
      <c r="B19" s="179">
        <f t="shared" si="0"/>
        <v>3</v>
      </c>
      <c r="C19" s="179">
        <f t="shared" si="0"/>
        <v>0</v>
      </c>
      <c r="D19" s="179">
        <f t="shared" si="0"/>
        <v>2</v>
      </c>
      <c r="E19" s="179">
        <f t="shared" si="1"/>
        <v>1</v>
      </c>
      <c r="F19" s="179">
        <f t="shared" si="2"/>
        <v>2</v>
      </c>
      <c r="G19" s="167">
        <v>0</v>
      </c>
      <c r="H19" s="151">
        <v>1</v>
      </c>
      <c r="I19" s="151">
        <v>1</v>
      </c>
      <c r="J19" s="179">
        <f t="shared" si="3"/>
        <v>1</v>
      </c>
      <c r="K19" s="167">
        <v>0</v>
      </c>
      <c r="L19" s="151">
        <v>1</v>
      </c>
      <c r="M19" s="151">
        <v>0</v>
      </c>
      <c r="N19" s="78">
        <v>12</v>
      </c>
    </row>
    <row r="20" spans="1:14" ht="18" customHeight="1" thickBot="1" x14ac:dyDescent="0.25">
      <c r="A20" s="37">
        <v>13</v>
      </c>
      <c r="B20" s="235">
        <f t="shared" si="0"/>
        <v>5</v>
      </c>
      <c r="C20" s="235">
        <f t="shared" si="0"/>
        <v>0</v>
      </c>
      <c r="D20" s="235">
        <f t="shared" si="0"/>
        <v>1</v>
      </c>
      <c r="E20" s="235">
        <f t="shared" si="1"/>
        <v>4</v>
      </c>
      <c r="F20" s="235">
        <f t="shared" si="2"/>
        <v>3</v>
      </c>
      <c r="G20" s="329">
        <v>0</v>
      </c>
      <c r="H20" s="150">
        <v>1</v>
      </c>
      <c r="I20" s="150">
        <v>2</v>
      </c>
      <c r="J20" s="235">
        <f t="shared" si="3"/>
        <v>2</v>
      </c>
      <c r="K20" s="329">
        <v>0</v>
      </c>
      <c r="L20" s="150">
        <v>0</v>
      </c>
      <c r="M20" s="150">
        <v>2</v>
      </c>
      <c r="N20" s="77">
        <v>13</v>
      </c>
    </row>
    <row r="21" spans="1:14" ht="18" customHeight="1" thickBot="1" x14ac:dyDescent="0.25">
      <c r="A21" s="38">
        <v>14</v>
      </c>
      <c r="B21" s="179">
        <f t="shared" si="0"/>
        <v>2</v>
      </c>
      <c r="C21" s="179">
        <f t="shared" si="0"/>
        <v>0</v>
      </c>
      <c r="D21" s="179">
        <f t="shared" si="0"/>
        <v>1</v>
      </c>
      <c r="E21" s="179">
        <f t="shared" si="1"/>
        <v>1</v>
      </c>
      <c r="F21" s="179">
        <f t="shared" si="2"/>
        <v>1</v>
      </c>
      <c r="G21" s="167">
        <v>0</v>
      </c>
      <c r="H21" s="151">
        <v>0</v>
      </c>
      <c r="I21" s="151">
        <v>1</v>
      </c>
      <c r="J21" s="179">
        <f t="shared" si="3"/>
        <v>1</v>
      </c>
      <c r="K21" s="167">
        <v>0</v>
      </c>
      <c r="L21" s="151">
        <v>1</v>
      </c>
      <c r="M21" s="151">
        <v>0</v>
      </c>
      <c r="N21" s="78">
        <v>14</v>
      </c>
    </row>
    <row r="22" spans="1:14" ht="18" customHeight="1" thickBot="1" x14ac:dyDescent="0.25">
      <c r="A22" s="37">
        <v>15</v>
      </c>
      <c r="B22" s="235">
        <f t="shared" si="0"/>
        <v>6</v>
      </c>
      <c r="C22" s="235">
        <f t="shared" si="0"/>
        <v>0</v>
      </c>
      <c r="D22" s="235">
        <f t="shared" si="0"/>
        <v>2</v>
      </c>
      <c r="E22" s="235">
        <f t="shared" si="1"/>
        <v>4</v>
      </c>
      <c r="F22" s="235">
        <f t="shared" si="2"/>
        <v>4</v>
      </c>
      <c r="G22" s="329">
        <v>0</v>
      </c>
      <c r="H22" s="150">
        <v>1</v>
      </c>
      <c r="I22" s="150">
        <v>3</v>
      </c>
      <c r="J22" s="235">
        <f t="shared" si="3"/>
        <v>2</v>
      </c>
      <c r="K22" s="329">
        <v>0</v>
      </c>
      <c r="L22" s="150">
        <v>1</v>
      </c>
      <c r="M22" s="150">
        <v>1</v>
      </c>
      <c r="N22" s="77">
        <v>15</v>
      </c>
    </row>
    <row r="23" spans="1:14" ht="18" customHeight="1" thickBot="1" x14ac:dyDescent="0.25">
      <c r="A23" s="38">
        <v>16</v>
      </c>
      <c r="B23" s="179">
        <f t="shared" si="0"/>
        <v>8</v>
      </c>
      <c r="C23" s="179">
        <f t="shared" si="0"/>
        <v>0</v>
      </c>
      <c r="D23" s="179">
        <f t="shared" si="0"/>
        <v>1</v>
      </c>
      <c r="E23" s="179">
        <f t="shared" si="1"/>
        <v>7</v>
      </c>
      <c r="F23" s="179">
        <f t="shared" si="2"/>
        <v>2</v>
      </c>
      <c r="G23" s="167">
        <v>0</v>
      </c>
      <c r="H23" s="151">
        <v>1</v>
      </c>
      <c r="I23" s="151">
        <v>1</v>
      </c>
      <c r="J23" s="179">
        <f t="shared" si="3"/>
        <v>6</v>
      </c>
      <c r="K23" s="167">
        <v>0</v>
      </c>
      <c r="L23" s="151">
        <v>0</v>
      </c>
      <c r="M23" s="151">
        <v>6</v>
      </c>
      <c r="N23" s="78">
        <v>16</v>
      </c>
    </row>
    <row r="24" spans="1:14" ht="18" customHeight="1" thickBot="1" x14ac:dyDescent="0.25">
      <c r="A24" s="37">
        <v>17</v>
      </c>
      <c r="B24" s="235">
        <f t="shared" si="0"/>
        <v>13</v>
      </c>
      <c r="C24" s="235">
        <f t="shared" si="0"/>
        <v>0</v>
      </c>
      <c r="D24" s="235">
        <f t="shared" si="0"/>
        <v>2</v>
      </c>
      <c r="E24" s="235">
        <f>M24+I24</f>
        <v>11</v>
      </c>
      <c r="F24" s="235">
        <f t="shared" si="2"/>
        <v>2</v>
      </c>
      <c r="G24" s="329">
        <v>0</v>
      </c>
      <c r="H24" s="150">
        <v>0</v>
      </c>
      <c r="I24" s="150">
        <v>2</v>
      </c>
      <c r="J24" s="235">
        <f t="shared" si="3"/>
        <v>11</v>
      </c>
      <c r="K24" s="329">
        <v>0</v>
      </c>
      <c r="L24" s="150">
        <v>2</v>
      </c>
      <c r="M24" s="150">
        <v>9</v>
      </c>
      <c r="N24" s="77">
        <v>17</v>
      </c>
    </row>
    <row r="25" spans="1:14" ht="18" customHeight="1" thickBot="1" x14ac:dyDescent="0.25">
      <c r="A25" s="38">
        <v>18</v>
      </c>
      <c r="B25" s="179">
        <f t="shared" si="0"/>
        <v>16</v>
      </c>
      <c r="C25" s="179">
        <f t="shared" si="0"/>
        <v>0</v>
      </c>
      <c r="D25" s="179">
        <f t="shared" si="0"/>
        <v>2</v>
      </c>
      <c r="E25" s="179">
        <f t="shared" si="1"/>
        <v>14</v>
      </c>
      <c r="F25" s="179">
        <f t="shared" si="2"/>
        <v>7</v>
      </c>
      <c r="G25" s="167">
        <v>0</v>
      </c>
      <c r="H25" s="151">
        <v>2</v>
      </c>
      <c r="I25" s="151">
        <v>5</v>
      </c>
      <c r="J25" s="179">
        <f t="shared" si="3"/>
        <v>9</v>
      </c>
      <c r="K25" s="167">
        <v>0</v>
      </c>
      <c r="L25" s="151">
        <v>0</v>
      </c>
      <c r="M25" s="151">
        <v>9</v>
      </c>
      <c r="N25" s="78">
        <v>18</v>
      </c>
    </row>
    <row r="26" spans="1:14" ht="18" customHeight="1" thickBot="1" x14ac:dyDescent="0.25">
      <c r="A26" s="37">
        <v>19</v>
      </c>
      <c r="B26" s="235">
        <f t="shared" si="0"/>
        <v>17</v>
      </c>
      <c r="C26" s="235">
        <f t="shared" si="0"/>
        <v>0</v>
      </c>
      <c r="D26" s="235">
        <f t="shared" si="0"/>
        <v>5</v>
      </c>
      <c r="E26" s="235">
        <f t="shared" si="1"/>
        <v>12</v>
      </c>
      <c r="F26" s="235">
        <f t="shared" si="2"/>
        <v>7</v>
      </c>
      <c r="G26" s="329">
        <v>0</v>
      </c>
      <c r="H26" s="150">
        <v>2</v>
      </c>
      <c r="I26" s="150">
        <v>5</v>
      </c>
      <c r="J26" s="235">
        <f t="shared" si="3"/>
        <v>10</v>
      </c>
      <c r="K26" s="329">
        <v>0</v>
      </c>
      <c r="L26" s="150">
        <v>3</v>
      </c>
      <c r="M26" s="150">
        <v>7</v>
      </c>
      <c r="N26" s="77">
        <v>19</v>
      </c>
    </row>
    <row r="27" spans="1:14" ht="18" customHeight="1" thickBot="1" x14ac:dyDescent="0.25">
      <c r="A27" s="38">
        <v>20</v>
      </c>
      <c r="B27" s="179">
        <f t="shared" si="0"/>
        <v>6</v>
      </c>
      <c r="C27" s="179">
        <f t="shared" si="0"/>
        <v>0</v>
      </c>
      <c r="D27" s="179">
        <f t="shared" si="0"/>
        <v>0</v>
      </c>
      <c r="E27" s="179">
        <f t="shared" si="1"/>
        <v>6</v>
      </c>
      <c r="F27" s="179">
        <f t="shared" si="2"/>
        <v>3</v>
      </c>
      <c r="G27" s="167">
        <v>0</v>
      </c>
      <c r="H27" s="151">
        <v>0</v>
      </c>
      <c r="I27" s="151">
        <v>3</v>
      </c>
      <c r="J27" s="179">
        <f t="shared" si="3"/>
        <v>3</v>
      </c>
      <c r="K27" s="167">
        <v>0</v>
      </c>
      <c r="L27" s="151">
        <v>0</v>
      </c>
      <c r="M27" s="151">
        <v>3</v>
      </c>
      <c r="N27" s="78">
        <v>20</v>
      </c>
    </row>
    <row r="28" spans="1:14" ht="18" customHeight="1" thickBot="1" x14ac:dyDescent="0.25">
      <c r="A28" s="37">
        <v>21</v>
      </c>
      <c r="B28" s="235">
        <f t="shared" si="0"/>
        <v>18</v>
      </c>
      <c r="C28" s="235">
        <f t="shared" si="0"/>
        <v>0</v>
      </c>
      <c r="D28" s="235">
        <f t="shared" si="0"/>
        <v>3</v>
      </c>
      <c r="E28" s="235">
        <f t="shared" si="1"/>
        <v>15</v>
      </c>
      <c r="F28" s="235">
        <f t="shared" si="2"/>
        <v>10</v>
      </c>
      <c r="G28" s="329">
        <v>0</v>
      </c>
      <c r="H28" s="150">
        <v>2</v>
      </c>
      <c r="I28" s="150">
        <v>8</v>
      </c>
      <c r="J28" s="235">
        <f t="shared" si="3"/>
        <v>8</v>
      </c>
      <c r="K28" s="329">
        <v>0</v>
      </c>
      <c r="L28" s="150">
        <v>1</v>
      </c>
      <c r="M28" s="150">
        <v>7</v>
      </c>
      <c r="N28" s="77">
        <v>21</v>
      </c>
    </row>
    <row r="29" spans="1:14" ht="18" customHeight="1" thickBot="1" x14ac:dyDescent="0.25">
      <c r="A29" s="38">
        <v>22</v>
      </c>
      <c r="B29" s="179">
        <f t="shared" si="0"/>
        <v>15</v>
      </c>
      <c r="C29" s="179">
        <f t="shared" si="0"/>
        <v>0</v>
      </c>
      <c r="D29" s="179">
        <f t="shared" si="0"/>
        <v>2</v>
      </c>
      <c r="E29" s="179">
        <f t="shared" si="1"/>
        <v>13</v>
      </c>
      <c r="F29" s="179">
        <f t="shared" si="2"/>
        <v>11</v>
      </c>
      <c r="G29" s="167">
        <v>0</v>
      </c>
      <c r="H29" s="151">
        <v>0</v>
      </c>
      <c r="I29" s="151">
        <v>11</v>
      </c>
      <c r="J29" s="179">
        <f t="shared" si="3"/>
        <v>4</v>
      </c>
      <c r="K29" s="167">
        <v>0</v>
      </c>
      <c r="L29" s="151">
        <v>2</v>
      </c>
      <c r="M29" s="151">
        <v>2</v>
      </c>
      <c r="N29" s="78">
        <v>22</v>
      </c>
    </row>
    <row r="30" spans="1:14" ht="18" customHeight="1" thickBot="1" x14ac:dyDescent="0.25">
      <c r="A30" s="37">
        <v>23</v>
      </c>
      <c r="B30" s="235">
        <f t="shared" ref="B30:D32" si="4">J30+F30</f>
        <v>17</v>
      </c>
      <c r="C30" s="235">
        <f t="shared" si="4"/>
        <v>0</v>
      </c>
      <c r="D30" s="235">
        <f t="shared" si="4"/>
        <v>2</v>
      </c>
      <c r="E30" s="235">
        <f t="shared" ref="E30:E32" si="5">M30+I30</f>
        <v>15</v>
      </c>
      <c r="F30" s="235">
        <f t="shared" si="2"/>
        <v>13</v>
      </c>
      <c r="G30" s="329">
        <v>0</v>
      </c>
      <c r="H30" s="150">
        <v>2</v>
      </c>
      <c r="I30" s="150">
        <v>11</v>
      </c>
      <c r="J30" s="235">
        <f t="shared" si="3"/>
        <v>4</v>
      </c>
      <c r="K30" s="329">
        <v>0</v>
      </c>
      <c r="L30" s="150">
        <v>0</v>
      </c>
      <c r="M30" s="150">
        <v>4</v>
      </c>
      <c r="N30" s="77">
        <v>23</v>
      </c>
    </row>
    <row r="31" spans="1:14" ht="18" customHeight="1" thickBot="1" x14ac:dyDescent="0.25">
      <c r="A31" s="38">
        <v>24</v>
      </c>
      <c r="B31" s="179">
        <f t="shared" si="4"/>
        <v>25</v>
      </c>
      <c r="C31" s="179">
        <f t="shared" si="4"/>
        <v>0</v>
      </c>
      <c r="D31" s="179">
        <f t="shared" si="4"/>
        <v>3</v>
      </c>
      <c r="E31" s="179">
        <f t="shared" si="5"/>
        <v>22</v>
      </c>
      <c r="F31" s="179">
        <f t="shared" si="2"/>
        <v>22</v>
      </c>
      <c r="G31" s="167">
        <v>0</v>
      </c>
      <c r="H31" s="151">
        <v>1</v>
      </c>
      <c r="I31" s="151">
        <v>21</v>
      </c>
      <c r="J31" s="179">
        <f t="shared" si="3"/>
        <v>3</v>
      </c>
      <c r="K31" s="167">
        <v>0</v>
      </c>
      <c r="L31" s="151">
        <v>2</v>
      </c>
      <c r="M31" s="151">
        <v>1</v>
      </c>
      <c r="N31" s="78">
        <v>24</v>
      </c>
    </row>
    <row r="32" spans="1:14" ht="18" customHeight="1" thickBot="1" x14ac:dyDescent="0.25">
      <c r="A32" s="37">
        <v>25</v>
      </c>
      <c r="B32" s="235">
        <f t="shared" si="4"/>
        <v>30</v>
      </c>
      <c r="C32" s="235">
        <f t="shared" si="4"/>
        <v>0</v>
      </c>
      <c r="D32" s="235">
        <f t="shared" si="4"/>
        <v>5</v>
      </c>
      <c r="E32" s="235">
        <f t="shared" si="5"/>
        <v>25</v>
      </c>
      <c r="F32" s="235">
        <f t="shared" si="2"/>
        <v>27</v>
      </c>
      <c r="G32" s="329">
        <v>0</v>
      </c>
      <c r="H32" s="150">
        <v>4</v>
      </c>
      <c r="I32" s="150">
        <v>23</v>
      </c>
      <c r="J32" s="235">
        <f t="shared" si="3"/>
        <v>3</v>
      </c>
      <c r="K32" s="329">
        <v>0</v>
      </c>
      <c r="L32" s="150">
        <v>1</v>
      </c>
      <c r="M32" s="150">
        <v>2</v>
      </c>
      <c r="N32" s="77">
        <v>25</v>
      </c>
    </row>
    <row r="33" spans="1:14" ht="18" customHeight="1" thickBot="1" x14ac:dyDescent="0.25">
      <c r="A33" s="38">
        <v>26</v>
      </c>
      <c r="B33" s="179">
        <f t="shared" si="0"/>
        <v>29</v>
      </c>
      <c r="C33" s="179">
        <f t="shared" si="0"/>
        <v>0</v>
      </c>
      <c r="D33" s="179">
        <f t="shared" si="0"/>
        <v>0</v>
      </c>
      <c r="E33" s="179">
        <f t="shared" si="1"/>
        <v>29</v>
      </c>
      <c r="F33" s="179">
        <f t="shared" si="2"/>
        <v>23</v>
      </c>
      <c r="G33" s="167">
        <v>0</v>
      </c>
      <c r="H33" s="151">
        <v>0</v>
      </c>
      <c r="I33" s="151">
        <v>23</v>
      </c>
      <c r="J33" s="179">
        <f t="shared" si="3"/>
        <v>6</v>
      </c>
      <c r="K33" s="167">
        <v>0</v>
      </c>
      <c r="L33" s="151">
        <v>0</v>
      </c>
      <c r="M33" s="151">
        <v>6</v>
      </c>
      <c r="N33" s="78">
        <v>26</v>
      </c>
    </row>
    <row r="34" spans="1:14" ht="18" customHeight="1" thickBot="1" x14ac:dyDescent="0.25">
      <c r="A34" s="37">
        <v>27</v>
      </c>
      <c r="B34" s="235">
        <f t="shared" si="0"/>
        <v>24</v>
      </c>
      <c r="C34" s="235">
        <f t="shared" si="0"/>
        <v>0</v>
      </c>
      <c r="D34" s="235">
        <f t="shared" si="0"/>
        <v>5</v>
      </c>
      <c r="E34" s="235">
        <f t="shared" si="1"/>
        <v>19</v>
      </c>
      <c r="F34" s="235">
        <f t="shared" si="2"/>
        <v>20</v>
      </c>
      <c r="G34" s="329">
        <v>0</v>
      </c>
      <c r="H34" s="150">
        <v>4</v>
      </c>
      <c r="I34" s="150">
        <v>16</v>
      </c>
      <c r="J34" s="235">
        <f t="shared" si="3"/>
        <v>4</v>
      </c>
      <c r="K34" s="329">
        <v>0</v>
      </c>
      <c r="L34" s="150">
        <v>1</v>
      </c>
      <c r="M34" s="150">
        <v>3</v>
      </c>
      <c r="N34" s="77">
        <v>27</v>
      </c>
    </row>
    <row r="35" spans="1:14" ht="18" customHeight="1" thickBot="1" x14ac:dyDescent="0.25">
      <c r="A35" s="38">
        <v>28</v>
      </c>
      <c r="B35" s="179">
        <f t="shared" si="0"/>
        <v>30</v>
      </c>
      <c r="C35" s="179">
        <f t="shared" si="0"/>
        <v>0</v>
      </c>
      <c r="D35" s="179">
        <f t="shared" si="0"/>
        <v>2</v>
      </c>
      <c r="E35" s="179">
        <f t="shared" si="1"/>
        <v>28</v>
      </c>
      <c r="F35" s="179">
        <f t="shared" si="2"/>
        <v>25</v>
      </c>
      <c r="G35" s="167">
        <v>0</v>
      </c>
      <c r="H35" s="151">
        <v>2</v>
      </c>
      <c r="I35" s="151">
        <v>23</v>
      </c>
      <c r="J35" s="179">
        <f t="shared" si="3"/>
        <v>5</v>
      </c>
      <c r="K35" s="167">
        <v>0</v>
      </c>
      <c r="L35" s="151">
        <v>0</v>
      </c>
      <c r="M35" s="151">
        <v>5</v>
      </c>
      <c r="N35" s="78">
        <v>28</v>
      </c>
    </row>
    <row r="36" spans="1:14" ht="18" customHeight="1" thickBot="1" x14ac:dyDescent="0.25">
      <c r="A36" s="37">
        <v>29</v>
      </c>
      <c r="B36" s="235">
        <f t="shared" si="0"/>
        <v>27</v>
      </c>
      <c r="C36" s="235">
        <f t="shared" si="0"/>
        <v>0</v>
      </c>
      <c r="D36" s="235">
        <f t="shared" si="0"/>
        <v>5</v>
      </c>
      <c r="E36" s="235">
        <f t="shared" si="1"/>
        <v>22</v>
      </c>
      <c r="F36" s="235">
        <f t="shared" si="2"/>
        <v>20</v>
      </c>
      <c r="G36" s="329">
        <v>0</v>
      </c>
      <c r="H36" s="150">
        <v>1</v>
      </c>
      <c r="I36" s="150">
        <v>19</v>
      </c>
      <c r="J36" s="235">
        <f t="shared" si="3"/>
        <v>7</v>
      </c>
      <c r="K36" s="329">
        <v>0</v>
      </c>
      <c r="L36" s="150">
        <v>4</v>
      </c>
      <c r="M36" s="150">
        <v>3</v>
      </c>
      <c r="N36" s="77">
        <v>29</v>
      </c>
    </row>
    <row r="37" spans="1:14" ht="18" customHeight="1" thickBot="1" x14ac:dyDescent="0.25">
      <c r="A37" s="38">
        <v>30</v>
      </c>
      <c r="B37" s="179">
        <f t="shared" si="0"/>
        <v>22</v>
      </c>
      <c r="C37" s="179">
        <f t="shared" si="0"/>
        <v>0</v>
      </c>
      <c r="D37" s="179">
        <f t="shared" si="0"/>
        <v>2</v>
      </c>
      <c r="E37" s="179">
        <f t="shared" si="1"/>
        <v>20</v>
      </c>
      <c r="F37" s="179">
        <f t="shared" si="2"/>
        <v>20</v>
      </c>
      <c r="G37" s="167">
        <v>0</v>
      </c>
      <c r="H37" s="151">
        <v>1</v>
      </c>
      <c r="I37" s="151">
        <v>19</v>
      </c>
      <c r="J37" s="179">
        <f t="shared" si="3"/>
        <v>2</v>
      </c>
      <c r="K37" s="167">
        <v>0</v>
      </c>
      <c r="L37" s="151">
        <v>1</v>
      </c>
      <c r="M37" s="151">
        <v>1</v>
      </c>
      <c r="N37" s="78">
        <v>30</v>
      </c>
    </row>
    <row r="38" spans="1:14" ht="18" customHeight="1" thickBot="1" x14ac:dyDescent="0.25">
      <c r="A38" s="37">
        <v>31</v>
      </c>
      <c r="B38" s="168">
        <f t="shared" si="0"/>
        <v>36</v>
      </c>
      <c r="C38" s="168">
        <f t="shared" si="0"/>
        <v>0</v>
      </c>
      <c r="D38" s="168">
        <f t="shared" si="0"/>
        <v>4</v>
      </c>
      <c r="E38" s="168">
        <f t="shared" si="1"/>
        <v>32</v>
      </c>
      <c r="F38" s="168">
        <f t="shared" si="2"/>
        <v>32</v>
      </c>
      <c r="G38" s="168">
        <v>0</v>
      </c>
      <c r="H38" s="150">
        <v>3</v>
      </c>
      <c r="I38" s="150">
        <v>29</v>
      </c>
      <c r="J38" s="168">
        <f t="shared" si="3"/>
        <v>4</v>
      </c>
      <c r="K38" s="168">
        <v>0</v>
      </c>
      <c r="L38" s="150">
        <v>1</v>
      </c>
      <c r="M38" s="150">
        <v>3</v>
      </c>
      <c r="N38" s="77">
        <v>31</v>
      </c>
    </row>
    <row r="39" spans="1:14" ht="18" customHeight="1" thickBot="1" x14ac:dyDescent="0.25">
      <c r="A39" s="38">
        <v>32</v>
      </c>
      <c r="B39" s="179">
        <f t="shared" si="0"/>
        <v>29</v>
      </c>
      <c r="C39" s="179">
        <f t="shared" si="0"/>
        <v>0</v>
      </c>
      <c r="D39" s="179">
        <f t="shared" si="0"/>
        <v>4</v>
      </c>
      <c r="E39" s="179">
        <f t="shared" si="1"/>
        <v>25</v>
      </c>
      <c r="F39" s="169">
        <f t="shared" si="2"/>
        <v>27</v>
      </c>
      <c r="G39" s="169">
        <v>0</v>
      </c>
      <c r="H39" s="151">
        <v>3</v>
      </c>
      <c r="I39" s="151">
        <v>24</v>
      </c>
      <c r="J39" s="169">
        <f t="shared" si="3"/>
        <v>2</v>
      </c>
      <c r="K39" s="167">
        <v>0</v>
      </c>
      <c r="L39" s="151">
        <v>1</v>
      </c>
      <c r="M39" s="151">
        <v>1</v>
      </c>
      <c r="N39" s="78">
        <v>32</v>
      </c>
    </row>
    <row r="40" spans="1:14" ht="18" customHeight="1" x14ac:dyDescent="0.2">
      <c r="A40" s="39">
        <v>33</v>
      </c>
      <c r="B40" s="178">
        <f t="shared" si="0"/>
        <v>37</v>
      </c>
      <c r="C40" s="178">
        <f t="shared" si="0"/>
        <v>0</v>
      </c>
      <c r="D40" s="178">
        <f t="shared" si="0"/>
        <v>6</v>
      </c>
      <c r="E40" s="178">
        <f t="shared" si="1"/>
        <v>31</v>
      </c>
      <c r="F40" s="178">
        <f t="shared" si="2"/>
        <v>30</v>
      </c>
      <c r="G40" s="178">
        <v>0</v>
      </c>
      <c r="H40" s="152">
        <v>4</v>
      </c>
      <c r="I40" s="152">
        <v>26</v>
      </c>
      <c r="J40" s="178">
        <f t="shared" si="3"/>
        <v>7</v>
      </c>
      <c r="K40" s="178">
        <v>0</v>
      </c>
      <c r="L40" s="152">
        <v>2</v>
      </c>
      <c r="M40" s="152">
        <v>5</v>
      </c>
      <c r="N40" s="79">
        <v>33</v>
      </c>
    </row>
    <row r="41" spans="1:14" ht="18" customHeight="1" thickBot="1" x14ac:dyDescent="0.25">
      <c r="A41" s="1265">
        <v>34</v>
      </c>
      <c r="B41" s="179">
        <f t="shared" si="0"/>
        <v>31</v>
      </c>
      <c r="C41" s="179">
        <f t="shared" si="0"/>
        <v>0</v>
      </c>
      <c r="D41" s="179">
        <f t="shared" si="0"/>
        <v>3</v>
      </c>
      <c r="E41" s="179">
        <f t="shared" si="1"/>
        <v>28</v>
      </c>
      <c r="F41" s="179">
        <f t="shared" si="2"/>
        <v>30</v>
      </c>
      <c r="G41" s="179">
        <v>0</v>
      </c>
      <c r="H41" s="153">
        <v>3</v>
      </c>
      <c r="I41" s="153">
        <v>27</v>
      </c>
      <c r="J41" s="179">
        <f t="shared" si="3"/>
        <v>1</v>
      </c>
      <c r="K41" s="179">
        <v>0</v>
      </c>
      <c r="L41" s="153">
        <v>0</v>
      </c>
      <c r="M41" s="153">
        <v>1</v>
      </c>
      <c r="N41" s="1266">
        <v>34</v>
      </c>
    </row>
    <row r="42" spans="1:14" ht="18" customHeight="1" thickBot="1" x14ac:dyDescent="0.25">
      <c r="A42" s="37">
        <v>35</v>
      </c>
      <c r="B42" s="235">
        <f t="shared" si="0"/>
        <v>34</v>
      </c>
      <c r="C42" s="235">
        <f t="shared" si="0"/>
        <v>0</v>
      </c>
      <c r="D42" s="235">
        <f t="shared" si="0"/>
        <v>6</v>
      </c>
      <c r="E42" s="235">
        <f t="shared" si="1"/>
        <v>28</v>
      </c>
      <c r="F42" s="235">
        <f t="shared" si="2"/>
        <v>31</v>
      </c>
      <c r="G42" s="329">
        <v>0</v>
      </c>
      <c r="H42" s="150">
        <v>4</v>
      </c>
      <c r="I42" s="150">
        <v>27</v>
      </c>
      <c r="J42" s="235">
        <f t="shared" si="3"/>
        <v>3</v>
      </c>
      <c r="K42" s="329">
        <v>0</v>
      </c>
      <c r="L42" s="150">
        <v>2</v>
      </c>
      <c r="M42" s="150">
        <v>1</v>
      </c>
      <c r="N42" s="77">
        <v>35</v>
      </c>
    </row>
    <row r="43" spans="1:14" ht="18" customHeight="1" thickBot="1" x14ac:dyDescent="0.25">
      <c r="A43" s="38">
        <v>36</v>
      </c>
      <c r="B43" s="179">
        <f t="shared" si="0"/>
        <v>29</v>
      </c>
      <c r="C43" s="179">
        <f t="shared" si="0"/>
        <v>0</v>
      </c>
      <c r="D43" s="179">
        <f t="shared" si="0"/>
        <v>4</v>
      </c>
      <c r="E43" s="179">
        <f t="shared" si="1"/>
        <v>25</v>
      </c>
      <c r="F43" s="179">
        <f t="shared" si="2"/>
        <v>25</v>
      </c>
      <c r="G43" s="167">
        <v>0</v>
      </c>
      <c r="H43" s="151">
        <v>2</v>
      </c>
      <c r="I43" s="151">
        <v>23</v>
      </c>
      <c r="J43" s="179">
        <f t="shared" si="3"/>
        <v>4</v>
      </c>
      <c r="K43" s="167">
        <v>0</v>
      </c>
      <c r="L43" s="151">
        <v>2</v>
      </c>
      <c r="M43" s="151">
        <v>2</v>
      </c>
      <c r="N43" s="78">
        <v>36</v>
      </c>
    </row>
    <row r="44" spans="1:14" ht="18" customHeight="1" thickBot="1" x14ac:dyDescent="0.25">
      <c r="A44" s="37">
        <v>37</v>
      </c>
      <c r="B44" s="235">
        <f t="shared" si="0"/>
        <v>47</v>
      </c>
      <c r="C44" s="235">
        <f t="shared" si="0"/>
        <v>0</v>
      </c>
      <c r="D44" s="235">
        <f t="shared" si="0"/>
        <v>10</v>
      </c>
      <c r="E44" s="235">
        <f t="shared" si="1"/>
        <v>37</v>
      </c>
      <c r="F44" s="235">
        <f t="shared" si="2"/>
        <v>44</v>
      </c>
      <c r="G44" s="329">
        <v>0</v>
      </c>
      <c r="H44" s="150">
        <v>8</v>
      </c>
      <c r="I44" s="150">
        <v>36</v>
      </c>
      <c r="J44" s="235">
        <f t="shared" si="3"/>
        <v>3</v>
      </c>
      <c r="K44" s="329">
        <v>0</v>
      </c>
      <c r="L44" s="150">
        <v>2</v>
      </c>
      <c r="M44" s="150">
        <v>1</v>
      </c>
      <c r="N44" s="77">
        <v>37</v>
      </c>
    </row>
    <row r="45" spans="1:14" ht="18" customHeight="1" thickBot="1" x14ac:dyDescent="0.25">
      <c r="A45" s="38">
        <v>38</v>
      </c>
      <c r="B45" s="179">
        <f t="shared" si="0"/>
        <v>31</v>
      </c>
      <c r="C45" s="179">
        <f t="shared" si="0"/>
        <v>0</v>
      </c>
      <c r="D45" s="179">
        <f t="shared" si="0"/>
        <v>4</v>
      </c>
      <c r="E45" s="179">
        <f t="shared" si="1"/>
        <v>27</v>
      </c>
      <c r="F45" s="179">
        <f t="shared" si="2"/>
        <v>30</v>
      </c>
      <c r="G45" s="167">
        <v>0</v>
      </c>
      <c r="H45" s="151">
        <v>3</v>
      </c>
      <c r="I45" s="151">
        <v>27</v>
      </c>
      <c r="J45" s="179">
        <f t="shared" si="3"/>
        <v>1</v>
      </c>
      <c r="K45" s="167">
        <v>0</v>
      </c>
      <c r="L45" s="151">
        <v>1</v>
      </c>
      <c r="M45" s="151">
        <v>0</v>
      </c>
      <c r="N45" s="78">
        <v>38</v>
      </c>
    </row>
    <row r="46" spans="1:14" ht="18" customHeight="1" thickBot="1" x14ac:dyDescent="0.25">
      <c r="A46" s="37">
        <v>39</v>
      </c>
      <c r="B46" s="235">
        <f t="shared" ref="B46:D71" si="6">J46+F46</f>
        <v>42</v>
      </c>
      <c r="C46" s="235">
        <f t="shared" si="6"/>
        <v>0</v>
      </c>
      <c r="D46" s="235">
        <f t="shared" si="6"/>
        <v>7</v>
      </c>
      <c r="E46" s="235">
        <f t="shared" ref="E46:E71" si="7">M46+I46</f>
        <v>35</v>
      </c>
      <c r="F46" s="235">
        <f t="shared" si="2"/>
        <v>40</v>
      </c>
      <c r="G46" s="329">
        <v>0</v>
      </c>
      <c r="H46" s="150">
        <v>6</v>
      </c>
      <c r="I46" s="150">
        <v>34</v>
      </c>
      <c r="J46" s="235">
        <f t="shared" si="3"/>
        <v>2</v>
      </c>
      <c r="K46" s="329">
        <v>0</v>
      </c>
      <c r="L46" s="150">
        <v>1</v>
      </c>
      <c r="M46" s="150">
        <v>1</v>
      </c>
      <c r="N46" s="77">
        <v>39</v>
      </c>
    </row>
    <row r="47" spans="1:14" ht="18" customHeight="1" thickBot="1" x14ac:dyDescent="0.25">
      <c r="A47" s="38">
        <v>40</v>
      </c>
      <c r="B47" s="179">
        <f t="shared" si="6"/>
        <v>38</v>
      </c>
      <c r="C47" s="179">
        <f t="shared" si="6"/>
        <v>0</v>
      </c>
      <c r="D47" s="179">
        <f t="shared" si="6"/>
        <v>6</v>
      </c>
      <c r="E47" s="179">
        <f t="shared" si="7"/>
        <v>32</v>
      </c>
      <c r="F47" s="179">
        <f t="shared" si="2"/>
        <v>32</v>
      </c>
      <c r="G47" s="167">
        <v>0</v>
      </c>
      <c r="H47" s="151">
        <v>2</v>
      </c>
      <c r="I47" s="151">
        <v>30</v>
      </c>
      <c r="J47" s="179">
        <f t="shared" si="3"/>
        <v>6</v>
      </c>
      <c r="K47" s="167">
        <v>0</v>
      </c>
      <c r="L47" s="151">
        <v>4</v>
      </c>
      <c r="M47" s="151">
        <v>2</v>
      </c>
      <c r="N47" s="78">
        <v>40</v>
      </c>
    </row>
    <row r="48" spans="1:14" ht="18" customHeight="1" thickBot="1" x14ac:dyDescent="0.25">
      <c r="A48" s="37">
        <v>41</v>
      </c>
      <c r="B48" s="235">
        <f t="shared" si="6"/>
        <v>35</v>
      </c>
      <c r="C48" s="235">
        <f t="shared" si="6"/>
        <v>0</v>
      </c>
      <c r="D48" s="235">
        <f t="shared" si="6"/>
        <v>2</v>
      </c>
      <c r="E48" s="235">
        <f t="shared" si="7"/>
        <v>33</v>
      </c>
      <c r="F48" s="235">
        <f t="shared" si="2"/>
        <v>31</v>
      </c>
      <c r="G48" s="329">
        <v>0</v>
      </c>
      <c r="H48" s="150">
        <v>1</v>
      </c>
      <c r="I48" s="150">
        <v>30</v>
      </c>
      <c r="J48" s="235">
        <f t="shared" si="3"/>
        <v>4</v>
      </c>
      <c r="K48" s="329">
        <v>0</v>
      </c>
      <c r="L48" s="150">
        <v>1</v>
      </c>
      <c r="M48" s="150">
        <v>3</v>
      </c>
      <c r="N48" s="77">
        <v>41</v>
      </c>
    </row>
    <row r="49" spans="1:14" ht="18" customHeight="1" thickBot="1" x14ac:dyDescent="0.25">
      <c r="A49" s="38">
        <v>42</v>
      </c>
      <c r="B49" s="179">
        <f t="shared" si="6"/>
        <v>29</v>
      </c>
      <c r="C49" s="179">
        <f t="shared" si="6"/>
        <v>0</v>
      </c>
      <c r="D49" s="179">
        <f t="shared" si="6"/>
        <v>5</v>
      </c>
      <c r="E49" s="179">
        <f t="shared" si="7"/>
        <v>24</v>
      </c>
      <c r="F49" s="179">
        <f t="shared" si="2"/>
        <v>23</v>
      </c>
      <c r="G49" s="167">
        <v>0</v>
      </c>
      <c r="H49" s="151">
        <v>2</v>
      </c>
      <c r="I49" s="151">
        <v>21</v>
      </c>
      <c r="J49" s="179">
        <f t="shared" si="3"/>
        <v>6</v>
      </c>
      <c r="K49" s="167">
        <v>0</v>
      </c>
      <c r="L49" s="151">
        <v>3</v>
      </c>
      <c r="M49" s="151">
        <v>3</v>
      </c>
      <c r="N49" s="78">
        <v>42</v>
      </c>
    </row>
    <row r="50" spans="1:14" ht="18" customHeight="1" thickBot="1" x14ac:dyDescent="0.25">
      <c r="A50" s="37">
        <v>43</v>
      </c>
      <c r="B50" s="235">
        <f t="shared" si="6"/>
        <v>33</v>
      </c>
      <c r="C50" s="235">
        <f t="shared" si="6"/>
        <v>0</v>
      </c>
      <c r="D50" s="235">
        <f t="shared" si="6"/>
        <v>7</v>
      </c>
      <c r="E50" s="235">
        <f t="shared" si="7"/>
        <v>26</v>
      </c>
      <c r="F50" s="235">
        <f t="shared" si="2"/>
        <v>30</v>
      </c>
      <c r="G50" s="329">
        <v>0</v>
      </c>
      <c r="H50" s="150">
        <v>5</v>
      </c>
      <c r="I50" s="150">
        <v>25</v>
      </c>
      <c r="J50" s="235">
        <f t="shared" si="3"/>
        <v>3</v>
      </c>
      <c r="K50" s="329">
        <v>0</v>
      </c>
      <c r="L50" s="150">
        <v>2</v>
      </c>
      <c r="M50" s="150">
        <v>1</v>
      </c>
      <c r="N50" s="77">
        <v>43</v>
      </c>
    </row>
    <row r="51" spans="1:14" ht="18" customHeight="1" thickBot="1" x14ac:dyDescent="0.25">
      <c r="A51" s="38">
        <v>44</v>
      </c>
      <c r="B51" s="179">
        <f t="shared" si="6"/>
        <v>41</v>
      </c>
      <c r="C51" s="179">
        <f t="shared" si="6"/>
        <v>0</v>
      </c>
      <c r="D51" s="179">
        <f t="shared" si="6"/>
        <v>7</v>
      </c>
      <c r="E51" s="179">
        <f t="shared" si="7"/>
        <v>34</v>
      </c>
      <c r="F51" s="179">
        <f t="shared" si="2"/>
        <v>30</v>
      </c>
      <c r="G51" s="167">
        <v>0</v>
      </c>
      <c r="H51" s="151">
        <v>3</v>
      </c>
      <c r="I51" s="151">
        <v>27</v>
      </c>
      <c r="J51" s="179">
        <f t="shared" si="3"/>
        <v>11</v>
      </c>
      <c r="K51" s="167">
        <v>0</v>
      </c>
      <c r="L51" s="151">
        <v>4</v>
      </c>
      <c r="M51" s="151">
        <v>7</v>
      </c>
      <c r="N51" s="78">
        <v>44</v>
      </c>
    </row>
    <row r="52" spans="1:14" ht="18" customHeight="1" thickBot="1" x14ac:dyDescent="0.25">
      <c r="A52" s="37">
        <v>45</v>
      </c>
      <c r="B52" s="235">
        <f t="shared" si="6"/>
        <v>34</v>
      </c>
      <c r="C52" s="235">
        <f t="shared" si="6"/>
        <v>0</v>
      </c>
      <c r="D52" s="235">
        <f t="shared" si="6"/>
        <v>3</v>
      </c>
      <c r="E52" s="235">
        <f t="shared" si="7"/>
        <v>31</v>
      </c>
      <c r="F52" s="235">
        <f t="shared" si="2"/>
        <v>28</v>
      </c>
      <c r="G52" s="329">
        <v>0</v>
      </c>
      <c r="H52" s="150">
        <v>1</v>
      </c>
      <c r="I52" s="150">
        <v>27</v>
      </c>
      <c r="J52" s="235">
        <f t="shared" si="3"/>
        <v>6</v>
      </c>
      <c r="K52" s="329">
        <v>0</v>
      </c>
      <c r="L52" s="150">
        <v>2</v>
      </c>
      <c r="M52" s="150">
        <v>4</v>
      </c>
      <c r="N52" s="77">
        <v>45</v>
      </c>
    </row>
    <row r="53" spans="1:14" ht="18" customHeight="1" thickBot="1" x14ac:dyDescent="0.25">
      <c r="A53" s="38">
        <v>46</v>
      </c>
      <c r="B53" s="179">
        <f t="shared" si="6"/>
        <v>34</v>
      </c>
      <c r="C53" s="179">
        <f t="shared" si="6"/>
        <v>0</v>
      </c>
      <c r="D53" s="179">
        <f t="shared" si="6"/>
        <v>9</v>
      </c>
      <c r="E53" s="179">
        <f t="shared" si="7"/>
        <v>25</v>
      </c>
      <c r="F53" s="179">
        <f t="shared" si="2"/>
        <v>29</v>
      </c>
      <c r="G53" s="167">
        <v>0</v>
      </c>
      <c r="H53" s="151">
        <v>6</v>
      </c>
      <c r="I53" s="151">
        <v>23</v>
      </c>
      <c r="J53" s="179">
        <f t="shared" si="3"/>
        <v>5</v>
      </c>
      <c r="K53" s="167">
        <v>0</v>
      </c>
      <c r="L53" s="151">
        <v>3</v>
      </c>
      <c r="M53" s="151">
        <v>2</v>
      </c>
      <c r="N53" s="78">
        <v>46</v>
      </c>
    </row>
    <row r="54" spans="1:14" ht="18" customHeight="1" thickBot="1" x14ac:dyDescent="0.25">
      <c r="A54" s="37">
        <v>47</v>
      </c>
      <c r="B54" s="235">
        <f t="shared" si="6"/>
        <v>35</v>
      </c>
      <c r="C54" s="235">
        <f t="shared" si="6"/>
        <v>0</v>
      </c>
      <c r="D54" s="235">
        <f t="shared" si="6"/>
        <v>8</v>
      </c>
      <c r="E54" s="235">
        <f t="shared" si="7"/>
        <v>27</v>
      </c>
      <c r="F54" s="235">
        <f t="shared" si="2"/>
        <v>30</v>
      </c>
      <c r="G54" s="329">
        <v>0</v>
      </c>
      <c r="H54" s="150">
        <v>6</v>
      </c>
      <c r="I54" s="150">
        <v>24</v>
      </c>
      <c r="J54" s="235">
        <f t="shared" si="3"/>
        <v>5</v>
      </c>
      <c r="K54" s="329">
        <v>0</v>
      </c>
      <c r="L54" s="150">
        <v>2</v>
      </c>
      <c r="M54" s="150">
        <v>3</v>
      </c>
      <c r="N54" s="77">
        <v>47</v>
      </c>
    </row>
    <row r="55" spans="1:14" ht="18" customHeight="1" thickBot="1" x14ac:dyDescent="0.25">
      <c r="A55" s="38">
        <v>48</v>
      </c>
      <c r="B55" s="179">
        <f t="shared" si="6"/>
        <v>38</v>
      </c>
      <c r="C55" s="179">
        <f t="shared" si="6"/>
        <v>0</v>
      </c>
      <c r="D55" s="179">
        <f t="shared" si="6"/>
        <v>8</v>
      </c>
      <c r="E55" s="179">
        <f t="shared" si="7"/>
        <v>30</v>
      </c>
      <c r="F55" s="179">
        <f t="shared" si="2"/>
        <v>31</v>
      </c>
      <c r="G55" s="167">
        <v>0</v>
      </c>
      <c r="H55" s="151">
        <v>4</v>
      </c>
      <c r="I55" s="151">
        <v>27</v>
      </c>
      <c r="J55" s="179">
        <f t="shared" si="3"/>
        <v>7</v>
      </c>
      <c r="K55" s="167">
        <v>0</v>
      </c>
      <c r="L55" s="151">
        <v>4</v>
      </c>
      <c r="M55" s="151">
        <v>3</v>
      </c>
      <c r="N55" s="78">
        <v>48</v>
      </c>
    </row>
    <row r="56" spans="1:14" ht="18" customHeight="1" thickBot="1" x14ac:dyDescent="0.25">
      <c r="A56" s="37">
        <v>49</v>
      </c>
      <c r="B56" s="235">
        <f t="shared" si="6"/>
        <v>35</v>
      </c>
      <c r="C56" s="235">
        <f t="shared" si="6"/>
        <v>0</v>
      </c>
      <c r="D56" s="235">
        <f t="shared" si="6"/>
        <v>8</v>
      </c>
      <c r="E56" s="235">
        <f t="shared" si="7"/>
        <v>27</v>
      </c>
      <c r="F56" s="235">
        <f t="shared" si="2"/>
        <v>32</v>
      </c>
      <c r="G56" s="329">
        <v>0</v>
      </c>
      <c r="H56" s="150">
        <v>6</v>
      </c>
      <c r="I56" s="150">
        <v>26</v>
      </c>
      <c r="J56" s="235">
        <f t="shared" si="3"/>
        <v>3</v>
      </c>
      <c r="K56" s="329">
        <v>0</v>
      </c>
      <c r="L56" s="150">
        <v>2</v>
      </c>
      <c r="M56" s="150">
        <v>1</v>
      </c>
      <c r="N56" s="77">
        <v>49</v>
      </c>
    </row>
    <row r="57" spans="1:14" ht="18" customHeight="1" thickBot="1" x14ac:dyDescent="0.25">
      <c r="A57" s="38">
        <v>50</v>
      </c>
      <c r="B57" s="179">
        <f t="shared" si="6"/>
        <v>47</v>
      </c>
      <c r="C57" s="179">
        <f t="shared" si="6"/>
        <v>0</v>
      </c>
      <c r="D57" s="179">
        <f t="shared" si="6"/>
        <v>10</v>
      </c>
      <c r="E57" s="179">
        <f t="shared" si="7"/>
        <v>37</v>
      </c>
      <c r="F57" s="179">
        <f t="shared" si="2"/>
        <v>36</v>
      </c>
      <c r="G57" s="167">
        <v>0</v>
      </c>
      <c r="H57" s="151">
        <v>4</v>
      </c>
      <c r="I57" s="151">
        <v>32</v>
      </c>
      <c r="J57" s="179">
        <f t="shared" si="3"/>
        <v>11</v>
      </c>
      <c r="K57" s="167">
        <v>0</v>
      </c>
      <c r="L57" s="151">
        <v>6</v>
      </c>
      <c r="M57" s="151">
        <v>5</v>
      </c>
      <c r="N57" s="78">
        <v>50</v>
      </c>
    </row>
    <row r="58" spans="1:14" ht="18" customHeight="1" thickBot="1" x14ac:dyDescent="0.25">
      <c r="A58" s="37">
        <v>51</v>
      </c>
      <c r="B58" s="235">
        <f t="shared" si="6"/>
        <v>37</v>
      </c>
      <c r="C58" s="235">
        <f t="shared" si="6"/>
        <v>0</v>
      </c>
      <c r="D58" s="235">
        <f t="shared" si="6"/>
        <v>8</v>
      </c>
      <c r="E58" s="235">
        <f t="shared" si="7"/>
        <v>29</v>
      </c>
      <c r="F58" s="235">
        <f t="shared" si="2"/>
        <v>27</v>
      </c>
      <c r="G58" s="329">
        <v>0</v>
      </c>
      <c r="H58" s="150">
        <v>5</v>
      </c>
      <c r="I58" s="150">
        <v>22</v>
      </c>
      <c r="J58" s="235">
        <f t="shared" si="3"/>
        <v>10</v>
      </c>
      <c r="K58" s="329">
        <v>0</v>
      </c>
      <c r="L58" s="150">
        <v>3</v>
      </c>
      <c r="M58" s="150">
        <v>7</v>
      </c>
      <c r="N58" s="77">
        <v>51</v>
      </c>
    </row>
    <row r="59" spans="1:14" ht="18" customHeight="1" thickBot="1" x14ac:dyDescent="0.25">
      <c r="A59" s="38">
        <v>52</v>
      </c>
      <c r="B59" s="179">
        <f t="shared" si="6"/>
        <v>53</v>
      </c>
      <c r="C59" s="179">
        <f t="shared" si="6"/>
        <v>0</v>
      </c>
      <c r="D59" s="179">
        <f t="shared" si="6"/>
        <v>10</v>
      </c>
      <c r="E59" s="179">
        <f t="shared" si="7"/>
        <v>43</v>
      </c>
      <c r="F59" s="179">
        <f t="shared" si="2"/>
        <v>42</v>
      </c>
      <c r="G59" s="167">
        <v>0</v>
      </c>
      <c r="H59" s="151">
        <v>7</v>
      </c>
      <c r="I59" s="151">
        <v>35</v>
      </c>
      <c r="J59" s="179">
        <f t="shared" si="3"/>
        <v>11</v>
      </c>
      <c r="K59" s="167">
        <v>0</v>
      </c>
      <c r="L59" s="151">
        <v>3</v>
      </c>
      <c r="M59" s="151">
        <v>8</v>
      </c>
      <c r="N59" s="78">
        <v>52</v>
      </c>
    </row>
    <row r="60" spans="1:14" ht="18" customHeight="1" thickBot="1" x14ac:dyDescent="0.25">
      <c r="A60" s="37">
        <v>53</v>
      </c>
      <c r="B60" s="235">
        <f t="shared" si="6"/>
        <v>37</v>
      </c>
      <c r="C60" s="235">
        <f t="shared" si="6"/>
        <v>0</v>
      </c>
      <c r="D60" s="235">
        <f t="shared" si="6"/>
        <v>5</v>
      </c>
      <c r="E60" s="235">
        <f t="shared" si="7"/>
        <v>32</v>
      </c>
      <c r="F60" s="235">
        <f t="shared" si="2"/>
        <v>27</v>
      </c>
      <c r="G60" s="329">
        <v>0</v>
      </c>
      <c r="H60" s="150">
        <v>3</v>
      </c>
      <c r="I60" s="150">
        <v>24</v>
      </c>
      <c r="J60" s="235">
        <f t="shared" si="3"/>
        <v>10</v>
      </c>
      <c r="K60" s="329">
        <v>0</v>
      </c>
      <c r="L60" s="150">
        <v>2</v>
      </c>
      <c r="M60" s="150">
        <v>8</v>
      </c>
      <c r="N60" s="77">
        <v>53</v>
      </c>
    </row>
    <row r="61" spans="1:14" ht="18" customHeight="1" thickBot="1" x14ac:dyDescent="0.25">
      <c r="A61" s="38">
        <v>54</v>
      </c>
      <c r="B61" s="179">
        <f t="shared" si="6"/>
        <v>34</v>
      </c>
      <c r="C61" s="179">
        <f t="shared" si="6"/>
        <v>0</v>
      </c>
      <c r="D61" s="179">
        <f t="shared" si="6"/>
        <v>6</v>
      </c>
      <c r="E61" s="179">
        <f t="shared" si="7"/>
        <v>28</v>
      </c>
      <c r="F61" s="179">
        <f t="shared" si="2"/>
        <v>25</v>
      </c>
      <c r="G61" s="167">
        <v>0</v>
      </c>
      <c r="H61" s="151">
        <v>3</v>
      </c>
      <c r="I61" s="151">
        <v>22</v>
      </c>
      <c r="J61" s="179">
        <f t="shared" si="3"/>
        <v>9</v>
      </c>
      <c r="K61" s="167">
        <v>0</v>
      </c>
      <c r="L61" s="151">
        <v>3</v>
      </c>
      <c r="M61" s="151">
        <v>6</v>
      </c>
      <c r="N61" s="78">
        <v>54</v>
      </c>
    </row>
    <row r="62" spans="1:14" ht="18" customHeight="1" thickBot="1" x14ac:dyDescent="0.25">
      <c r="A62" s="37">
        <v>55</v>
      </c>
      <c r="B62" s="235">
        <f t="shared" si="6"/>
        <v>47</v>
      </c>
      <c r="C62" s="235">
        <f t="shared" si="6"/>
        <v>0</v>
      </c>
      <c r="D62" s="235">
        <f t="shared" si="6"/>
        <v>8</v>
      </c>
      <c r="E62" s="235">
        <f t="shared" si="7"/>
        <v>39</v>
      </c>
      <c r="F62" s="235">
        <f t="shared" si="2"/>
        <v>37</v>
      </c>
      <c r="G62" s="329">
        <v>0</v>
      </c>
      <c r="H62" s="150">
        <v>6</v>
      </c>
      <c r="I62" s="150">
        <v>31</v>
      </c>
      <c r="J62" s="235">
        <f t="shared" si="3"/>
        <v>10</v>
      </c>
      <c r="K62" s="329">
        <v>0</v>
      </c>
      <c r="L62" s="150">
        <v>2</v>
      </c>
      <c r="M62" s="150">
        <v>8</v>
      </c>
      <c r="N62" s="77">
        <v>55</v>
      </c>
    </row>
    <row r="63" spans="1:14" ht="18" customHeight="1" thickBot="1" x14ac:dyDescent="0.25">
      <c r="A63" s="38">
        <v>56</v>
      </c>
      <c r="B63" s="179">
        <f t="shared" si="6"/>
        <v>37</v>
      </c>
      <c r="C63" s="179">
        <f t="shared" si="6"/>
        <v>0</v>
      </c>
      <c r="D63" s="179">
        <f t="shared" si="6"/>
        <v>8</v>
      </c>
      <c r="E63" s="179">
        <f t="shared" si="7"/>
        <v>29</v>
      </c>
      <c r="F63" s="179">
        <f t="shared" si="2"/>
        <v>29</v>
      </c>
      <c r="G63" s="167">
        <v>0</v>
      </c>
      <c r="H63" s="151">
        <v>4</v>
      </c>
      <c r="I63" s="151">
        <v>25</v>
      </c>
      <c r="J63" s="179">
        <f t="shared" si="3"/>
        <v>8</v>
      </c>
      <c r="K63" s="167">
        <v>0</v>
      </c>
      <c r="L63" s="151">
        <v>4</v>
      </c>
      <c r="M63" s="151">
        <v>4</v>
      </c>
      <c r="N63" s="78">
        <v>56</v>
      </c>
    </row>
    <row r="64" spans="1:14" ht="18" customHeight="1" thickBot="1" x14ac:dyDescent="0.25">
      <c r="A64" s="37">
        <v>57</v>
      </c>
      <c r="B64" s="235">
        <f t="shared" si="6"/>
        <v>43</v>
      </c>
      <c r="C64" s="235">
        <f t="shared" si="6"/>
        <v>0</v>
      </c>
      <c r="D64" s="235">
        <f t="shared" si="6"/>
        <v>13</v>
      </c>
      <c r="E64" s="235">
        <f t="shared" si="7"/>
        <v>30</v>
      </c>
      <c r="F64" s="235">
        <f t="shared" si="2"/>
        <v>31</v>
      </c>
      <c r="G64" s="329">
        <v>0</v>
      </c>
      <c r="H64" s="150">
        <v>8</v>
      </c>
      <c r="I64" s="150">
        <v>23</v>
      </c>
      <c r="J64" s="235">
        <f t="shared" si="3"/>
        <v>12</v>
      </c>
      <c r="K64" s="329">
        <v>0</v>
      </c>
      <c r="L64" s="150">
        <v>5</v>
      </c>
      <c r="M64" s="150">
        <v>7</v>
      </c>
      <c r="N64" s="77">
        <v>57</v>
      </c>
    </row>
    <row r="65" spans="1:14" ht="18" customHeight="1" thickBot="1" x14ac:dyDescent="0.25">
      <c r="A65" s="38">
        <v>58</v>
      </c>
      <c r="B65" s="179">
        <f t="shared" si="6"/>
        <v>38</v>
      </c>
      <c r="C65" s="179">
        <f t="shared" si="6"/>
        <v>0</v>
      </c>
      <c r="D65" s="179">
        <f t="shared" si="6"/>
        <v>13</v>
      </c>
      <c r="E65" s="179">
        <f t="shared" si="7"/>
        <v>25</v>
      </c>
      <c r="F65" s="179">
        <f t="shared" si="2"/>
        <v>21</v>
      </c>
      <c r="G65" s="167">
        <v>0</v>
      </c>
      <c r="H65" s="151">
        <v>5</v>
      </c>
      <c r="I65" s="151">
        <v>16</v>
      </c>
      <c r="J65" s="179">
        <f t="shared" si="3"/>
        <v>17</v>
      </c>
      <c r="K65" s="167">
        <v>0</v>
      </c>
      <c r="L65" s="151">
        <v>8</v>
      </c>
      <c r="M65" s="151">
        <v>9</v>
      </c>
      <c r="N65" s="78">
        <v>58</v>
      </c>
    </row>
    <row r="66" spans="1:14" ht="18" customHeight="1" thickBot="1" x14ac:dyDescent="0.25">
      <c r="A66" s="37">
        <v>59</v>
      </c>
      <c r="B66" s="235">
        <f t="shared" si="6"/>
        <v>46</v>
      </c>
      <c r="C66" s="235">
        <f t="shared" si="6"/>
        <v>0</v>
      </c>
      <c r="D66" s="235">
        <f t="shared" si="6"/>
        <v>8</v>
      </c>
      <c r="E66" s="235">
        <f t="shared" si="7"/>
        <v>38</v>
      </c>
      <c r="F66" s="235">
        <f t="shared" si="2"/>
        <v>37</v>
      </c>
      <c r="G66" s="329">
        <v>0</v>
      </c>
      <c r="H66" s="150">
        <v>5</v>
      </c>
      <c r="I66" s="150">
        <v>32</v>
      </c>
      <c r="J66" s="235">
        <f t="shared" si="3"/>
        <v>9</v>
      </c>
      <c r="K66" s="329">
        <v>0</v>
      </c>
      <c r="L66" s="150">
        <v>3</v>
      </c>
      <c r="M66" s="150">
        <v>6</v>
      </c>
      <c r="N66" s="77">
        <v>59</v>
      </c>
    </row>
    <row r="67" spans="1:14" ht="18" customHeight="1" thickBot="1" x14ac:dyDescent="0.25">
      <c r="A67" s="38">
        <v>60</v>
      </c>
      <c r="B67" s="179">
        <f t="shared" si="6"/>
        <v>33</v>
      </c>
      <c r="C67" s="179">
        <f t="shared" si="6"/>
        <v>0</v>
      </c>
      <c r="D67" s="179">
        <f t="shared" si="6"/>
        <v>7</v>
      </c>
      <c r="E67" s="179">
        <f t="shared" si="7"/>
        <v>26</v>
      </c>
      <c r="F67" s="179">
        <f t="shared" si="2"/>
        <v>24</v>
      </c>
      <c r="G67" s="167">
        <v>0</v>
      </c>
      <c r="H67" s="151">
        <v>4</v>
      </c>
      <c r="I67" s="151">
        <v>20</v>
      </c>
      <c r="J67" s="179">
        <f t="shared" si="3"/>
        <v>9</v>
      </c>
      <c r="K67" s="167">
        <v>0</v>
      </c>
      <c r="L67" s="151">
        <v>3</v>
      </c>
      <c r="M67" s="151">
        <v>6</v>
      </c>
      <c r="N67" s="78">
        <v>60</v>
      </c>
    </row>
    <row r="68" spans="1:14" ht="18" customHeight="1" thickBot="1" x14ac:dyDescent="0.25">
      <c r="A68" s="37">
        <v>61</v>
      </c>
      <c r="B68" s="235">
        <f t="shared" si="6"/>
        <v>43</v>
      </c>
      <c r="C68" s="235">
        <f t="shared" si="6"/>
        <v>0</v>
      </c>
      <c r="D68" s="235">
        <f t="shared" si="6"/>
        <v>17</v>
      </c>
      <c r="E68" s="235">
        <f t="shared" si="7"/>
        <v>26</v>
      </c>
      <c r="F68" s="235">
        <f t="shared" si="2"/>
        <v>20</v>
      </c>
      <c r="G68" s="329">
        <v>0</v>
      </c>
      <c r="H68" s="150">
        <v>6</v>
      </c>
      <c r="I68" s="150">
        <v>14</v>
      </c>
      <c r="J68" s="235">
        <f t="shared" si="3"/>
        <v>23</v>
      </c>
      <c r="K68" s="329">
        <v>0</v>
      </c>
      <c r="L68" s="150">
        <v>11</v>
      </c>
      <c r="M68" s="150">
        <v>12</v>
      </c>
      <c r="N68" s="77">
        <v>61</v>
      </c>
    </row>
    <row r="69" spans="1:14" ht="18" customHeight="1" thickBot="1" x14ac:dyDescent="0.25">
      <c r="A69" s="38">
        <v>62</v>
      </c>
      <c r="B69" s="179">
        <f t="shared" si="6"/>
        <v>38</v>
      </c>
      <c r="C69" s="179">
        <f t="shared" si="6"/>
        <v>0</v>
      </c>
      <c r="D69" s="179">
        <f t="shared" si="6"/>
        <v>13</v>
      </c>
      <c r="E69" s="179">
        <f t="shared" si="7"/>
        <v>25</v>
      </c>
      <c r="F69" s="179">
        <f t="shared" si="2"/>
        <v>27</v>
      </c>
      <c r="G69" s="167">
        <v>0</v>
      </c>
      <c r="H69" s="151">
        <v>9</v>
      </c>
      <c r="I69" s="151">
        <v>18</v>
      </c>
      <c r="J69" s="179">
        <f t="shared" si="3"/>
        <v>11</v>
      </c>
      <c r="K69" s="167">
        <v>0</v>
      </c>
      <c r="L69" s="151">
        <v>4</v>
      </c>
      <c r="M69" s="151">
        <v>7</v>
      </c>
      <c r="N69" s="78">
        <v>62</v>
      </c>
    </row>
    <row r="70" spans="1:14" ht="18" customHeight="1" thickBot="1" x14ac:dyDescent="0.25">
      <c r="A70" s="37">
        <v>63</v>
      </c>
      <c r="B70" s="235">
        <f t="shared" si="6"/>
        <v>42</v>
      </c>
      <c r="C70" s="235">
        <f t="shared" si="6"/>
        <v>0</v>
      </c>
      <c r="D70" s="235">
        <f t="shared" si="6"/>
        <v>16</v>
      </c>
      <c r="E70" s="235">
        <f t="shared" si="7"/>
        <v>26</v>
      </c>
      <c r="F70" s="235">
        <f t="shared" si="2"/>
        <v>20</v>
      </c>
      <c r="G70" s="329">
        <v>0</v>
      </c>
      <c r="H70" s="150">
        <v>6</v>
      </c>
      <c r="I70" s="150">
        <v>14</v>
      </c>
      <c r="J70" s="235">
        <f t="shared" si="3"/>
        <v>22</v>
      </c>
      <c r="K70" s="329">
        <v>0</v>
      </c>
      <c r="L70" s="150">
        <v>10</v>
      </c>
      <c r="M70" s="150">
        <v>12</v>
      </c>
      <c r="N70" s="77">
        <v>63</v>
      </c>
    </row>
    <row r="71" spans="1:14" ht="18" customHeight="1" thickBot="1" x14ac:dyDescent="0.25">
      <c r="A71" s="38">
        <v>64</v>
      </c>
      <c r="B71" s="179">
        <f t="shared" si="6"/>
        <v>46</v>
      </c>
      <c r="C71" s="179">
        <f t="shared" si="6"/>
        <v>0</v>
      </c>
      <c r="D71" s="179">
        <f t="shared" si="6"/>
        <v>12</v>
      </c>
      <c r="E71" s="179">
        <f t="shared" si="7"/>
        <v>34</v>
      </c>
      <c r="F71" s="179">
        <f t="shared" si="2"/>
        <v>29</v>
      </c>
      <c r="G71" s="167">
        <v>0</v>
      </c>
      <c r="H71" s="151">
        <v>5</v>
      </c>
      <c r="I71" s="151">
        <v>24</v>
      </c>
      <c r="J71" s="179">
        <f t="shared" si="3"/>
        <v>17</v>
      </c>
      <c r="K71" s="167">
        <v>0</v>
      </c>
      <c r="L71" s="151">
        <v>7</v>
      </c>
      <c r="M71" s="151">
        <v>10</v>
      </c>
      <c r="N71" s="78">
        <v>64</v>
      </c>
    </row>
    <row r="72" spans="1:14" ht="18" customHeight="1" thickBot="1" x14ac:dyDescent="0.25">
      <c r="A72" s="37">
        <v>65</v>
      </c>
      <c r="B72" s="235">
        <f t="shared" ref="B72:D103" si="8">J72+F72</f>
        <v>48</v>
      </c>
      <c r="C72" s="235">
        <f t="shared" si="8"/>
        <v>0</v>
      </c>
      <c r="D72" s="235">
        <f t="shared" si="8"/>
        <v>19</v>
      </c>
      <c r="E72" s="235">
        <f t="shared" ref="E72:E103" si="9">M72+I72</f>
        <v>29</v>
      </c>
      <c r="F72" s="235">
        <f t="shared" ref="F72:F103" si="10">I72+H72+G72</f>
        <v>28</v>
      </c>
      <c r="G72" s="329">
        <v>0</v>
      </c>
      <c r="H72" s="150">
        <v>9</v>
      </c>
      <c r="I72" s="150">
        <v>19</v>
      </c>
      <c r="J72" s="235">
        <f t="shared" ref="J72:J103" si="11">M72+L72+K72</f>
        <v>20</v>
      </c>
      <c r="K72" s="329">
        <v>0</v>
      </c>
      <c r="L72" s="150">
        <v>10</v>
      </c>
      <c r="M72" s="150">
        <v>10</v>
      </c>
      <c r="N72" s="77">
        <v>65</v>
      </c>
    </row>
    <row r="73" spans="1:14" ht="18" customHeight="1" thickBot="1" x14ac:dyDescent="0.25">
      <c r="A73" s="38">
        <v>66</v>
      </c>
      <c r="B73" s="179">
        <f t="shared" si="8"/>
        <v>45</v>
      </c>
      <c r="C73" s="179">
        <f t="shared" si="8"/>
        <v>0</v>
      </c>
      <c r="D73" s="179">
        <f t="shared" si="8"/>
        <v>16</v>
      </c>
      <c r="E73" s="179">
        <f t="shared" si="9"/>
        <v>29</v>
      </c>
      <c r="F73" s="179">
        <f t="shared" si="10"/>
        <v>20</v>
      </c>
      <c r="G73" s="167">
        <v>0</v>
      </c>
      <c r="H73" s="151">
        <v>6</v>
      </c>
      <c r="I73" s="151">
        <v>14</v>
      </c>
      <c r="J73" s="179">
        <f t="shared" si="11"/>
        <v>25</v>
      </c>
      <c r="K73" s="167">
        <v>0</v>
      </c>
      <c r="L73" s="151">
        <v>10</v>
      </c>
      <c r="M73" s="151">
        <v>15</v>
      </c>
      <c r="N73" s="78">
        <v>66</v>
      </c>
    </row>
    <row r="74" spans="1:14" ht="18" customHeight="1" x14ac:dyDescent="0.2">
      <c r="A74" s="39">
        <v>67</v>
      </c>
      <c r="B74" s="178">
        <f t="shared" si="8"/>
        <v>31</v>
      </c>
      <c r="C74" s="178">
        <f t="shared" si="8"/>
        <v>0</v>
      </c>
      <c r="D74" s="178">
        <f t="shared" si="8"/>
        <v>12</v>
      </c>
      <c r="E74" s="178">
        <f t="shared" si="9"/>
        <v>19</v>
      </c>
      <c r="F74" s="178">
        <f t="shared" si="10"/>
        <v>15</v>
      </c>
      <c r="G74" s="178">
        <v>0</v>
      </c>
      <c r="H74" s="152">
        <v>4</v>
      </c>
      <c r="I74" s="152">
        <v>11</v>
      </c>
      <c r="J74" s="178">
        <f t="shared" si="11"/>
        <v>16</v>
      </c>
      <c r="K74" s="178">
        <v>0</v>
      </c>
      <c r="L74" s="152">
        <v>8</v>
      </c>
      <c r="M74" s="152">
        <v>8</v>
      </c>
      <c r="N74" s="79">
        <v>67</v>
      </c>
    </row>
    <row r="75" spans="1:14" ht="18" customHeight="1" thickBot="1" x14ac:dyDescent="0.25">
      <c r="A75" s="1265">
        <v>68</v>
      </c>
      <c r="B75" s="179">
        <f t="shared" si="8"/>
        <v>42</v>
      </c>
      <c r="C75" s="179">
        <f t="shared" si="8"/>
        <v>0</v>
      </c>
      <c r="D75" s="179">
        <f t="shared" si="8"/>
        <v>21</v>
      </c>
      <c r="E75" s="179">
        <f t="shared" si="9"/>
        <v>21</v>
      </c>
      <c r="F75" s="179">
        <f t="shared" si="10"/>
        <v>24</v>
      </c>
      <c r="G75" s="179">
        <v>0</v>
      </c>
      <c r="H75" s="153">
        <v>7</v>
      </c>
      <c r="I75" s="153">
        <v>17</v>
      </c>
      <c r="J75" s="179">
        <f t="shared" si="11"/>
        <v>18</v>
      </c>
      <c r="K75" s="179">
        <v>0</v>
      </c>
      <c r="L75" s="153">
        <v>14</v>
      </c>
      <c r="M75" s="153">
        <v>4</v>
      </c>
      <c r="N75" s="1266">
        <v>68</v>
      </c>
    </row>
    <row r="76" spans="1:14" ht="18" customHeight="1" thickBot="1" x14ac:dyDescent="0.25">
      <c r="A76" s="37">
        <v>69</v>
      </c>
      <c r="B76" s="235">
        <f t="shared" si="8"/>
        <v>35</v>
      </c>
      <c r="C76" s="235">
        <f t="shared" si="8"/>
        <v>0</v>
      </c>
      <c r="D76" s="235">
        <f t="shared" si="8"/>
        <v>11</v>
      </c>
      <c r="E76" s="235">
        <f t="shared" si="9"/>
        <v>24</v>
      </c>
      <c r="F76" s="235">
        <f t="shared" si="10"/>
        <v>21</v>
      </c>
      <c r="G76" s="329">
        <v>0</v>
      </c>
      <c r="H76" s="150">
        <v>6</v>
      </c>
      <c r="I76" s="150">
        <v>15</v>
      </c>
      <c r="J76" s="235">
        <f t="shared" si="11"/>
        <v>14</v>
      </c>
      <c r="K76" s="329">
        <v>0</v>
      </c>
      <c r="L76" s="150">
        <v>5</v>
      </c>
      <c r="M76" s="150">
        <v>9</v>
      </c>
      <c r="N76" s="77">
        <v>69</v>
      </c>
    </row>
    <row r="77" spans="1:14" ht="18" customHeight="1" thickBot="1" x14ac:dyDescent="0.25">
      <c r="A77" s="38">
        <v>70</v>
      </c>
      <c r="B77" s="179">
        <f t="shared" si="8"/>
        <v>36</v>
      </c>
      <c r="C77" s="179">
        <f t="shared" si="8"/>
        <v>0</v>
      </c>
      <c r="D77" s="179">
        <f t="shared" si="8"/>
        <v>12</v>
      </c>
      <c r="E77" s="179">
        <f t="shared" si="9"/>
        <v>24</v>
      </c>
      <c r="F77" s="179">
        <f t="shared" si="10"/>
        <v>22</v>
      </c>
      <c r="G77" s="167">
        <v>0</v>
      </c>
      <c r="H77" s="151">
        <v>5</v>
      </c>
      <c r="I77" s="151">
        <v>17</v>
      </c>
      <c r="J77" s="179">
        <f t="shared" si="11"/>
        <v>14</v>
      </c>
      <c r="K77" s="167">
        <v>0</v>
      </c>
      <c r="L77" s="151">
        <v>7</v>
      </c>
      <c r="M77" s="151">
        <v>7</v>
      </c>
      <c r="N77" s="78">
        <v>70</v>
      </c>
    </row>
    <row r="78" spans="1:14" ht="18" customHeight="1" thickBot="1" x14ac:dyDescent="0.25">
      <c r="A78" s="37">
        <v>71</v>
      </c>
      <c r="B78" s="235">
        <f t="shared" si="8"/>
        <v>42</v>
      </c>
      <c r="C78" s="235">
        <f t="shared" si="8"/>
        <v>0</v>
      </c>
      <c r="D78" s="235">
        <f t="shared" si="8"/>
        <v>19</v>
      </c>
      <c r="E78" s="235">
        <f t="shared" si="9"/>
        <v>23</v>
      </c>
      <c r="F78" s="235">
        <f t="shared" si="10"/>
        <v>25</v>
      </c>
      <c r="G78" s="329">
        <v>0</v>
      </c>
      <c r="H78" s="150">
        <v>9</v>
      </c>
      <c r="I78" s="150">
        <v>16</v>
      </c>
      <c r="J78" s="235">
        <f t="shared" si="11"/>
        <v>17</v>
      </c>
      <c r="K78" s="329">
        <v>0</v>
      </c>
      <c r="L78" s="150">
        <v>10</v>
      </c>
      <c r="M78" s="150">
        <v>7</v>
      </c>
      <c r="N78" s="77">
        <v>71</v>
      </c>
    </row>
    <row r="79" spans="1:14" ht="18" customHeight="1" thickBot="1" x14ac:dyDescent="0.25">
      <c r="A79" s="38">
        <v>72</v>
      </c>
      <c r="B79" s="179">
        <f t="shared" si="8"/>
        <v>39</v>
      </c>
      <c r="C79" s="179">
        <f t="shared" si="8"/>
        <v>0</v>
      </c>
      <c r="D79" s="179">
        <f t="shared" si="8"/>
        <v>21</v>
      </c>
      <c r="E79" s="179">
        <f t="shared" si="9"/>
        <v>18</v>
      </c>
      <c r="F79" s="179">
        <f t="shared" si="10"/>
        <v>15</v>
      </c>
      <c r="G79" s="167">
        <v>0</v>
      </c>
      <c r="H79" s="151">
        <v>11</v>
      </c>
      <c r="I79" s="151">
        <v>4</v>
      </c>
      <c r="J79" s="179">
        <f t="shared" si="11"/>
        <v>24</v>
      </c>
      <c r="K79" s="167">
        <v>0</v>
      </c>
      <c r="L79" s="151">
        <v>10</v>
      </c>
      <c r="M79" s="151">
        <v>14</v>
      </c>
      <c r="N79" s="78">
        <v>72</v>
      </c>
    </row>
    <row r="80" spans="1:14" ht="18" customHeight="1" thickBot="1" x14ac:dyDescent="0.25">
      <c r="A80" s="37">
        <v>73</v>
      </c>
      <c r="B80" s="235">
        <f t="shared" si="8"/>
        <v>27</v>
      </c>
      <c r="C80" s="235">
        <f t="shared" si="8"/>
        <v>0</v>
      </c>
      <c r="D80" s="235">
        <f t="shared" si="8"/>
        <v>12</v>
      </c>
      <c r="E80" s="235">
        <f t="shared" si="9"/>
        <v>15</v>
      </c>
      <c r="F80" s="235">
        <f t="shared" si="10"/>
        <v>15</v>
      </c>
      <c r="G80" s="329">
        <v>0</v>
      </c>
      <c r="H80" s="150">
        <v>6</v>
      </c>
      <c r="I80" s="150">
        <v>9</v>
      </c>
      <c r="J80" s="235">
        <f t="shared" si="11"/>
        <v>12</v>
      </c>
      <c r="K80" s="329">
        <v>0</v>
      </c>
      <c r="L80" s="150">
        <v>6</v>
      </c>
      <c r="M80" s="150">
        <v>6</v>
      </c>
      <c r="N80" s="77">
        <v>73</v>
      </c>
    </row>
    <row r="81" spans="1:14" ht="18" customHeight="1" thickBot="1" x14ac:dyDescent="0.25">
      <c r="A81" s="38">
        <v>74</v>
      </c>
      <c r="B81" s="179">
        <f t="shared" si="8"/>
        <v>41</v>
      </c>
      <c r="C81" s="179">
        <f t="shared" si="8"/>
        <v>0</v>
      </c>
      <c r="D81" s="179">
        <f t="shared" si="8"/>
        <v>15</v>
      </c>
      <c r="E81" s="179">
        <f t="shared" si="9"/>
        <v>26</v>
      </c>
      <c r="F81" s="179">
        <f t="shared" si="10"/>
        <v>25</v>
      </c>
      <c r="G81" s="167">
        <v>0</v>
      </c>
      <c r="H81" s="151">
        <v>10</v>
      </c>
      <c r="I81" s="151">
        <v>15</v>
      </c>
      <c r="J81" s="179">
        <f t="shared" si="11"/>
        <v>16</v>
      </c>
      <c r="K81" s="167">
        <v>0</v>
      </c>
      <c r="L81" s="151">
        <v>5</v>
      </c>
      <c r="M81" s="151">
        <v>11</v>
      </c>
      <c r="N81" s="78">
        <v>74</v>
      </c>
    </row>
    <row r="82" spans="1:14" ht="18" customHeight="1" thickBot="1" x14ac:dyDescent="0.25">
      <c r="A82" s="37">
        <v>75</v>
      </c>
      <c r="B82" s="235">
        <f t="shared" si="8"/>
        <v>29</v>
      </c>
      <c r="C82" s="235">
        <f t="shared" si="8"/>
        <v>0</v>
      </c>
      <c r="D82" s="235">
        <f t="shared" si="8"/>
        <v>16</v>
      </c>
      <c r="E82" s="235">
        <f t="shared" si="9"/>
        <v>13</v>
      </c>
      <c r="F82" s="235">
        <f t="shared" si="10"/>
        <v>13</v>
      </c>
      <c r="G82" s="329">
        <v>0</v>
      </c>
      <c r="H82" s="150">
        <v>5</v>
      </c>
      <c r="I82" s="150">
        <v>8</v>
      </c>
      <c r="J82" s="235">
        <f t="shared" si="11"/>
        <v>16</v>
      </c>
      <c r="K82" s="329">
        <v>0</v>
      </c>
      <c r="L82" s="150">
        <v>11</v>
      </c>
      <c r="M82" s="150">
        <v>5</v>
      </c>
      <c r="N82" s="77">
        <v>75</v>
      </c>
    </row>
    <row r="83" spans="1:14" ht="18" customHeight="1" thickBot="1" x14ac:dyDescent="0.25">
      <c r="A83" s="38">
        <v>76</v>
      </c>
      <c r="B83" s="179">
        <f t="shared" si="8"/>
        <v>33</v>
      </c>
      <c r="C83" s="179">
        <f t="shared" si="8"/>
        <v>0</v>
      </c>
      <c r="D83" s="179">
        <f t="shared" si="8"/>
        <v>18</v>
      </c>
      <c r="E83" s="179">
        <f t="shared" si="9"/>
        <v>15</v>
      </c>
      <c r="F83" s="179">
        <f t="shared" si="10"/>
        <v>14</v>
      </c>
      <c r="G83" s="167">
        <v>0</v>
      </c>
      <c r="H83" s="151">
        <v>10</v>
      </c>
      <c r="I83" s="151">
        <v>4</v>
      </c>
      <c r="J83" s="179">
        <f t="shared" si="11"/>
        <v>19</v>
      </c>
      <c r="K83" s="167">
        <v>0</v>
      </c>
      <c r="L83" s="151">
        <v>8</v>
      </c>
      <c r="M83" s="151">
        <v>11</v>
      </c>
      <c r="N83" s="78">
        <v>76</v>
      </c>
    </row>
    <row r="84" spans="1:14" ht="18" customHeight="1" thickBot="1" x14ac:dyDescent="0.25">
      <c r="A84" s="37">
        <v>77</v>
      </c>
      <c r="B84" s="235">
        <f t="shared" si="8"/>
        <v>39</v>
      </c>
      <c r="C84" s="235">
        <f t="shared" si="8"/>
        <v>0</v>
      </c>
      <c r="D84" s="235">
        <f t="shared" si="8"/>
        <v>22</v>
      </c>
      <c r="E84" s="235">
        <f t="shared" si="9"/>
        <v>17</v>
      </c>
      <c r="F84" s="235">
        <f t="shared" si="10"/>
        <v>17</v>
      </c>
      <c r="G84" s="329">
        <v>0</v>
      </c>
      <c r="H84" s="150">
        <v>8</v>
      </c>
      <c r="I84" s="150">
        <v>9</v>
      </c>
      <c r="J84" s="235">
        <f t="shared" si="11"/>
        <v>22</v>
      </c>
      <c r="K84" s="329">
        <v>0</v>
      </c>
      <c r="L84" s="150">
        <v>14</v>
      </c>
      <c r="M84" s="150">
        <v>8</v>
      </c>
      <c r="N84" s="77">
        <v>77</v>
      </c>
    </row>
    <row r="85" spans="1:14" ht="18" customHeight="1" thickBot="1" x14ac:dyDescent="0.25">
      <c r="A85" s="38">
        <v>78</v>
      </c>
      <c r="B85" s="179">
        <f t="shared" si="8"/>
        <v>37</v>
      </c>
      <c r="C85" s="179">
        <f t="shared" si="8"/>
        <v>0</v>
      </c>
      <c r="D85" s="179">
        <f t="shared" si="8"/>
        <v>12</v>
      </c>
      <c r="E85" s="179">
        <f t="shared" si="9"/>
        <v>25</v>
      </c>
      <c r="F85" s="179">
        <f t="shared" si="10"/>
        <v>19</v>
      </c>
      <c r="G85" s="167">
        <v>0</v>
      </c>
      <c r="H85" s="151">
        <v>3</v>
      </c>
      <c r="I85" s="151">
        <v>16</v>
      </c>
      <c r="J85" s="179">
        <f t="shared" si="11"/>
        <v>18</v>
      </c>
      <c r="K85" s="167">
        <v>0</v>
      </c>
      <c r="L85" s="151">
        <v>9</v>
      </c>
      <c r="M85" s="151">
        <v>9</v>
      </c>
      <c r="N85" s="78">
        <v>78</v>
      </c>
    </row>
    <row r="86" spans="1:14" ht="18" customHeight="1" thickBot="1" x14ac:dyDescent="0.25">
      <c r="A86" s="37">
        <v>79</v>
      </c>
      <c r="B86" s="235">
        <f t="shared" si="8"/>
        <v>33</v>
      </c>
      <c r="C86" s="235">
        <f t="shared" si="8"/>
        <v>0</v>
      </c>
      <c r="D86" s="235">
        <f t="shared" si="8"/>
        <v>17</v>
      </c>
      <c r="E86" s="235">
        <f t="shared" si="9"/>
        <v>16</v>
      </c>
      <c r="F86" s="235">
        <f t="shared" si="10"/>
        <v>9</v>
      </c>
      <c r="G86" s="329">
        <v>0</v>
      </c>
      <c r="H86" s="150">
        <v>4</v>
      </c>
      <c r="I86" s="150">
        <v>5</v>
      </c>
      <c r="J86" s="235">
        <f t="shared" si="11"/>
        <v>24</v>
      </c>
      <c r="K86" s="329">
        <v>0</v>
      </c>
      <c r="L86" s="150">
        <v>13</v>
      </c>
      <c r="M86" s="150">
        <v>11</v>
      </c>
      <c r="N86" s="77">
        <v>79</v>
      </c>
    </row>
    <row r="87" spans="1:14" ht="18" customHeight="1" thickBot="1" x14ac:dyDescent="0.25">
      <c r="A87" s="38">
        <v>80</v>
      </c>
      <c r="B87" s="179">
        <f t="shared" si="8"/>
        <v>34</v>
      </c>
      <c r="C87" s="179">
        <f t="shared" si="8"/>
        <v>0</v>
      </c>
      <c r="D87" s="179">
        <f t="shared" si="8"/>
        <v>16</v>
      </c>
      <c r="E87" s="179">
        <f t="shared" si="9"/>
        <v>18</v>
      </c>
      <c r="F87" s="179">
        <f t="shared" si="10"/>
        <v>15</v>
      </c>
      <c r="G87" s="167">
        <v>0</v>
      </c>
      <c r="H87" s="151">
        <v>4</v>
      </c>
      <c r="I87" s="151">
        <v>11</v>
      </c>
      <c r="J87" s="179">
        <f t="shared" si="11"/>
        <v>19</v>
      </c>
      <c r="K87" s="167">
        <v>0</v>
      </c>
      <c r="L87" s="151">
        <v>12</v>
      </c>
      <c r="M87" s="151">
        <v>7</v>
      </c>
      <c r="N87" s="78">
        <v>80</v>
      </c>
    </row>
    <row r="88" spans="1:14" ht="18" customHeight="1" thickBot="1" x14ac:dyDescent="0.25">
      <c r="A88" s="37">
        <v>81</v>
      </c>
      <c r="B88" s="235">
        <f t="shared" si="8"/>
        <v>30</v>
      </c>
      <c r="C88" s="235">
        <f t="shared" si="8"/>
        <v>0</v>
      </c>
      <c r="D88" s="235">
        <f t="shared" si="8"/>
        <v>14</v>
      </c>
      <c r="E88" s="235">
        <f t="shared" si="9"/>
        <v>16</v>
      </c>
      <c r="F88" s="235">
        <f t="shared" si="10"/>
        <v>16</v>
      </c>
      <c r="G88" s="329">
        <v>0</v>
      </c>
      <c r="H88" s="150">
        <v>7</v>
      </c>
      <c r="I88" s="150">
        <v>9</v>
      </c>
      <c r="J88" s="235">
        <f t="shared" si="11"/>
        <v>14</v>
      </c>
      <c r="K88" s="329">
        <v>0</v>
      </c>
      <c r="L88" s="150">
        <v>7</v>
      </c>
      <c r="M88" s="150">
        <v>7</v>
      </c>
      <c r="N88" s="77">
        <v>81</v>
      </c>
    </row>
    <row r="89" spans="1:14" ht="18" customHeight="1" thickBot="1" x14ac:dyDescent="0.25">
      <c r="A89" s="38">
        <v>82</v>
      </c>
      <c r="B89" s="179">
        <f t="shared" si="8"/>
        <v>38</v>
      </c>
      <c r="C89" s="179">
        <f t="shared" si="8"/>
        <v>0</v>
      </c>
      <c r="D89" s="179">
        <f t="shared" si="8"/>
        <v>17</v>
      </c>
      <c r="E89" s="179">
        <f t="shared" si="9"/>
        <v>21</v>
      </c>
      <c r="F89" s="179">
        <f t="shared" si="10"/>
        <v>14</v>
      </c>
      <c r="G89" s="167">
        <v>0</v>
      </c>
      <c r="H89" s="151">
        <v>6</v>
      </c>
      <c r="I89" s="151">
        <v>8</v>
      </c>
      <c r="J89" s="179">
        <f t="shared" si="11"/>
        <v>24</v>
      </c>
      <c r="K89" s="167">
        <v>0</v>
      </c>
      <c r="L89" s="151">
        <v>11</v>
      </c>
      <c r="M89" s="151">
        <v>13</v>
      </c>
      <c r="N89" s="78">
        <v>82</v>
      </c>
    </row>
    <row r="90" spans="1:14" ht="18" customHeight="1" thickBot="1" x14ac:dyDescent="0.25">
      <c r="A90" s="37">
        <v>83</v>
      </c>
      <c r="B90" s="235">
        <f t="shared" si="8"/>
        <v>33</v>
      </c>
      <c r="C90" s="235">
        <f t="shared" si="8"/>
        <v>0</v>
      </c>
      <c r="D90" s="235">
        <f t="shared" si="8"/>
        <v>13</v>
      </c>
      <c r="E90" s="235">
        <f t="shared" si="9"/>
        <v>20</v>
      </c>
      <c r="F90" s="235">
        <f t="shared" si="10"/>
        <v>12</v>
      </c>
      <c r="G90" s="329">
        <v>0</v>
      </c>
      <c r="H90" s="150">
        <v>4</v>
      </c>
      <c r="I90" s="150">
        <v>8</v>
      </c>
      <c r="J90" s="235">
        <f t="shared" si="11"/>
        <v>21</v>
      </c>
      <c r="K90" s="329">
        <v>0</v>
      </c>
      <c r="L90" s="150">
        <v>9</v>
      </c>
      <c r="M90" s="150">
        <v>12</v>
      </c>
      <c r="N90" s="77">
        <v>83</v>
      </c>
    </row>
    <row r="91" spans="1:14" ht="18" customHeight="1" thickBot="1" x14ac:dyDescent="0.25">
      <c r="A91" s="38">
        <v>84</v>
      </c>
      <c r="B91" s="179">
        <f t="shared" si="8"/>
        <v>25</v>
      </c>
      <c r="C91" s="179">
        <f t="shared" si="8"/>
        <v>0</v>
      </c>
      <c r="D91" s="179">
        <f t="shared" si="8"/>
        <v>12</v>
      </c>
      <c r="E91" s="179">
        <f t="shared" si="9"/>
        <v>13</v>
      </c>
      <c r="F91" s="179">
        <f t="shared" si="10"/>
        <v>10</v>
      </c>
      <c r="G91" s="167">
        <v>0</v>
      </c>
      <c r="H91" s="151">
        <v>3</v>
      </c>
      <c r="I91" s="151">
        <v>7</v>
      </c>
      <c r="J91" s="179">
        <f t="shared" si="11"/>
        <v>15</v>
      </c>
      <c r="K91" s="167">
        <v>0</v>
      </c>
      <c r="L91" s="151">
        <v>9</v>
      </c>
      <c r="M91" s="151">
        <v>6</v>
      </c>
      <c r="N91" s="78">
        <v>84</v>
      </c>
    </row>
    <row r="92" spans="1:14" ht="18" customHeight="1" thickBot="1" x14ac:dyDescent="0.25">
      <c r="A92" s="37">
        <v>85</v>
      </c>
      <c r="B92" s="235">
        <f t="shared" si="8"/>
        <v>37</v>
      </c>
      <c r="C92" s="235">
        <f t="shared" si="8"/>
        <v>0</v>
      </c>
      <c r="D92" s="235">
        <f t="shared" si="8"/>
        <v>19</v>
      </c>
      <c r="E92" s="235">
        <f t="shared" si="9"/>
        <v>18</v>
      </c>
      <c r="F92" s="235">
        <f t="shared" si="10"/>
        <v>13</v>
      </c>
      <c r="G92" s="329">
        <v>0</v>
      </c>
      <c r="H92" s="150">
        <v>6</v>
      </c>
      <c r="I92" s="150">
        <v>7</v>
      </c>
      <c r="J92" s="235">
        <f t="shared" si="11"/>
        <v>24</v>
      </c>
      <c r="K92" s="329">
        <v>0</v>
      </c>
      <c r="L92" s="150">
        <v>13</v>
      </c>
      <c r="M92" s="150">
        <v>11</v>
      </c>
      <c r="N92" s="77">
        <v>85</v>
      </c>
    </row>
    <row r="93" spans="1:14" ht="18" customHeight="1" thickBot="1" x14ac:dyDescent="0.25">
      <c r="A93" s="38">
        <v>86</v>
      </c>
      <c r="B93" s="179">
        <f t="shared" si="8"/>
        <v>41</v>
      </c>
      <c r="C93" s="179">
        <f t="shared" si="8"/>
        <v>0</v>
      </c>
      <c r="D93" s="179">
        <f t="shared" si="8"/>
        <v>15</v>
      </c>
      <c r="E93" s="179">
        <f t="shared" si="9"/>
        <v>26</v>
      </c>
      <c r="F93" s="179">
        <f t="shared" si="10"/>
        <v>10</v>
      </c>
      <c r="G93" s="167">
        <v>0</v>
      </c>
      <c r="H93" s="151">
        <v>5</v>
      </c>
      <c r="I93" s="151">
        <v>5</v>
      </c>
      <c r="J93" s="179">
        <f t="shared" si="11"/>
        <v>31</v>
      </c>
      <c r="K93" s="167">
        <v>0</v>
      </c>
      <c r="L93" s="151">
        <v>10</v>
      </c>
      <c r="M93" s="151">
        <v>21</v>
      </c>
      <c r="N93" s="78">
        <v>86</v>
      </c>
    </row>
    <row r="94" spans="1:14" ht="18" customHeight="1" thickBot="1" x14ac:dyDescent="0.25">
      <c r="A94" s="37">
        <v>87</v>
      </c>
      <c r="B94" s="235">
        <f t="shared" si="8"/>
        <v>25</v>
      </c>
      <c r="C94" s="235">
        <f t="shared" si="8"/>
        <v>0</v>
      </c>
      <c r="D94" s="235">
        <f t="shared" si="8"/>
        <v>14</v>
      </c>
      <c r="E94" s="235">
        <f t="shared" si="9"/>
        <v>11</v>
      </c>
      <c r="F94" s="235">
        <f t="shared" si="10"/>
        <v>12</v>
      </c>
      <c r="G94" s="329">
        <v>0</v>
      </c>
      <c r="H94" s="150">
        <v>6</v>
      </c>
      <c r="I94" s="150">
        <v>6</v>
      </c>
      <c r="J94" s="235">
        <f t="shared" si="11"/>
        <v>13</v>
      </c>
      <c r="K94" s="329">
        <v>0</v>
      </c>
      <c r="L94" s="150">
        <v>8</v>
      </c>
      <c r="M94" s="150">
        <v>5</v>
      </c>
      <c r="N94" s="77">
        <v>87</v>
      </c>
    </row>
    <row r="95" spans="1:14" ht="18" customHeight="1" thickBot="1" x14ac:dyDescent="0.25">
      <c r="A95" s="38">
        <v>88</v>
      </c>
      <c r="B95" s="179">
        <f t="shared" si="8"/>
        <v>25</v>
      </c>
      <c r="C95" s="179">
        <f t="shared" si="8"/>
        <v>0</v>
      </c>
      <c r="D95" s="179">
        <f t="shared" si="8"/>
        <v>13</v>
      </c>
      <c r="E95" s="179">
        <f t="shared" si="9"/>
        <v>12</v>
      </c>
      <c r="F95" s="179">
        <f t="shared" si="10"/>
        <v>7</v>
      </c>
      <c r="G95" s="167">
        <v>0</v>
      </c>
      <c r="H95" s="151">
        <v>4</v>
      </c>
      <c r="I95" s="151">
        <v>3</v>
      </c>
      <c r="J95" s="179">
        <f t="shared" si="11"/>
        <v>18</v>
      </c>
      <c r="K95" s="167">
        <v>0</v>
      </c>
      <c r="L95" s="151">
        <v>9</v>
      </c>
      <c r="M95" s="151">
        <v>9</v>
      </c>
      <c r="N95" s="78">
        <v>88</v>
      </c>
    </row>
    <row r="96" spans="1:14" ht="18" customHeight="1" thickBot="1" x14ac:dyDescent="0.25">
      <c r="A96" s="37">
        <v>89</v>
      </c>
      <c r="B96" s="235">
        <f t="shared" si="8"/>
        <v>21</v>
      </c>
      <c r="C96" s="235">
        <f t="shared" si="8"/>
        <v>0</v>
      </c>
      <c r="D96" s="235">
        <f t="shared" si="8"/>
        <v>8</v>
      </c>
      <c r="E96" s="235">
        <f t="shared" si="9"/>
        <v>13</v>
      </c>
      <c r="F96" s="235">
        <f t="shared" si="10"/>
        <v>7</v>
      </c>
      <c r="G96" s="329">
        <v>0</v>
      </c>
      <c r="H96" s="150">
        <v>2</v>
      </c>
      <c r="I96" s="150">
        <v>5</v>
      </c>
      <c r="J96" s="235">
        <f t="shared" si="11"/>
        <v>14</v>
      </c>
      <c r="K96" s="329">
        <v>0</v>
      </c>
      <c r="L96" s="150">
        <v>6</v>
      </c>
      <c r="M96" s="150">
        <v>8</v>
      </c>
      <c r="N96" s="77">
        <v>89</v>
      </c>
    </row>
    <row r="97" spans="1:14" ht="18" customHeight="1" thickBot="1" x14ac:dyDescent="0.25">
      <c r="A97" s="38">
        <v>90</v>
      </c>
      <c r="B97" s="179">
        <f t="shared" si="8"/>
        <v>18</v>
      </c>
      <c r="C97" s="179">
        <f t="shared" si="8"/>
        <v>0</v>
      </c>
      <c r="D97" s="179">
        <f t="shared" si="8"/>
        <v>7</v>
      </c>
      <c r="E97" s="179">
        <f t="shared" si="9"/>
        <v>11</v>
      </c>
      <c r="F97" s="179">
        <f t="shared" si="10"/>
        <v>10</v>
      </c>
      <c r="G97" s="167">
        <v>0</v>
      </c>
      <c r="H97" s="151">
        <v>5</v>
      </c>
      <c r="I97" s="151">
        <v>5</v>
      </c>
      <c r="J97" s="179">
        <f t="shared" si="11"/>
        <v>8</v>
      </c>
      <c r="K97" s="167">
        <v>0</v>
      </c>
      <c r="L97" s="151">
        <v>2</v>
      </c>
      <c r="M97" s="151">
        <v>6</v>
      </c>
      <c r="N97" s="78">
        <v>90</v>
      </c>
    </row>
    <row r="98" spans="1:14" ht="18" customHeight="1" thickBot="1" x14ac:dyDescent="0.25">
      <c r="A98" s="37">
        <v>91</v>
      </c>
      <c r="B98" s="235">
        <f t="shared" si="8"/>
        <v>17</v>
      </c>
      <c r="C98" s="235">
        <f t="shared" si="8"/>
        <v>0</v>
      </c>
      <c r="D98" s="235">
        <f t="shared" si="8"/>
        <v>5</v>
      </c>
      <c r="E98" s="235">
        <f t="shared" si="9"/>
        <v>12</v>
      </c>
      <c r="F98" s="235">
        <f t="shared" si="10"/>
        <v>5</v>
      </c>
      <c r="G98" s="329">
        <v>0</v>
      </c>
      <c r="H98" s="150">
        <v>1</v>
      </c>
      <c r="I98" s="150">
        <v>4</v>
      </c>
      <c r="J98" s="235">
        <f t="shared" si="11"/>
        <v>12</v>
      </c>
      <c r="K98" s="329">
        <v>0</v>
      </c>
      <c r="L98" s="150">
        <v>4</v>
      </c>
      <c r="M98" s="150">
        <v>8</v>
      </c>
      <c r="N98" s="77">
        <v>91</v>
      </c>
    </row>
    <row r="99" spans="1:14" ht="18" customHeight="1" thickBot="1" x14ac:dyDescent="0.25">
      <c r="A99" s="232">
        <v>92</v>
      </c>
      <c r="B99" s="237">
        <f t="shared" si="8"/>
        <v>12</v>
      </c>
      <c r="C99" s="237">
        <f t="shared" si="8"/>
        <v>0</v>
      </c>
      <c r="D99" s="237">
        <f t="shared" si="8"/>
        <v>5</v>
      </c>
      <c r="E99" s="237">
        <f t="shared" si="9"/>
        <v>7</v>
      </c>
      <c r="F99" s="237">
        <f t="shared" si="10"/>
        <v>8</v>
      </c>
      <c r="G99" s="1160">
        <v>0</v>
      </c>
      <c r="H99" s="238">
        <v>3</v>
      </c>
      <c r="I99" s="238">
        <v>5</v>
      </c>
      <c r="J99" s="237">
        <f t="shared" si="11"/>
        <v>4</v>
      </c>
      <c r="K99" s="167">
        <v>0</v>
      </c>
      <c r="L99" s="238">
        <v>2</v>
      </c>
      <c r="M99" s="238">
        <v>2</v>
      </c>
      <c r="N99" s="78">
        <v>92</v>
      </c>
    </row>
    <row r="100" spans="1:14" ht="18" customHeight="1" thickBot="1" x14ac:dyDescent="0.25">
      <c r="A100" s="37">
        <v>93</v>
      </c>
      <c r="B100" s="235">
        <f t="shared" si="8"/>
        <v>7</v>
      </c>
      <c r="C100" s="235">
        <f t="shared" si="8"/>
        <v>0</v>
      </c>
      <c r="D100" s="235">
        <f t="shared" si="8"/>
        <v>3</v>
      </c>
      <c r="E100" s="235">
        <f t="shared" si="9"/>
        <v>4</v>
      </c>
      <c r="F100" s="235">
        <f t="shared" si="10"/>
        <v>1</v>
      </c>
      <c r="G100" s="329">
        <v>0</v>
      </c>
      <c r="H100" s="150">
        <v>1</v>
      </c>
      <c r="I100" s="150">
        <v>0</v>
      </c>
      <c r="J100" s="235">
        <f t="shared" si="11"/>
        <v>6</v>
      </c>
      <c r="K100" s="329">
        <v>0</v>
      </c>
      <c r="L100" s="150">
        <v>2</v>
      </c>
      <c r="M100" s="150">
        <v>4</v>
      </c>
      <c r="N100" s="77">
        <v>93</v>
      </c>
    </row>
    <row r="101" spans="1:14" ht="18" customHeight="1" thickBot="1" x14ac:dyDescent="0.25">
      <c r="A101" s="38">
        <v>94</v>
      </c>
      <c r="B101" s="179">
        <f t="shared" si="8"/>
        <v>3</v>
      </c>
      <c r="C101" s="179">
        <f t="shared" si="8"/>
        <v>0</v>
      </c>
      <c r="D101" s="179">
        <f t="shared" si="8"/>
        <v>1</v>
      </c>
      <c r="E101" s="179">
        <f t="shared" si="9"/>
        <v>2</v>
      </c>
      <c r="F101" s="179">
        <f t="shared" si="10"/>
        <v>3</v>
      </c>
      <c r="G101" s="167">
        <v>0</v>
      </c>
      <c r="H101" s="151">
        <v>1</v>
      </c>
      <c r="I101" s="151">
        <v>2</v>
      </c>
      <c r="J101" s="179">
        <f t="shared" si="11"/>
        <v>0</v>
      </c>
      <c r="K101" s="167">
        <v>0</v>
      </c>
      <c r="L101" s="151">
        <v>0</v>
      </c>
      <c r="M101" s="151">
        <v>0</v>
      </c>
      <c r="N101" s="78">
        <v>94</v>
      </c>
    </row>
    <row r="102" spans="1:14" ht="18" customHeight="1" thickBot="1" x14ac:dyDescent="0.25">
      <c r="A102" s="37" t="s">
        <v>275</v>
      </c>
      <c r="B102" s="235">
        <f t="shared" si="8"/>
        <v>33</v>
      </c>
      <c r="C102" s="235">
        <f t="shared" si="8"/>
        <v>0</v>
      </c>
      <c r="D102" s="235">
        <f t="shared" si="8"/>
        <v>19</v>
      </c>
      <c r="E102" s="235">
        <f t="shared" si="9"/>
        <v>14</v>
      </c>
      <c r="F102" s="235">
        <f t="shared" si="10"/>
        <v>15</v>
      </c>
      <c r="G102" s="329">
        <v>0</v>
      </c>
      <c r="H102" s="150">
        <v>10</v>
      </c>
      <c r="I102" s="150">
        <v>5</v>
      </c>
      <c r="J102" s="235">
        <f t="shared" si="11"/>
        <v>18</v>
      </c>
      <c r="K102" s="329">
        <v>0</v>
      </c>
      <c r="L102" s="150">
        <v>9</v>
      </c>
      <c r="M102" s="150">
        <v>9</v>
      </c>
      <c r="N102" s="422" t="s">
        <v>275</v>
      </c>
    </row>
    <row r="103" spans="1:14" ht="18" customHeight="1" x14ac:dyDescent="0.2">
      <c r="A103" s="580" t="s">
        <v>71</v>
      </c>
      <c r="B103" s="239">
        <f t="shared" si="8"/>
        <v>0</v>
      </c>
      <c r="C103" s="239">
        <f t="shared" si="8"/>
        <v>0</v>
      </c>
      <c r="D103" s="239">
        <f t="shared" si="8"/>
        <v>0</v>
      </c>
      <c r="E103" s="239">
        <f t="shared" si="9"/>
        <v>0</v>
      </c>
      <c r="F103" s="239">
        <f t="shared" si="10"/>
        <v>0</v>
      </c>
      <c r="G103" s="1159">
        <v>0</v>
      </c>
      <c r="H103" s="154">
        <v>0</v>
      </c>
      <c r="I103" s="154">
        <v>0</v>
      </c>
      <c r="J103" s="239">
        <f t="shared" si="11"/>
        <v>0</v>
      </c>
      <c r="K103" s="1159">
        <v>0</v>
      </c>
      <c r="L103" s="154">
        <v>0</v>
      </c>
      <c r="M103" s="154">
        <v>0</v>
      </c>
      <c r="N103" s="122" t="s">
        <v>72</v>
      </c>
    </row>
    <row r="104" spans="1:14" s="24" customFormat="1" ht="30" customHeight="1" x14ac:dyDescent="0.2">
      <c r="A104" s="540" t="s">
        <v>44</v>
      </c>
      <c r="B104" s="214">
        <f>SUM(B7:B103)</f>
        <v>2792</v>
      </c>
      <c r="C104" s="214">
        <f>SUM(C7:C103)</f>
        <v>1</v>
      </c>
      <c r="D104" s="214">
        <f t="shared" ref="D104:L104" si="12">SUM(D7:D103)</f>
        <v>850</v>
      </c>
      <c r="E104" s="214">
        <f t="shared" si="12"/>
        <v>1941</v>
      </c>
      <c r="F104" s="214">
        <f t="shared" si="12"/>
        <v>1847</v>
      </c>
      <c r="G104" s="214">
        <f t="shared" si="12"/>
        <v>1</v>
      </c>
      <c r="H104" s="214">
        <f t="shared" si="12"/>
        <v>427</v>
      </c>
      <c r="I104" s="214">
        <f t="shared" si="12"/>
        <v>1419</v>
      </c>
      <c r="J104" s="214">
        <f t="shared" si="12"/>
        <v>945</v>
      </c>
      <c r="K104" s="214">
        <f t="shared" si="12"/>
        <v>0</v>
      </c>
      <c r="L104" s="214">
        <f t="shared" si="12"/>
        <v>423</v>
      </c>
      <c r="M104" s="214">
        <f>SUM(M7:M103)</f>
        <v>522</v>
      </c>
      <c r="N104" s="535" t="s">
        <v>45</v>
      </c>
    </row>
    <row r="105" spans="1:14" ht="15.75" x14ac:dyDescent="0.3">
      <c r="A105" s="25"/>
      <c r="B105" s="44"/>
      <c r="C105" s="44"/>
      <c r="D105" s="44"/>
      <c r="E105" s="44"/>
      <c r="F105" s="44"/>
      <c r="G105" s="44"/>
      <c r="H105" s="26"/>
      <c r="I105" s="26"/>
      <c r="J105" s="44"/>
      <c r="K105" s="44"/>
      <c r="L105" s="26"/>
      <c r="M105" s="773"/>
      <c r="N105" s="44"/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" footer="0.511811023622047"/>
  <pageSetup paperSize="9" scale="90" orientation="portrait" r:id="rId1"/>
  <headerFooter alignWithMargins="0"/>
  <rowBreaks count="2" manualBreakCount="2">
    <brk id="40" max="16383" man="1"/>
    <brk id="7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8"/>
  <dimension ref="A1:J66"/>
  <sheetViews>
    <sheetView view="pageBreakPreview" topLeftCell="A28" zoomScaleNormal="100" zoomScaleSheetLayoutView="100" workbookViewId="0">
      <selection activeCell="M54" sqref="M54"/>
    </sheetView>
  </sheetViews>
  <sheetFormatPr defaultRowHeight="15" x14ac:dyDescent="0.25"/>
  <cols>
    <col min="1" max="1" width="21.42578125" style="27" customWidth="1"/>
    <col min="2" max="2" width="10.28515625" style="27" customWidth="1"/>
    <col min="3" max="8" width="9.28515625" style="43" customWidth="1"/>
    <col min="9" max="9" width="7.28515625" style="43" customWidth="1"/>
    <col min="10" max="10" width="21.42578125" style="43" customWidth="1"/>
    <col min="11" max="256" width="9.140625" style="27"/>
    <col min="257" max="257" width="16.7109375" style="27" customWidth="1"/>
    <col min="258" max="258" width="5.7109375" style="27" customWidth="1"/>
    <col min="259" max="264" width="8.7109375" style="27" customWidth="1"/>
    <col min="265" max="265" width="6.28515625" style="27" customWidth="1"/>
    <col min="266" max="266" width="16.7109375" style="27" customWidth="1"/>
    <col min="267" max="512" width="9.140625" style="27"/>
    <col min="513" max="513" width="16.7109375" style="27" customWidth="1"/>
    <col min="514" max="514" width="5.7109375" style="27" customWidth="1"/>
    <col min="515" max="520" width="8.7109375" style="27" customWidth="1"/>
    <col min="521" max="521" width="6.28515625" style="27" customWidth="1"/>
    <col min="522" max="522" width="16.7109375" style="27" customWidth="1"/>
    <col min="523" max="768" width="9.140625" style="27"/>
    <col min="769" max="769" width="16.7109375" style="27" customWidth="1"/>
    <col min="770" max="770" width="5.7109375" style="27" customWidth="1"/>
    <col min="771" max="776" width="8.7109375" style="27" customWidth="1"/>
    <col min="777" max="777" width="6.28515625" style="27" customWidth="1"/>
    <col min="778" max="778" width="16.7109375" style="27" customWidth="1"/>
    <col min="779" max="1024" width="9.140625" style="27"/>
    <col min="1025" max="1025" width="16.7109375" style="27" customWidth="1"/>
    <col min="1026" max="1026" width="5.7109375" style="27" customWidth="1"/>
    <col min="1027" max="1032" width="8.7109375" style="27" customWidth="1"/>
    <col min="1033" max="1033" width="6.28515625" style="27" customWidth="1"/>
    <col min="1034" max="1034" width="16.7109375" style="27" customWidth="1"/>
    <col min="1035" max="1280" width="9.140625" style="27"/>
    <col min="1281" max="1281" width="16.7109375" style="27" customWidth="1"/>
    <col min="1282" max="1282" width="5.7109375" style="27" customWidth="1"/>
    <col min="1283" max="1288" width="8.7109375" style="27" customWidth="1"/>
    <col min="1289" max="1289" width="6.28515625" style="27" customWidth="1"/>
    <col min="1290" max="1290" width="16.7109375" style="27" customWidth="1"/>
    <col min="1291" max="1536" width="9.140625" style="27"/>
    <col min="1537" max="1537" width="16.7109375" style="27" customWidth="1"/>
    <col min="1538" max="1538" width="5.7109375" style="27" customWidth="1"/>
    <col min="1539" max="1544" width="8.7109375" style="27" customWidth="1"/>
    <col min="1545" max="1545" width="6.28515625" style="27" customWidth="1"/>
    <col min="1546" max="1546" width="16.7109375" style="27" customWidth="1"/>
    <col min="1547" max="1792" width="9.140625" style="27"/>
    <col min="1793" max="1793" width="16.7109375" style="27" customWidth="1"/>
    <col min="1794" max="1794" width="5.7109375" style="27" customWidth="1"/>
    <col min="1795" max="1800" width="8.7109375" style="27" customWidth="1"/>
    <col min="1801" max="1801" width="6.28515625" style="27" customWidth="1"/>
    <col min="1802" max="1802" width="16.7109375" style="27" customWidth="1"/>
    <col min="1803" max="2048" width="9.140625" style="27"/>
    <col min="2049" max="2049" width="16.7109375" style="27" customWidth="1"/>
    <col min="2050" max="2050" width="5.7109375" style="27" customWidth="1"/>
    <col min="2051" max="2056" width="8.7109375" style="27" customWidth="1"/>
    <col min="2057" max="2057" width="6.28515625" style="27" customWidth="1"/>
    <col min="2058" max="2058" width="16.7109375" style="27" customWidth="1"/>
    <col min="2059" max="2304" width="9.140625" style="27"/>
    <col min="2305" max="2305" width="16.7109375" style="27" customWidth="1"/>
    <col min="2306" max="2306" width="5.7109375" style="27" customWidth="1"/>
    <col min="2307" max="2312" width="8.7109375" style="27" customWidth="1"/>
    <col min="2313" max="2313" width="6.28515625" style="27" customWidth="1"/>
    <col min="2314" max="2314" width="16.7109375" style="27" customWidth="1"/>
    <col min="2315" max="2560" width="9.140625" style="27"/>
    <col min="2561" max="2561" width="16.7109375" style="27" customWidth="1"/>
    <col min="2562" max="2562" width="5.7109375" style="27" customWidth="1"/>
    <col min="2563" max="2568" width="8.7109375" style="27" customWidth="1"/>
    <col min="2569" max="2569" width="6.28515625" style="27" customWidth="1"/>
    <col min="2570" max="2570" width="16.7109375" style="27" customWidth="1"/>
    <col min="2571" max="2816" width="9.140625" style="27"/>
    <col min="2817" max="2817" width="16.7109375" style="27" customWidth="1"/>
    <col min="2818" max="2818" width="5.7109375" style="27" customWidth="1"/>
    <col min="2819" max="2824" width="8.7109375" style="27" customWidth="1"/>
    <col min="2825" max="2825" width="6.28515625" style="27" customWidth="1"/>
    <col min="2826" max="2826" width="16.7109375" style="27" customWidth="1"/>
    <col min="2827" max="3072" width="9.140625" style="27"/>
    <col min="3073" max="3073" width="16.7109375" style="27" customWidth="1"/>
    <col min="3074" max="3074" width="5.7109375" style="27" customWidth="1"/>
    <col min="3075" max="3080" width="8.7109375" style="27" customWidth="1"/>
    <col min="3081" max="3081" width="6.28515625" style="27" customWidth="1"/>
    <col min="3082" max="3082" width="16.7109375" style="27" customWidth="1"/>
    <col min="3083" max="3328" width="9.140625" style="27"/>
    <col min="3329" max="3329" width="16.7109375" style="27" customWidth="1"/>
    <col min="3330" max="3330" width="5.7109375" style="27" customWidth="1"/>
    <col min="3331" max="3336" width="8.7109375" style="27" customWidth="1"/>
    <col min="3337" max="3337" width="6.28515625" style="27" customWidth="1"/>
    <col min="3338" max="3338" width="16.7109375" style="27" customWidth="1"/>
    <col min="3339" max="3584" width="9.140625" style="27"/>
    <col min="3585" max="3585" width="16.7109375" style="27" customWidth="1"/>
    <col min="3586" max="3586" width="5.7109375" style="27" customWidth="1"/>
    <col min="3587" max="3592" width="8.7109375" style="27" customWidth="1"/>
    <col min="3593" max="3593" width="6.28515625" style="27" customWidth="1"/>
    <col min="3594" max="3594" width="16.7109375" style="27" customWidth="1"/>
    <col min="3595" max="3840" width="9.140625" style="27"/>
    <col min="3841" max="3841" width="16.7109375" style="27" customWidth="1"/>
    <col min="3842" max="3842" width="5.7109375" style="27" customWidth="1"/>
    <col min="3843" max="3848" width="8.7109375" style="27" customWidth="1"/>
    <col min="3849" max="3849" width="6.28515625" style="27" customWidth="1"/>
    <col min="3850" max="3850" width="16.7109375" style="27" customWidth="1"/>
    <col min="3851" max="4096" width="9.140625" style="27"/>
    <col min="4097" max="4097" width="16.7109375" style="27" customWidth="1"/>
    <col min="4098" max="4098" width="5.7109375" style="27" customWidth="1"/>
    <col min="4099" max="4104" width="8.7109375" style="27" customWidth="1"/>
    <col min="4105" max="4105" width="6.28515625" style="27" customWidth="1"/>
    <col min="4106" max="4106" width="16.7109375" style="27" customWidth="1"/>
    <col min="4107" max="4352" width="9.140625" style="27"/>
    <col min="4353" max="4353" width="16.7109375" style="27" customWidth="1"/>
    <col min="4354" max="4354" width="5.7109375" style="27" customWidth="1"/>
    <col min="4355" max="4360" width="8.7109375" style="27" customWidth="1"/>
    <col min="4361" max="4361" width="6.28515625" style="27" customWidth="1"/>
    <col min="4362" max="4362" width="16.7109375" style="27" customWidth="1"/>
    <col min="4363" max="4608" width="9.140625" style="27"/>
    <col min="4609" max="4609" width="16.7109375" style="27" customWidth="1"/>
    <col min="4610" max="4610" width="5.7109375" style="27" customWidth="1"/>
    <col min="4611" max="4616" width="8.7109375" style="27" customWidth="1"/>
    <col min="4617" max="4617" width="6.28515625" style="27" customWidth="1"/>
    <col min="4618" max="4618" width="16.7109375" style="27" customWidth="1"/>
    <col min="4619" max="4864" width="9.140625" style="27"/>
    <col min="4865" max="4865" width="16.7109375" style="27" customWidth="1"/>
    <col min="4866" max="4866" width="5.7109375" style="27" customWidth="1"/>
    <col min="4867" max="4872" width="8.7109375" style="27" customWidth="1"/>
    <col min="4873" max="4873" width="6.28515625" style="27" customWidth="1"/>
    <col min="4874" max="4874" width="16.7109375" style="27" customWidth="1"/>
    <col min="4875" max="5120" width="9.140625" style="27"/>
    <col min="5121" max="5121" width="16.7109375" style="27" customWidth="1"/>
    <col min="5122" max="5122" width="5.7109375" style="27" customWidth="1"/>
    <col min="5123" max="5128" width="8.7109375" style="27" customWidth="1"/>
    <col min="5129" max="5129" width="6.28515625" style="27" customWidth="1"/>
    <col min="5130" max="5130" width="16.7109375" style="27" customWidth="1"/>
    <col min="5131" max="5376" width="9.140625" style="27"/>
    <col min="5377" max="5377" width="16.7109375" style="27" customWidth="1"/>
    <col min="5378" max="5378" width="5.7109375" style="27" customWidth="1"/>
    <col min="5379" max="5384" width="8.7109375" style="27" customWidth="1"/>
    <col min="5385" max="5385" width="6.28515625" style="27" customWidth="1"/>
    <col min="5386" max="5386" width="16.7109375" style="27" customWidth="1"/>
    <col min="5387" max="5632" width="9.140625" style="27"/>
    <col min="5633" max="5633" width="16.7109375" style="27" customWidth="1"/>
    <col min="5634" max="5634" width="5.7109375" style="27" customWidth="1"/>
    <col min="5635" max="5640" width="8.7109375" style="27" customWidth="1"/>
    <col min="5641" max="5641" width="6.28515625" style="27" customWidth="1"/>
    <col min="5642" max="5642" width="16.7109375" style="27" customWidth="1"/>
    <col min="5643" max="5888" width="9.140625" style="27"/>
    <col min="5889" max="5889" width="16.7109375" style="27" customWidth="1"/>
    <col min="5890" max="5890" width="5.7109375" style="27" customWidth="1"/>
    <col min="5891" max="5896" width="8.7109375" style="27" customWidth="1"/>
    <col min="5897" max="5897" width="6.28515625" style="27" customWidth="1"/>
    <col min="5898" max="5898" width="16.7109375" style="27" customWidth="1"/>
    <col min="5899" max="6144" width="9.140625" style="27"/>
    <col min="6145" max="6145" width="16.7109375" style="27" customWidth="1"/>
    <col min="6146" max="6146" width="5.7109375" style="27" customWidth="1"/>
    <col min="6147" max="6152" width="8.7109375" style="27" customWidth="1"/>
    <col min="6153" max="6153" width="6.28515625" style="27" customWidth="1"/>
    <col min="6154" max="6154" width="16.7109375" style="27" customWidth="1"/>
    <col min="6155" max="6400" width="9.140625" style="27"/>
    <col min="6401" max="6401" width="16.7109375" style="27" customWidth="1"/>
    <col min="6402" max="6402" width="5.7109375" style="27" customWidth="1"/>
    <col min="6403" max="6408" width="8.7109375" style="27" customWidth="1"/>
    <col min="6409" max="6409" width="6.28515625" style="27" customWidth="1"/>
    <col min="6410" max="6410" width="16.7109375" style="27" customWidth="1"/>
    <col min="6411" max="6656" width="9.140625" style="27"/>
    <col min="6657" max="6657" width="16.7109375" style="27" customWidth="1"/>
    <col min="6658" max="6658" width="5.7109375" style="27" customWidth="1"/>
    <col min="6659" max="6664" width="8.7109375" style="27" customWidth="1"/>
    <col min="6665" max="6665" width="6.28515625" style="27" customWidth="1"/>
    <col min="6666" max="6666" width="16.7109375" style="27" customWidth="1"/>
    <col min="6667" max="6912" width="9.140625" style="27"/>
    <col min="6913" max="6913" width="16.7109375" style="27" customWidth="1"/>
    <col min="6914" max="6914" width="5.7109375" style="27" customWidth="1"/>
    <col min="6915" max="6920" width="8.7109375" style="27" customWidth="1"/>
    <col min="6921" max="6921" width="6.28515625" style="27" customWidth="1"/>
    <col min="6922" max="6922" width="16.7109375" style="27" customWidth="1"/>
    <col min="6923" max="7168" width="9.140625" style="27"/>
    <col min="7169" max="7169" width="16.7109375" style="27" customWidth="1"/>
    <col min="7170" max="7170" width="5.7109375" style="27" customWidth="1"/>
    <col min="7171" max="7176" width="8.7109375" style="27" customWidth="1"/>
    <col min="7177" max="7177" width="6.28515625" style="27" customWidth="1"/>
    <col min="7178" max="7178" width="16.7109375" style="27" customWidth="1"/>
    <col min="7179" max="7424" width="9.140625" style="27"/>
    <col min="7425" max="7425" width="16.7109375" style="27" customWidth="1"/>
    <col min="7426" max="7426" width="5.7109375" style="27" customWidth="1"/>
    <col min="7427" max="7432" width="8.7109375" style="27" customWidth="1"/>
    <col min="7433" max="7433" width="6.28515625" style="27" customWidth="1"/>
    <col min="7434" max="7434" width="16.7109375" style="27" customWidth="1"/>
    <col min="7435" max="7680" width="9.140625" style="27"/>
    <col min="7681" max="7681" width="16.7109375" style="27" customWidth="1"/>
    <col min="7682" max="7682" width="5.7109375" style="27" customWidth="1"/>
    <col min="7683" max="7688" width="8.7109375" style="27" customWidth="1"/>
    <col min="7689" max="7689" width="6.28515625" style="27" customWidth="1"/>
    <col min="7690" max="7690" width="16.7109375" style="27" customWidth="1"/>
    <col min="7691" max="7936" width="9.140625" style="27"/>
    <col min="7937" max="7937" width="16.7109375" style="27" customWidth="1"/>
    <col min="7938" max="7938" width="5.7109375" style="27" customWidth="1"/>
    <col min="7939" max="7944" width="8.7109375" style="27" customWidth="1"/>
    <col min="7945" max="7945" width="6.28515625" style="27" customWidth="1"/>
    <col min="7946" max="7946" width="16.7109375" style="27" customWidth="1"/>
    <col min="7947" max="8192" width="9.140625" style="27"/>
    <col min="8193" max="8193" width="16.7109375" style="27" customWidth="1"/>
    <col min="8194" max="8194" width="5.7109375" style="27" customWidth="1"/>
    <col min="8195" max="8200" width="8.7109375" style="27" customWidth="1"/>
    <col min="8201" max="8201" width="6.28515625" style="27" customWidth="1"/>
    <col min="8202" max="8202" width="16.7109375" style="27" customWidth="1"/>
    <col min="8203" max="8448" width="9.140625" style="27"/>
    <col min="8449" max="8449" width="16.7109375" style="27" customWidth="1"/>
    <col min="8450" max="8450" width="5.7109375" style="27" customWidth="1"/>
    <col min="8451" max="8456" width="8.7109375" style="27" customWidth="1"/>
    <col min="8457" max="8457" width="6.28515625" style="27" customWidth="1"/>
    <col min="8458" max="8458" width="16.7109375" style="27" customWidth="1"/>
    <col min="8459" max="8704" width="9.140625" style="27"/>
    <col min="8705" max="8705" width="16.7109375" style="27" customWidth="1"/>
    <col min="8706" max="8706" width="5.7109375" style="27" customWidth="1"/>
    <col min="8707" max="8712" width="8.7109375" style="27" customWidth="1"/>
    <col min="8713" max="8713" width="6.28515625" style="27" customWidth="1"/>
    <col min="8714" max="8714" width="16.7109375" style="27" customWidth="1"/>
    <col min="8715" max="8960" width="9.140625" style="27"/>
    <col min="8961" max="8961" width="16.7109375" style="27" customWidth="1"/>
    <col min="8962" max="8962" width="5.7109375" style="27" customWidth="1"/>
    <col min="8963" max="8968" width="8.7109375" style="27" customWidth="1"/>
    <col min="8969" max="8969" width="6.28515625" style="27" customWidth="1"/>
    <col min="8970" max="8970" width="16.7109375" style="27" customWidth="1"/>
    <col min="8971" max="9216" width="9.140625" style="27"/>
    <col min="9217" max="9217" width="16.7109375" style="27" customWidth="1"/>
    <col min="9218" max="9218" width="5.7109375" style="27" customWidth="1"/>
    <col min="9219" max="9224" width="8.7109375" style="27" customWidth="1"/>
    <col min="9225" max="9225" width="6.28515625" style="27" customWidth="1"/>
    <col min="9226" max="9226" width="16.7109375" style="27" customWidth="1"/>
    <col min="9227" max="9472" width="9.140625" style="27"/>
    <col min="9473" max="9473" width="16.7109375" style="27" customWidth="1"/>
    <col min="9474" max="9474" width="5.7109375" style="27" customWidth="1"/>
    <col min="9475" max="9480" width="8.7109375" style="27" customWidth="1"/>
    <col min="9481" max="9481" width="6.28515625" style="27" customWidth="1"/>
    <col min="9482" max="9482" width="16.7109375" style="27" customWidth="1"/>
    <col min="9483" max="9728" width="9.140625" style="27"/>
    <col min="9729" max="9729" width="16.7109375" style="27" customWidth="1"/>
    <col min="9730" max="9730" width="5.7109375" style="27" customWidth="1"/>
    <col min="9731" max="9736" width="8.7109375" style="27" customWidth="1"/>
    <col min="9737" max="9737" width="6.28515625" style="27" customWidth="1"/>
    <col min="9738" max="9738" width="16.7109375" style="27" customWidth="1"/>
    <col min="9739" max="9984" width="9.140625" style="27"/>
    <col min="9985" max="9985" width="16.7109375" style="27" customWidth="1"/>
    <col min="9986" max="9986" width="5.7109375" style="27" customWidth="1"/>
    <col min="9987" max="9992" width="8.7109375" style="27" customWidth="1"/>
    <col min="9993" max="9993" width="6.28515625" style="27" customWidth="1"/>
    <col min="9994" max="9994" width="16.7109375" style="27" customWidth="1"/>
    <col min="9995" max="10240" width="9.140625" style="27"/>
    <col min="10241" max="10241" width="16.7109375" style="27" customWidth="1"/>
    <col min="10242" max="10242" width="5.7109375" style="27" customWidth="1"/>
    <col min="10243" max="10248" width="8.7109375" style="27" customWidth="1"/>
    <col min="10249" max="10249" width="6.28515625" style="27" customWidth="1"/>
    <col min="10250" max="10250" width="16.7109375" style="27" customWidth="1"/>
    <col min="10251" max="10496" width="9.140625" style="27"/>
    <col min="10497" max="10497" width="16.7109375" style="27" customWidth="1"/>
    <col min="10498" max="10498" width="5.7109375" style="27" customWidth="1"/>
    <col min="10499" max="10504" width="8.7109375" style="27" customWidth="1"/>
    <col min="10505" max="10505" width="6.28515625" style="27" customWidth="1"/>
    <col min="10506" max="10506" width="16.7109375" style="27" customWidth="1"/>
    <col min="10507" max="10752" width="9.140625" style="27"/>
    <col min="10753" max="10753" width="16.7109375" style="27" customWidth="1"/>
    <col min="10754" max="10754" width="5.7109375" style="27" customWidth="1"/>
    <col min="10755" max="10760" width="8.7109375" style="27" customWidth="1"/>
    <col min="10761" max="10761" width="6.28515625" style="27" customWidth="1"/>
    <col min="10762" max="10762" width="16.7109375" style="27" customWidth="1"/>
    <col min="10763" max="11008" width="9.140625" style="27"/>
    <col min="11009" max="11009" width="16.7109375" style="27" customWidth="1"/>
    <col min="11010" max="11010" width="5.7109375" style="27" customWidth="1"/>
    <col min="11011" max="11016" width="8.7109375" style="27" customWidth="1"/>
    <col min="11017" max="11017" width="6.28515625" style="27" customWidth="1"/>
    <col min="11018" max="11018" width="16.7109375" style="27" customWidth="1"/>
    <col min="11019" max="11264" width="9.140625" style="27"/>
    <col min="11265" max="11265" width="16.7109375" style="27" customWidth="1"/>
    <col min="11266" max="11266" width="5.7109375" style="27" customWidth="1"/>
    <col min="11267" max="11272" width="8.7109375" style="27" customWidth="1"/>
    <col min="11273" max="11273" width="6.28515625" style="27" customWidth="1"/>
    <col min="11274" max="11274" width="16.7109375" style="27" customWidth="1"/>
    <col min="11275" max="11520" width="9.140625" style="27"/>
    <col min="11521" max="11521" width="16.7109375" style="27" customWidth="1"/>
    <col min="11522" max="11522" width="5.7109375" style="27" customWidth="1"/>
    <col min="11523" max="11528" width="8.7109375" style="27" customWidth="1"/>
    <col min="11529" max="11529" width="6.28515625" style="27" customWidth="1"/>
    <col min="11530" max="11530" width="16.7109375" style="27" customWidth="1"/>
    <col min="11531" max="11776" width="9.140625" style="27"/>
    <col min="11777" max="11777" width="16.7109375" style="27" customWidth="1"/>
    <col min="11778" max="11778" width="5.7109375" style="27" customWidth="1"/>
    <col min="11779" max="11784" width="8.7109375" style="27" customWidth="1"/>
    <col min="11785" max="11785" width="6.28515625" style="27" customWidth="1"/>
    <col min="11786" max="11786" width="16.7109375" style="27" customWidth="1"/>
    <col min="11787" max="12032" width="9.140625" style="27"/>
    <col min="12033" max="12033" width="16.7109375" style="27" customWidth="1"/>
    <col min="12034" max="12034" width="5.7109375" style="27" customWidth="1"/>
    <col min="12035" max="12040" width="8.7109375" style="27" customWidth="1"/>
    <col min="12041" max="12041" width="6.28515625" style="27" customWidth="1"/>
    <col min="12042" max="12042" width="16.7109375" style="27" customWidth="1"/>
    <col min="12043" max="12288" width="9.140625" style="27"/>
    <col min="12289" max="12289" width="16.7109375" style="27" customWidth="1"/>
    <col min="12290" max="12290" width="5.7109375" style="27" customWidth="1"/>
    <col min="12291" max="12296" width="8.7109375" style="27" customWidth="1"/>
    <col min="12297" max="12297" width="6.28515625" style="27" customWidth="1"/>
    <col min="12298" max="12298" width="16.7109375" style="27" customWidth="1"/>
    <col min="12299" max="12544" width="9.140625" style="27"/>
    <col min="12545" max="12545" width="16.7109375" style="27" customWidth="1"/>
    <col min="12546" max="12546" width="5.7109375" style="27" customWidth="1"/>
    <col min="12547" max="12552" width="8.7109375" style="27" customWidth="1"/>
    <col min="12553" max="12553" width="6.28515625" style="27" customWidth="1"/>
    <col min="12554" max="12554" width="16.7109375" style="27" customWidth="1"/>
    <col min="12555" max="12800" width="9.140625" style="27"/>
    <col min="12801" max="12801" width="16.7109375" style="27" customWidth="1"/>
    <col min="12802" max="12802" width="5.7109375" style="27" customWidth="1"/>
    <col min="12803" max="12808" width="8.7109375" style="27" customWidth="1"/>
    <col min="12809" max="12809" width="6.28515625" style="27" customWidth="1"/>
    <col min="12810" max="12810" width="16.7109375" style="27" customWidth="1"/>
    <col min="12811" max="13056" width="9.140625" style="27"/>
    <col min="13057" max="13057" width="16.7109375" style="27" customWidth="1"/>
    <col min="13058" max="13058" width="5.7109375" style="27" customWidth="1"/>
    <col min="13059" max="13064" width="8.7109375" style="27" customWidth="1"/>
    <col min="13065" max="13065" width="6.28515625" style="27" customWidth="1"/>
    <col min="13066" max="13066" width="16.7109375" style="27" customWidth="1"/>
    <col min="13067" max="13312" width="9.140625" style="27"/>
    <col min="13313" max="13313" width="16.7109375" style="27" customWidth="1"/>
    <col min="13314" max="13314" width="5.7109375" style="27" customWidth="1"/>
    <col min="13315" max="13320" width="8.7109375" style="27" customWidth="1"/>
    <col min="13321" max="13321" width="6.28515625" style="27" customWidth="1"/>
    <col min="13322" max="13322" width="16.7109375" style="27" customWidth="1"/>
    <col min="13323" max="13568" width="9.140625" style="27"/>
    <col min="13569" max="13569" width="16.7109375" style="27" customWidth="1"/>
    <col min="13570" max="13570" width="5.7109375" style="27" customWidth="1"/>
    <col min="13571" max="13576" width="8.7109375" style="27" customWidth="1"/>
    <col min="13577" max="13577" width="6.28515625" style="27" customWidth="1"/>
    <col min="13578" max="13578" width="16.7109375" style="27" customWidth="1"/>
    <col min="13579" max="13824" width="9.140625" style="27"/>
    <col min="13825" max="13825" width="16.7109375" style="27" customWidth="1"/>
    <col min="13826" max="13826" width="5.7109375" style="27" customWidth="1"/>
    <col min="13827" max="13832" width="8.7109375" style="27" customWidth="1"/>
    <col min="13833" max="13833" width="6.28515625" style="27" customWidth="1"/>
    <col min="13834" max="13834" width="16.7109375" style="27" customWidth="1"/>
    <col min="13835" max="14080" width="9.140625" style="27"/>
    <col min="14081" max="14081" width="16.7109375" style="27" customWidth="1"/>
    <col min="14082" max="14082" width="5.7109375" style="27" customWidth="1"/>
    <col min="14083" max="14088" width="8.7109375" style="27" customWidth="1"/>
    <col min="14089" max="14089" width="6.28515625" style="27" customWidth="1"/>
    <col min="14090" max="14090" width="16.7109375" style="27" customWidth="1"/>
    <col min="14091" max="14336" width="9.140625" style="27"/>
    <col min="14337" max="14337" width="16.7109375" style="27" customWidth="1"/>
    <col min="14338" max="14338" width="5.7109375" style="27" customWidth="1"/>
    <col min="14339" max="14344" width="8.7109375" style="27" customWidth="1"/>
    <col min="14345" max="14345" width="6.28515625" style="27" customWidth="1"/>
    <col min="14346" max="14346" width="16.7109375" style="27" customWidth="1"/>
    <col min="14347" max="14592" width="9.140625" style="27"/>
    <col min="14593" max="14593" width="16.7109375" style="27" customWidth="1"/>
    <col min="14594" max="14594" width="5.7109375" style="27" customWidth="1"/>
    <col min="14595" max="14600" width="8.7109375" style="27" customWidth="1"/>
    <col min="14601" max="14601" width="6.28515625" style="27" customWidth="1"/>
    <col min="14602" max="14602" width="16.7109375" style="27" customWidth="1"/>
    <col min="14603" max="14848" width="9.140625" style="27"/>
    <col min="14849" max="14849" width="16.7109375" style="27" customWidth="1"/>
    <col min="14850" max="14850" width="5.7109375" style="27" customWidth="1"/>
    <col min="14851" max="14856" width="8.7109375" style="27" customWidth="1"/>
    <col min="14857" max="14857" width="6.28515625" style="27" customWidth="1"/>
    <col min="14858" max="14858" width="16.7109375" style="27" customWidth="1"/>
    <col min="14859" max="15104" width="9.140625" style="27"/>
    <col min="15105" max="15105" width="16.7109375" style="27" customWidth="1"/>
    <col min="15106" max="15106" width="5.7109375" style="27" customWidth="1"/>
    <col min="15107" max="15112" width="8.7109375" style="27" customWidth="1"/>
    <col min="15113" max="15113" width="6.28515625" style="27" customWidth="1"/>
    <col min="15114" max="15114" width="16.7109375" style="27" customWidth="1"/>
    <col min="15115" max="15360" width="9.140625" style="27"/>
    <col min="15361" max="15361" width="16.7109375" style="27" customWidth="1"/>
    <col min="15362" max="15362" width="5.7109375" style="27" customWidth="1"/>
    <col min="15363" max="15368" width="8.7109375" style="27" customWidth="1"/>
    <col min="15369" max="15369" width="6.28515625" style="27" customWidth="1"/>
    <col min="15370" max="15370" width="16.7109375" style="27" customWidth="1"/>
    <col min="15371" max="15616" width="9.140625" style="27"/>
    <col min="15617" max="15617" width="16.7109375" style="27" customWidth="1"/>
    <col min="15618" max="15618" width="5.7109375" style="27" customWidth="1"/>
    <col min="15619" max="15624" width="8.7109375" style="27" customWidth="1"/>
    <col min="15625" max="15625" width="6.28515625" style="27" customWidth="1"/>
    <col min="15626" max="15626" width="16.7109375" style="27" customWidth="1"/>
    <col min="15627" max="15872" width="9.140625" style="27"/>
    <col min="15873" max="15873" width="16.7109375" style="27" customWidth="1"/>
    <col min="15874" max="15874" width="5.7109375" style="27" customWidth="1"/>
    <col min="15875" max="15880" width="8.7109375" style="27" customWidth="1"/>
    <col min="15881" max="15881" width="6.28515625" style="27" customWidth="1"/>
    <col min="15882" max="15882" width="16.7109375" style="27" customWidth="1"/>
    <col min="15883" max="16128" width="9.140625" style="27"/>
    <col min="16129" max="16129" width="16.7109375" style="27" customWidth="1"/>
    <col min="16130" max="16130" width="5.7109375" style="27" customWidth="1"/>
    <col min="16131" max="16136" width="8.7109375" style="27" customWidth="1"/>
    <col min="16137" max="16137" width="6.28515625" style="27" customWidth="1"/>
    <col min="16138" max="16138" width="16.7109375" style="27" customWidth="1"/>
    <col min="16139" max="16384" width="9.140625" style="27"/>
  </cols>
  <sheetData>
    <row r="1" spans="1:10" ht="22.5" customHeight="1" x14ac:dyDescent="0.5">
      <c r="A1" s="1358" t="s">
        <v>943</v>
      </c>
      <c r="B1" s="1358"/>
      <c r="C1" s="1358"/>
      <c r="D1" s="1358"/>
      <c r="E1" s="1358"/>
      <c r="F1" s="1358"/>
      <c r="G1" s="1358"/>
      <c r="H1" s="1358"/>
      <c r="I1" s="1358"/>
      <c r="J1" s="1358"/>
    </row>
    <row r="2" spans="1:10" ht="33.75" customHeight="1" x14ac:dyDescent="0.25">
      <c r="A2" s="1359" t="s">
        <v>788</v>
      </c>
      <c r="B2" s="1359"/>
      <c r="C2" s="1359"/>
      <c r="D2" s="1359"/>
      <c r="E2" s="1359"/>
      <c r="F2" s="1359"/>
      <c r="G2" s="1359"/>
      <c r="H2" s="1359"/>
      <c r="I2" s="1359"/>
      <c r="J2" s="1359"/>
    </row>
    <row r="3" spans="1:10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</row>
    <row r="4" spans="1:10" ht="15.75" x14ac:dyDescent="0.25">
      <c r="A4" s="1344" t="s">
        <v>341</v>
      </c>
      <c r="B4" s="1344"/>
      <c r="C4" s="1344"/>
      <c r="D4" s="1344"/>
      <c r="E4" s="1344"/>
      <c r="F4" s="1344"/>
      <c r="G4" s="1344"/>
      <c r="H4" s="1344"/>
      <c r="I4" s="1344"/>
      <c r="J4" s="1344"/>
    </row>
    <row r="5" spans="1:10" ht="15.75" x14ac:dyDescent="0.3">
      <c r="A5" s="1545" t="s">
        <v>850</v>
      </c>
      <c r="B5" s="1545"/>
      <c r="C5" s="269"/>
      <c r="D5" s="269"/>
      <c r="E5" s="269"/>
      <c r="F5" s="269"/>
      <c r="G5" s="269"/>
      <c r="H5" s="269"/>
      <c r="I5" s="270"/>
      <c r="J5" s="273" t="s">
        <v>851</v>
      </c>
    </row>
    <row r="6" spans="1:10" ht="25.5" customHeight="1" thickBot="1" x14ac:dyDescent="0.25">
      <c r="A6" s="1418" t="s">
        <v>789</v>
      </c>
      <c r="B6" s="1418" t="s">
        <v>414</v>
      </c>
      <c r="C6" s="1546" t="s">
        <v>664</v>
      </c>
      <c r="D6" s="1546"/>
      <c r="E6" s="1546"/>
      <c r="F6" s="1546"/>
      <c r="G6" s="1546"/>
      <c r="H6" s="1546"/>
      <c r="I6" s="1547" t="s">
        <v>413</v>
      </c>
      <c r="J6" s="1547" t="s">
        <v>701</v>
      </c>
    </row>
    <row r="7" spans="1:10" ht="25.5" customHeight="1" thickTop="1" thickBot="1" x14ac:dyDescent="0.25">
      <c r="A7" s="1311"/>
      <c r="B7" s="1311"/>
      <c r="C7" s="423" t="s">
        <v>45</v>
      </c>
      <c r="D7" s="423" t="s">
        <v>72</v>
      </c>
      <c r="E7" s="423" t="s">
        <v>656</v>
      </c>
      <c r="F7" s="423" t="s">
        <v>655</v>
      </c>
      <c r="G7" s="423" t="s">
        <v>654</v>
      </c>
      <c r="H7" s="423" t="s">
        <v>653</v>
      </c>
      <c r="I7" s="1313"/>
      <c r="J7" s="1313"/>
    </row>
    <row r="8" spans="1:10" ht="30" customHeight="1" thickTop="1" x14ac:dyDescent="0.2">
      <c r="A8" s="1419"/>
      <c r="B8" s="1419"/>
      <c r="C8" s="431" t="s">
        <v>44</v>
      </c>
      <c r="D8" s="432" t="s">
        <v>71</v>
      </c>
      <c r="E8" s="432" t="s">
        <v>657</v>
      </c>
      <c r="F8" s="432" t="s">
        <v>658</v>
      </c>
      <c r="G8" s="432" t="s">
        <v>659</v>
      </c>
      <c r="H8" s="432" t="s">
        <v>660</v>
      </c>
      <c r="I8" s="1548"/>
      <c r="J8" s="1548"/>
    </row>
    <row r="9" spans="1:10" ht="13.5" thickBot="1" x14ac:dyDescent="0.25">
      <c r="A9" s="1544" t="s">
        <v>60</v>
      </c>
      <c r="B9" s="123" t="s">
        <v>590</v>
      </c>
      <c r="C9" s="651">
        <f>SUM(D9:H9)</f>
        <v>32</v>
      </c>
      <c r="D9" s="186">
        <v>1</v>
      </c>
      <c r="E9" s="186">
        <v>0</v>
      </c>
      <c r="F9" s="186">
        <v>0</v>
      </c>
      <c r="G9" s="186">
        <v>3</v>
      </c>
      <c r="H9" s="186">
        <v>28</v>
      </c>
      <c r="I9" s="58" t="s">
        <v>180</v>
      </c>
      <c r="J9" s="1543" t="s">
        <v>155</v>
      </c>
    </row>
    <row r="10" spans="1:10" ht="18.75" customHeight="1" thickTop="1" thickBot="1" x14ac:dyDescent="0.25">
      <c r="A10" s="1527"/>
      <c r="B10" s="135" t="s">
        <v>591</v>
      </c>
      <c r="C10" s="651">
        <f t="shared" ref="C10:C61" si="0">SUM(D10:H10)</f>
        <v>6</v>
      </c>
      <c r="D10" s="164">
        <v>2</v>
      </c>
      <c r="E10" s="164">
        <v>0</v>
      </c>
      <c r="F10" s="164">
        <v>0</v>
      </c>
      <c r="G10" s="164">
        <v>0</v>
      </c>
      <c r="H10" s="164">
        <v>4</v>
      </c>
      <c r="I10" s="56" t="s">
        <v>434</v>
      </c>
      <c r="J10" s="1528"/>
    </row>
    <row r="11" spans="1:10" ht="14.25" thickTop="1" thickBot="1" x14ac:dyDescent="0.25">
      <c r="A11" s="1527"/>
      <c r="B11" s="426" t="s">
        <v>44</v>
      </c>
      <c r="C11" s="651">
        <f>C9+C10</f>
        <v>38</v>
      </c>
      <c r="D11" s="651">
        <f t="shared" ref="D11:H11" si="1">D9+D10</f>
        <v>3</v>
      </c>
      <c r="E11" s="651">
        <f t="shared" si="1"/>
        <v>0</v>
      </c>
      <c r="F11" s="651">
        <f t="shared" si="1"/>
        <v>0</v>
      </c>
      <c r="G11" s="651">
        <f t="shared" si="1"/>
        <v>3</v>
      </c>
      <c r="H11" s="651">
        <f t="shared" si="1"/>
        <v>32</v>
      </c>
      <c r="I11" s="80" t="s">
        <v>45</v>
      </c>
      <c r="J11" s="1528"/>
    </row>
    <row r="12" spans="1:10" ht="14.25" thickTop="1" thickBot="1" x14ac:dyDescent="0.25">
      <c r="A12" s="1539" t="s">
        <v>62</v>
      </c>
      <c r="B12" s="136" t="s">
        <v>590</v>
      </c>
      <c r="C12" s="503">
        <f t="shared" si="0"/>
        <v>17</v>
      </c>
      <c r="D12" s="188">
        <v>1</v>
      </c>
      <c r="E12" s="188">
        <v>0</v>
      </c>
      <c r="F12" s="188">
        <v>0</v>
      </c>
      <c r="G12" s="188">
        <v>1</v>
      </c>
      <c r="H12" s="188">
        <v>15</v>
      </c>
      <c r="I12" s="57" t="s">
        <v>180</v>
      </c>
      <c r="J12" s="1531" t="s">
        <v>156</v>
      </c>
    </row>
    <row r="13" spans="1:10" ht="14.25" thickTop="1" thickBot="1" x14ac:dyDescent="0.25">
      <c r="A13" s="1539"/>
      <c r="B13" s="136" t="s">
        <v>591</v>
      </c>
      <c r="C13" s="503">
        <f t="shared" si="0"/>
        <v>5</v>
      </c>
      <c r="D13" s="188">
        <v>0</v>
      </c>
      <c r="E13" s="188">
        <v>0</v>
      </c>
      <c r="F13" s="188">
        <v>0</v>
      </c>
      <c r="G13" s="188">
        <v>0</v>
      </c>
      <c r="H13" s="188">
        <v>5</v>
      </c>
      <c r="I13" s="57" t="s">
        <v>434</v>
      </c>
      <c r="J13" s="1531"/>
    </row>
    <row r="14" spans="1:10" ht="14.25" thickTop="1" thickBot="1" x14ac:dyDescent="0.25">
      <c r="A14" s="1539"/>
      <c r="B14" s="427" t="s">
        <v>44</v>
      </c>
      <c r="C14" s="503">
        <f>C12+C13</f>
        <v>22</v>
      </c>
      <c r="D14" s="503">
        <f t="shared" ref="D14:H14" si="2">D12+D13</f>
        <v>1</v>
      </c>
      <c r="E14" s="503">
        <f t="shared" si="2"/>
        <v>0</v>
      </c>
      <c r="F14" s="503">
        <f t="shared" si="2"/>
        <v>0</v>
      </c>
      <c r="G14" s="503">
        <f t="shared" si="2"/>
        <v>1</v>
      </c>
      <c r="H14" s="503">
        <f t="shared" si="2"/>
        <v>20</v>
      </c>
      <c r="I14" s="81" t="s">
        <v>45</v>
      </c>
      <c r="J14" s="1531"/>
    </row>
    <row r="15" spans="1:10" ht="14.25" thickTop="1" thickBot="1" x14ac:dyDescent="0.25">
      <c r="A15" s="1527" t="s">
        <v>64</v>
      </c>
      <c r="B15" s="135" t="s">
        <v>590</v>
      </c>
      <c r="C15" s="651">
        <f t="shared" si="0"/>
        <v>19</v>
      </c>
      <c r="D15" s="164">
        <v>1</v>
      </c>
      <c r="E15" s="164">
        <v>0</v>
      </c>
      <c r="F15" s="164">
        <v>1</v>
      </c>
      <c r="G15" s="164">
        <v>9</v>
      </c>
      <c r="H15" s="164">
        <v>8</v>
      </c>
      <c r="I15" s="58" t="s">
        <v>180</v>
      </c>
      <c r="J15" s="1528" t="s">
        <v>157</v>
      </c>
    </row>
    <row r="16" spans="1:10" ht="14.25" thickTop="1" thickBot="1" x14ac:dyDescent="0.25">
      <c r="A16" s="1527"/>
      <c r="B16" s="135" t="s">
        <v>591</v>
      </c>
      <c r="C16" s="651">
        <f t="shared" si="0"/>
        <v>6</v>
      </c>
      <c r="D16" s="164">
        <v>0</v>
      </c>
      <c r="E16" s="164">
        <v>0</v>
      </c>
      <c r="F16" s="164">
        <v>1</v>
      </c>
      <c r="G16" s="164">
        <v>2</v>
      </c>
      <c r="H16" s="164">
        <v>3</v>
      </c>
      <c r="I16" s="56" t="s">
        <v>434</v>
      </c>
      <c r="J16" s="1528"/>
    </row>
    <row r="17" spans="1:10" ht="14.25" thickTop="1" thickBot="1" x14ac:dyDescent="0.25">
      <c r="A17" s="1527"/>
      <c r="B17" s="426" t="s">
        <v>44</v>
      </c>
      <c r="C17" s="651">
        <f>C15+C16</f>
        <v>25</v>
      </c>
      <c r="D17" s="651">
        <f t="shared" ref="D17:H17" si="3">D15+D16</f>
        <v>1</v>
      </c>
      <c r="E17" s="651">
        <f t="shared" si="3"/>
        <v>0</v>
      </c>
      <c r="F17" s="651">
        <f t="shared" si="3"/>
        <v>2</v>
      </c>
      <c r="G17" s="651">
        <f t="shared" si="3"/>
        <v>11</v>
      </c>
      <c r="H17" s="651">
        <f t="shared" si="3"/>
        <v>11</v>
      </c>
      <c r="I17" s="80" t="s">
        <v>45</v>
      </c>
      <c r="J17" s="1528"/>
    </row>
    <row r="18" spans="1:10" ht="14.25" thickTop="1" thickBot="1" x14ac:dyDescent="0.25">
      <c r="A18" s="1539" t="s">
        <v>66</v>
      </c>
      <c r="B18" s="136" t="s">
        <v>590</v>
      </c>
      <c r="C18" s="503">
        <f t="shared" si="0"/>
        <v>11</v>
      </c>
      <c r="D18" s="188">
        <v>0</v>
      </c>
      <c r="E18" s="188">
        <v>0</v>
      </c>
      <c r="F18" s="188">
        <v>0</v>
      </c>
      <c r="G18" s="188">
        <v>6</v>
      </c>
      <c r="H18" s="188">
        <v>5</v>
      </c>
      <c r="I18" s="57" t="s">
        <v>180</v>
      </c>
      <c r="J18" s="1531" t="s">
        <v>158</v>
      </c>
    </row>
    <row r="19" spans="1:10" ht="14.25" thickTop="1" thickBot="1" x14ac:dyDescent="0.25">
      <c r="A19" s="1539"/>
      <c r="B19" s="136" t="s">
        <v>591</v>
      </c>
      <c r="C19" s="503">
        <f t="shared" si="0"/>
        <v>5</v>
      </c>
      <c r="D19" s="188">
        <v>0</v>
      </c>
      <c r="E19" s="188">
        <v>0</v>
      </c>
      <c r="F19" s="188">
        <v>2</v>
      </c>
      <c r="G19" s="188">
        <v>1</v>
      </c>
      <c r="H19" s="188">
        <v>2</v>
      </c>
      <c r="I19" s="57" t="s">
        <v>434</v>
      </c>
      <c r="J19" s="1531"/>
    </row>
    <row r="20" spans="1:10" ht="14.25" thickTop="1" thickBot="1" x14ac:dyDescent="0.25">
      <c r="A20" s="1539"/>
      <c r="B20" s="427" t="s">
        <v>44</v>
      </c>
      <c r="C20" s="503">
        <f>C18+C19</f>
        <v>16</v>
      </c>
      <c r="D20" s="503">
        <f t="shared" ref="D20:H20" si="4">D18+D19</f>
        <v>0</v>
      </c>
      <c r="E20" s="503">
        <f t="shared" si="4"/>
        <v>0</v>
      </c>
      <c r="F20" s="503">
        <f t="shared" si="4"/>
        <v>2</v>
      </c>
      <c r="G20" s="503">
        <f t="shared" si="4"/>
        <v>7</v>
      </c>
      <c r="H20" s="503">
        <f t="shared" si="4"/>
        <v>7</v>
      </c>
      <c r="I20" s="81" t="s">
        <v>45</v>
      </c>
      <c r="J20" s="1531"/>
    </row>
    <row r="21" spans="1:10" ht="14.25" thickTop="1" thickBot="1" x14ac:dyDescent="0.25">
      <c r="A21" s="1527" t="s">
        <v>68</v>
      </c>
      <c r="B21" s="135" t="s">
        <v>590</v>
      </c>
      <c r="C21" s="651">
        <f t="shared" si="0"/>
        <v>5</v>
      </c>
      <c r="D21" s="164">
        <v>0</v>
      </c>
      <c r="E21" s="164">
        <v>0</v>
      </c>
      <c r="F21" s="164">
        <v>0</v>
      </c>
      <c r="G21" s="164">
        <v>3</v>
      </c>
      <c r="H21" s="164">
        <v>2</v>
      </c>
      <c r="I21" s="58" t="s">
        <v>180</v>
      </c>
      <c r="J21" s="1528" t="s">
        <v>159</v>
      </c>
    </row>
    <row r="22" spans="1:10" ht="14.25" thickTop="1" thickBot="1" x14ac:dyDescent="0.25">
      <c r="A22" s="1527"/>
      <c r="B22" s="135" t="s">
        <v>591</v>
      </c>
      <c r="C22" s="651">
        <f t="shared" si="0"/>
        <v>8</v>
      </c>
      <c r="D22" s="164">
        <v>0</v>
      </c>
      <c r="E22" s="164">
        <v>0</v>
      </c>
      <c r="F22" s="164">
        <v>0</v>
      </c>
      <c r="G22" s="164">
        <v>5</v>
      </c>
      <c r="H22" s="164">
        <v>3</v>
      </c>
      <c r="I22" s="56" t="s">
        <v>434</v>
      </c>
      <c r="J22" s="1528"/>
    </row>
    <row r="23" spans="1:10" ht="14.25" thickTop="1" thickBot="1" x14ac:dyDescent="0.25">
      <c r="A23" s="1527"/>
      <c r="B23" s="426" t="s">
        <v>44</v>
      </c>
      <c r="C23" s="651">
        <f>C21+C22</f>
        <v>13</v>
      </c>
      <c r="D23" s="651">
        <f t="shared" ref="D23:H23" si="5">D21+D22</f>
        <v>0</v>
      </c>
      <c r="E23" s="651">
        <f t="shared" si="5"/>
        <v>0</v>
      </c>
      <c r="F23" s="651">
        <f t="shared" si="5"/>
        <v>0</v>
      </c>
      <c r="G23" s="651">
        <f t="shared" si="5"/>
        <v>8</v>
      </c>
      <c r="H23" s="651">
        <f t="shared" si="5"/>
        <v>5</v>
      </c>
      <c r="I23" s="80" t="s">
        <v>45</v>
      </c>
      <c r="J23" s="1528"/>
    </row>
    <row r="24" spans="1:10" ht="14.25" thickTop="1" thickBot="1" x14ac:dyDescent="0.25">
      <c r="A24" s="1539" t="s">
        <v>70</v>
      </c>
      <c r="B24" s="136" t="s">
        <v>590</v>
      </c>
      <c r="C24" s="503">
        <f t="shared" si="0"/>
        <v>16</v>
      </c>
      <c r="D24" s="188">
        <v>1</v>
      </c>
      <c r="E24" s="188">
        <v>0</v>
      </c>
      <c r="F24" s="188">
        <v>0</v>
      </c>
      <c r="G24" s="188">
        <v>9</v>
      </c>
      <c r="H24" s="188">
        <v>6</v>
      </c>
      <c r="I24" s="57" t="s">
        <v>180</v>
      </c>
      <c r="J24" s="1531" t="s">
        <v>160</v>
      </c>
    </row>
    <row r="25" spans="1:10" ht="14.25" thickTop="1" thickBot="1" x14ac:dyDescent="0.25">
      <c r="A25" s="1539"/>
      <c r="B25" s="136" t="s">
        <v>591</v>
      </c>
      <c r="C25" s="503">
        <f t="shared" si="0"/>
        <v>14</v>
      </c>
      <c r="D25" s="188">
        <v>3</v>
      </c>
      <c r="E25" s="188">
        <v>0</v>
      </c>
      <c r="F25" s="188">
        <v>2</v>
      </c>
      <c r="G25" s="188">
        <v>6</v>
      </c>
      <c r="H25" s="188">
        <v>3</v>
      </c>
      <c r="I25" s="57" t="s">
        <v>434</v>
      </c>
      <c r="J25" s="1531"/>
    </row>
    <row r="26" spans="1:10" ht="14.25" thickTop="1" thickBot="1" x14ac:dyDescent="0.25">
      <c r="A26" s="1539"/>
      <c r="B26" s="427" t="s">
        <v>44</v>
      </c>
      <c r="C26" s="503">
        <f>C24+C25</f>
        <v>30</v>
      </c>
      <c r="D26" s="503">
        <f t="shared" ref="D26:H26" si="6">D24+D25</f>
        <v>4</v>
      </c>
      <c r="E26" s="503">
        <f t="shared" si="6"/>
        <v>0</v>
      </c>
      <c r="F26" s="503">
        <f t="shared" si="6"/>
        <v>2</v>
      </c>
      <c r="G26" s="503">
        <f t="shared" si="6"/>
        <v>15</v>
      </c>
      <c r="H26" s="503">
        <f t="shared" si="6"/>
        <v>9</v>
      </c>
      <c r="I26" s="81" t="s">
        <v>45</v>
      </c>
      <c r="J26" s="1531"/>
    </row>
    <row r="27" spans="1:10" ht="14.25" thickTop="1" thickBot="1" x14ac:dyDescent="0.25">
      <c r="A27" s="1527" t="s">
        <v>196</v>
      </c>
      <c r="B27" s="135" t="s">
        <v>590</v>
      </c>
      <c r="C27" s="651">
        <f t="shared" si="0"/>
        <v>13</v>
      </c>
      <c r="D27" s="164">
        <v>0</v>
      </c>
      <c r="E27" s="164">
        <v>0</v>
      </c>
      <c r="F27" s="164">
        <v>1</v>
      </c>
      <c r="G27" s="164">
        <v>10</v>
      </c>
      <c r="H27" s="164">
        <v>2</v>
      </c>
      <c r="I27" s="58" t="s">
        <v>180</v>
      </c>
      <c r="J27" s="1528" t="s">
        <v>162</v>
      </c>
    </row>
    <row r="28" spans="1:10" ht="14.25" thickTop="1" thickBot="1" x14ac:dyDescent="0.25">
      <c r="A28" s="1527"/>
      <c r="B28" s="135" t="s">
        <v>591</v>
      </c>
      <c r="C28" s="651">
        <f t="shared" si="0"/>
        <v>13</v>
      </c>
      <c r="D28" s="164">
        <v>0</v>
      </c>
      <c r="E28" s="164">
        <v>1</v>
      </c>
      <c r="F28" s="164">
        <v>0</v>
      </c>
      <c r="G28" s="164">
        <v>8</v>
      </c>
      <c r="H28" s="164">
        <v>4</v>
      </c>
      <c r="I28" s="56" t="s">
        <v>434</v>
      </c>
      <c r="J28" s="1528"/>
    </row>
    <row r="29" spans="1:10" ht="14.25" thickTop="1" thickBot="1" x14ac:dyDescent="0.25">
      <c r="A29" s="1527"/>
      <c r="B29" s="426" t="s">
        <v>44</v>
      </c>
      <c r="C29" s="651">
        <f>C27+C28</f>
        <v>26</v>
      </c>
      <c r="D29" s="651">
        <f t="shared" ref="D29:H29" si="7">D27+D28</f>
        <v>0</v>
      </c>
      <c r="E29" s="651">
        <f t="shared" si="7"/>
        <v>1</v>
      </c>
      <c r="F29" s="651">
        <f t="shared" si="7"/>
        <v>1</v>
      </c>
      <c r="G29" s="651">
        <f t="shared" si="7"/>
        <v>18</v>
      </c>
      <c r="H29" s="651">
        <f t="shared" si="7"/>
        <v>6</v>
      </c>
      <c r="I29" s="80" t="s">
        <v>45</v>
      </c>
      <c r="J29" s="1528"/>
    </row>
    <row r="30" spans="1:10" ht="14.25" thickTop="1" thickBot="1" x14ac:dyDescent="0.25">
      <c r="A30" s="1539" t="s">
        <v>661</v>
      </c>
      <c r="B30" s="136" t="s">
        <v>590</v>
      </c>
      <c r="C30" s="503">
        <f t="shared" si="0"/>
        <v>34</v>
      </c>
      <c r="D30" s="188">
        <v>4</v>
      </c>
      <c r="E30" s="188">
        <v>0</v>
      </c>
      <c r="F30" s="188">
        <v>2</v>
      </c>
      <c r="G30" s="188">
        <v>28</v>
      </c>
      <c r="H30" s="188">
        <v>0</v>
      </c>
      <c r="I30" s="57" t="s">
        <v>180</v>
      </c>
      <c r="J30" s="1531" t="s">
        <v>164</v>
      </c>
    </row>
    <row r="31" spans="1:10" ht="14.25" thickTop="1" thickBot="1" x14ac:dyDescent="0.25">
      <c r="A31" s="1539"/>
      <c r="B31" s="136" t="s">
        <v>591</v>
      </c>
      <c r="C31" s="503">
        <f t="shared" si="0"/>
        <v>17</v>
      </c>
      <c r="D31" s="188">
        <v>2</v>
      </c>
      <c r="E31" s="188">
        <v>0</v>
      </c>
      <c r="F31" s="188">
        <v>3</v>
      </c>
      <c r="G31" s="188">
        <v>9</v>
      </c>
      <c r="H31" s="188">
        <v>3</v>
      </c>
      <c r="I31" s="57" t="s">
        <v>434</v>
      </c>
      <c r="J31" s="1531"/>
    </row>
    <row r="32" spans="1:10" ht="16.5" thickTop="1" thickBot="1" x14ac:dyDescent="0.25">
      <c r="A32" s="1539"/>
      <c r="B32" s="427" t="s">
        <v>44</v>
      </c>
      <c r="C32" s="1202">
        <f>C30+C31</f>
        <v>51</v>
      </c>
      <c r="D32" s="1202">
        <f t="shared" ref="D32:H32" si="8">D30+D31</f>
        <v>6</v>
      </c>
      <c r="E32" s="1202">
        <f t="shared" si="8"/>
        <v>0</v>
      </c>
      <c r="F32" s="1202">
        <f t="shared" si="8"/>
        <v>5</v>
      </c>
      <c r="G32" s="1202">
        <f t="shared" si="8"/>
        <v>37</v>
      </c>
      <c r="H32" s="1202">
        <f t="shared" si="8"/>
        <v>3</v>
      </c>
      <c r="I32" s="81" t="s">
        <v>45</v>
      </c>
      <c r="J32" s="1531"/>
    </row>
    <row r="33" spans="1:10" ht="14.25" thickTop="1" thickBot="1" x14ac:dyDescent="0.25">
      <c r="A33" s="1527" t="s">
        <v>662</v>
      </c>
      <c r="B33" s="135" t="s">
        <v>590</v>
      </c>
      <c r="C33" s="651">
        <f t="shared" si="0"/>
        <v>34</v>
      </c>
      <c r="D33" s="164">
        <v>7</v>
      </c>
      <c r="E33" s="164">
        <v>0</v>
      </c>
      <c r="F33" s="164">
        <v>3</v>
      </c>
      <c r="G33" s="164">
        <v>22</v>
      </c>
      <c r="H33" s="164">
        <v>2</v>
      </c>
      <c r="I33" s="58" t="s">
        <v>180</v>
      </c>
      <c r="J33" s="1528" t="s">
        <v>166</v>
      </c>
    </row>
    <row r="34" spans="1:10" ht="14.25" thickTop="1" thickBot="1" x14ac:dyDescent="0.25">
      <c r="A34" s="1527"/>
      <c r="B34" s="135" t="s">
        <v>591</v>
      </c>
      <c r="C34" s="651">
        <f t="shared" si="0"/>
        <v>22</v>
      </c>
      <c r="D34" s="164">
        <v>2</v>
      </c>
      <c r="E34" s="164">
        <v>2</v>
      </c>
      <c r="F34" s="164">
        <v>2</v>
      </c>
      <c r="G34" s="164">
        <v>15</v>
      </c>
      <c r="H34" s="164">
        <v>1</v>
      </c>
      <c r="I34" s="56" t="s">
        <v>434</v>
      </c>
      <c r="J34" s="1528"/>
    </row>
    <row r="35" spans="1:10" ht="14.25" thickTop="1" thickBot="1" x14ac:dyDescent="0.25">
      <c r="A35" s="1527"/>
      <c r="B35" s="426" t="s">
        <v>44</v>
      </c>
      <c r="C35" s="651">
        <f>C33+C34</f>
        <v>56</v>
      </c>
      <c r="D35" s="651">
        <f t="shared" ref="D35:H35" si="9">D33+D34</f>
        <v>9</v>
      </c>
      <c r="E35" s="651">
        <f t="shared" si="9"/>
        <v>2</v>
      </c>
      <c r="F35" s="651">
        <f t="shared" si="9"/>
        <v>5</v>
      </c>
      <c r="G35" s="651">
        <f t="shared" si="9"/>
        <v>37</v>
      </c>
      <c r="H35" s="651">
        <f t="shared" si="9"/>
        <v>3</v>
      </c>
      <c r="I35" s="80" t="s">
        <v>45</v>
      </c>
      <c r="J35" s="1528"/>
    </row>
    <row r="36" spans="1:10" ht="14.25" thickTop="1" thickBot="1" x14ac:dyDescent="0.25">
      <c r="A36" s="1539" t="s">
        <v>663</v>
      </c>
      <c r="B36" s="136" t="s">
        <v>590</v>
      </c>
      <c r="C36" s="503">
        <f t="shared" si="0"/>
        <v>47</v>
      </c>
      <c r="D36" s="188">
        <v>6</v>
      </c>
      <c r="E36" s="188">
        <v>2</v>
      </c>
      <c r="F36" s="188">
        <v>0</v>
      </c>
      <c r="G36" s="188">
        <v>36</v>
      </c>
      <c r="H36" s="406">
        <v>3</v>
      </c>
      <c r="I36" s="57" t="s">
        <v>180</v>
      </c>
      <c r="J36" s="1531" t="s">
        <v>168</v>
      </c>
    </row>
    <row r="37" spans="1:10" ht="14.25" thickTop="1" thickBot="1" x14ac:dyDescent="0.25">
      <c r="A37" s="1539"/>
      <c r="B37" s="136" t="s">
        <v>591</v>
      </c>
      <c r="C37" s="503">
        <f t="shared" si="0"/>
        <v>35</v>
      </c>
      <c r="D37" s="188">
        <v>0</v>
      </c>
      <c r="E37" s="188">
        <v>2</v>
      </c>
      <c r="F37" s="188">
        <v>2</v>
      </c>
      <c r="G37" s="188">
        <v>27</v>
      </c>
      <c r="H37" s="406">
        <v>4</v>
      </c>
      <c r="I37" s="57" t="s">
        <v>434</v>
      </c>
      <c r="J37" s="1531"/>
    </row>
    <row r="38" spans="1:10" ht="14.25" thickTop="1" thickBot="1" x14ac:dyDescent="0.25">
      <c r="A38" s="1539"/>
      <c r="B38" s="427" t="s">
        <v>44</v>
      </c>
      <c r="C38" s="503">
        <f>C36+C37</f>
        <v>82</v>
      </c>
      <c r="D38" s="503">
        <f t="shared" ref="D38:H38" si="10">D36+D37</f>
        <v>6</v>
      </c>
      <c r="E38" s="503">
        <f t="shared" si="10"/>
        <v>4</v>
      </c>
      <c r="F38" s="503">
        <f t="shared" si="10"/>
        <v>2</v>
      </c>
      <c r="G38" s="503">
        <f t="shared" si="10"/>
        <v>63</v>
      </c>
      <c r="H38" s="503">
        <f t="shared" si="10"/>
        <v>7</v>
      </c>
      <c r="I38" s="81" t="s">
        <v>45</v>
      </c>
      <c r="J38" s="1531"/>
    </row>
    <row r="39" spans="1:10" ht="14.25" thickTop="1" thickBot="1" x14ac:dyDescent="0.25">
      <c r="A39" s="1527" t="s">
        <v>283</v>
      </c>
      <c r="B39" s="135" t="s">
        <v>590</v>
      </c>
      <c r="C39" s="651">
        <f t="shared" si="0"/>
        <v>46</v>
      </c>
      <c r="D39" s="164">
        <v>5</v>
      </c>
      <c r="E39" s="164">
        <v>0</v>
      </c>
      <c r="F39" s="164">
        <v>2</v>
      </c>
      <c r="G39" s="164">
        <v>36</v>
      </c>
      <c r="H39" s="164">
        <v>3</v>
      </c>
      <c r="I39" s="58" t="s">
        <v>180</v>
      </c>
      <c r="J39" s="1528" t="s">
        <v>283</v>
      </c>
    </row>
    <row r="40" spans="1:10" ht="14.25" thickTop="1" thickBot="1" x14ac:dyDescent="0.25">
      <c r="A40" s="1527"/>
      <c r="B40" s="135" t="s">
        <v>591</v>
      </c>
      <c r="C40" s="651">
        <f t="shared" si="0"/>
        <v>47</v>
      </c>
      <c r="D40" s="164">
        <v>3</v>
      </c>
      <c r="E40" s="164">
        <v>8</v>
      </c>
      <c r="F40" s="164">
        <v>3</v>
      </c>
      <c r="G40" s="164">
        <v>32</v>
      </c>
      <c r="H40" s="164">
        <v>1</v>
      </c>
      <c r="I40" s="56" t="s">
        <v>434</v>
      </c>
      <c r="J40" s="1528"/>
    </row>
    <row r="41" spans="1:10" ht="14.25" thickTop="1" thickBot="1" x14ac:dyDescent="0.25">
      <c r="A41" s="1527"/>
      <c r="B41" s="426" t="s">
        <v>44</v>
      </c>
      <c r="C41" s="651">
        <f>C39+C40</f>
        <v>93</v>
      </c>
      <c r="D41" s="651">
        <f t="shared" ref="D41:H41" si="11">D39+D40</f>
        <v>8</v>
      </c>
      <c r="E41" s="651">
        <f t="shared" si="11"/>
        <v>8</v>
      </c>
      <c r="F41" s="651">
        <f t="shared" si="11"/>
        <v>5</v>
      </c>
      <c r="G41" s="651">
        <f t="shared" si="11"/>
        <v>68</v>
      </c>
      <c r="H41" s="651">
        <f t="shared" si="11"/>
        <v>4</v>
      </c>
      <c r="I41" s="80" t="s">
        <v>45</v>
      </c>
      <c r="J41" s="1528"/>
    </row>
    <row r="42" spans="1:10" ht="14.25" thickTop="1" thickBot="1" x14ac:dyDescent="0.25">
      <c r="A42" s="1539" t="s">
        <v>284</v>
      </c>
      <c r="B42" s="136" t="s">
        <v>590</v>
      </c>
      <c r="C42" s="503">
        <f t="shared" si="0"/>
        <v>45</v>
      </c>
      <c r="D42" s="188">
        <v>6</v>
      </c>
      <c r="E42" s="188">
        <v>0</v>
      </c>
      <c r="F42" s="188">
        <v>1</v>
      </c>
      <c r="G42" s="188">
        <v>38</v>
      </c>
      <c r="H42" s="188">
        <v>0</v>
      </c>
      <c r="I42" s="57" t="s">
        <v>180</v>
      </c>
      <c r="J42" s="1531" t="s">
        <v>284</v>
      </c>
    </row>
    <row r="43" spans="1:10" ht="14.25" thickTop="1" thickBot="1" x14ac:dyDescent="0.25">
      <c r="A43" s="1539"/>
      <c r="B43" s="136" t="s">
        <v>591</v>
      </c>
      <c r="C43" s="503">
        <f t="shared" si="0"/>
        <v>38</v>
      </c>
      <c r="D43" s="188">
        <v>2</v>
      </c>
      <c r="E43" s="188">
        <v>8</v>
      </c>
      <c r="F43" s="188">
        <v>1</v>
      </c>
      <c r="G43" s="188">
        <v>27</v>
      </c>
      <c r="H43" s="188">
        <v>0</v>
      </c>
      <c r="I43" s="57" t="s">
        <v>434</v>
      </c>
      <c r="J43" s="1531"/>
    </row>
    <row r="44" spans="1:10" ht="16.5" thickTop="1" thickBot="1" x14ac:dyDescent="0.25">
      <c r="A44" s="1539"/>
      <c r="B44" s="427" t="s">
        <v>44</v>
      </c>
      <c r="C44" s="1202">
        <f>C42+C43</f>
        <v>83</v>
      </c>
      <c r="D44" s="1202">
        <f t="shared" ref="D44:H44" si="12">D42+D43</f>
        <v>8</v>
      </c>
      <c r="E44" s="1202">
        <f t="shared" si="12"/>
        <v>8</v>
      </c>
      <c r="F44" s="1202">
        <f t="shared" si="12"/>
        <v>2</v>
      </c>
      <c r="G44" s="1202">
        <f t="shared" si="12"/>
        <v>65</v>
      </c>
      <c r="H44" s="1202">
        <f t="shared" si="12"/>
        <v>0</v>
      </c>
      <c r="I44" s="81" t="s">
        <v>45</v>
      </c>
      <c r="J44" s="1531"/>
    </row>
    <row r="45" spans="1:10" ht="14.25" thickTop="1" thickBot="1" x14ac:dyDescent="0.25">
      <c r="A45" s="1527" t="s">
        <v>285</v>
      </c>
      <c r="B45" s="135" t="s">
        <v>590</v>
      </c>
      <c r="C45" s="651">
        <f t="shared" si="0"/>
        <v>44</v>
      </c>
      <c r="D45" s="164">
        <v>3</v>
      </c>
      <c r="E45" s="164">
        <v>2</v>
      </c>
      <c r="F45" s="164">
        <v>0</v>
      </c>
      <c r="G45" s="164">
        <v>39</v>
      </c>
      <c r="H45" s="164">
        <v>0</v>
      </c>
      <c r="I45" s="58" t="s">
        <v>180</v>
      </c>
      <c r="J45" s="1528" t="s">
        <v>285</v>
      </c>
    </row>
    <row r="46" spans="1:10" ht="14.25" thickTop="1" thickBot="1" x14ac:dyDescent="0.25">
      <c r="A46" s="1527"/>
      <c r="B46" s="135" t="s">
        <v>591</v>
      </c>
      <c r="C46" s="651">
        <f t="shared" si="0"/>
        <v>55</v>
      </c>
      <c r="D46" s="164">
        <v>7</v>
      </c>
      <c r="E46" s="164">
        <v>15</v>
      </c>
      <c r="F46" s="164">
        <v>2</v>
      </c>
      <c r="G46" s="164">
        <v>30</v>
      </c>
      <c r="H46" s="164">
        <v>1</v>
      </c>
      <c r="I46" s="56" t="s">
        <v>434</v>
      </c>
      <c r="J46" s="1528"/>
    </row>
    <row r="47" spans="1:10" ht="14.25" thickTop="1" thickBot="1" x14ac:dyDescent="0.25">
      <c r="A47" s="1527"/>
      <c r="B47" s="426" t="s">
        <v>44</v>
      </c>
      <c r="C47" s="651">
        <f>C45+C46</f>
        <v>99</v>
      </c>
      <c r="D47" s="651">
        <f t="shared" ref="D47:H47" si="13">D45+D46</f>
        <v>10</v>
      </c>
      <c r="E47" s="651">
        <f t="shared" si="13"/>
        <v>17</v>
      </c>
      <c r="F47" s="651">
        <f t="shared" si="13"/>
        <v>2</v>
      </c>
      <c r="G47" s="651">
        <f t="shared" si="13"/>
        <v>69</v>
      </c>
      <c r="H47" s="651">
        <f t="shared" si="13"/>
        <v>1</v>
      </c>
      <c r="I47" s="80" t="s">
        <v>45</v>
      </c>
      <c r="J47" s="1528"/>
    </row>
    <row r="48" spans="1:10" ht="14.25" thickTop="1" thickBot="1" x14ac:dyDescent="0.25">
      <c r="A48" s="1539" t="s">
        <v>286</v>
      </c>
      <c r="B48" s="136" t="s">
        <v>590</v>
      </c>
      <c r="C48" s="503">
        <f t="shared" si="0"/>
        <v>45</v>
      </c>
      <c r="D48" s="188">
        <v>1</v>
      </c>
      <c r="E48" s="188">
        <v>3</v>
      </c>
      <c r="F48" s="188">
        <v>1</v>
      </c>
      <c r="G48" s="188">
        <v>40</v>
      </c>
      <c r="H48" s="188">
        <v>0</v>
      </c>
      <c r="I48" s="57" t="s">
        <v>180</v>
      </c>
      <c r="J48" s="1531" t="s">
        <v>286</v>
      </c>
    </row>
    <row r="49" spans="1:10" ht="14.25" thickTop="1" thickBot="1" x14ac:dyDescent="0.25">
      <c r="A49" s="1539"/>
      <c r="B49" s="136" t="s">
        <v>591</v>
      </c>
      <c r="C49" s="503">
        <f t="shared" si="0"/>
        <v>48</v>
      </c>
      <c r="D49" s="188">
        <v>5</v>
      </c>
      <c r="E49" s="188">
        <v>9</v>
      </c>
      <c r="F49" s="188">
        <v>1</v>
      </c>
      <c r="G49" s="188">
        <v>31</v>
      </c>
      <c r="H49" s="188">
        <v>2</v>
      </c>
      <c r="I49" s="57" t="s">
        <v>434</v>
      </c>
      <c r="J49" s="1531"/>
    </row>
    <row r="50" spans="1:10" ht="13.5" thickTop="1" x14ac:dyDescent="0.2">
      <c r="A50" s="1540"/>
      <c r="B50" s="389" t="s">
        <v>44</v>
      </c>
      <c r="C50" s="407">
        <f>C48+C49</f>
        <v>93</v>
      </c>
      <c r="D50" s="407">
        <f t="shared" ref="D50:H50" si="14">D48+D49</f>
        <v>6</v>
      </c>
      <c r="E50" s="407">
        <f t="shared" si="14"/>
        <v>12</v>
      </c>
      <c r="F50" s="407">
        <f t="shared" si="14"/>
        <v>2</v>
      </c>
      <c r="G50" s="407">
        <f t="shared" si="14"/>
        <v>71</v>
      </c>
      <c r="H50" s="407">
        <f t="shared" si="14"/>
        <v>2</v>
      </c>
      <c r="I50" s="707" t="s">
        <v>45</v>
      </c>
      <c r="J50" s="1541"/>
    </row>
    <row r="51" spans="1:10" ht="13.5" thickBot="1" x14ac:dyDescent="0.25">
      <c r="A51" s="1542" t="s">
        <v>287</v>
      </c>
      <c r="B51" s="123" t="s">
        <v>590</v>
      </c>
      <c r="C51" s="651">
        <f t="shared" si="0"/>
        <v>54</v>
      </c>
      <c r="D51" s="186">
        <v>3</v>
      </c>
      <c r="E51" s="186">
        <v>0</v>
      </c>
      <c r="F51" s="186">
        <v>0</v>
      </c>
      <c r="G51" s="186">
        <v>49</v>
      </c>
      <c r="H51" s="186">
        <v>2</v>
      </c>
      <c r="I51" s="58" t="s">
        <v>180</v>
      </c>
      <c r="J51" s="1543" t="s">
        <v>287</v>
      </c>
    </row>
    <row r="52" spans="1:10" ht="14.25" thickTop="1" thickBot="1" x14ac:dyDescent="0.25">
      <c r="A52" s="1527"/>
      <c r="B52" s="135" t="s">
        <v>591</v>
      </c>
      <c r="C52" s="651">
        <f t="shared" si="0"/>
        <v>46</v>
      </c>
      <c r="D52" s="164">
        <v>1</v>
      </c>
      <c r="E52" s="164">
        <v>15</v>
      </c>
      <c r="F52" s="164">
        <v>1</v>
      </c>
      <c r="G52" s="164">
        <v>28</v>
      </c>
      <c r="H52" s="164">
        <v>1</v>
      </c>
      <c r="I52" s="56" t="s">
        <v>434</v>
      </c>
      <c r="J52" s="1528"/>
    </row>
    <row r="53" spans="1:10" ht="14.25" thickTop="1" thickBot="1" x14ac:dyDescent="0.25">
      <c r="A53" s="1527"/>
      <c r="B53" s="426" t="s">
        <v>44</v>
      </c>
      <c r="C53" s="651">
        <f>C51+C52</f>
        <v>100</v>
      </c>
      <c r="D53" s="651">
        <f t="shared" ref="D53:H53" si="15">D51+D52</f>
        <v>4</v>
      </c>
      <c r="E53" s="651">
        <f t="shared" si="15"/>
        <v>15</v>
      </c>
      <c r="F53" s="651">
        <f t="shared" si="15"/>
        <v>1</v>
      </c>
      <c r="G53" s="651">
        <f t="shared" si="15"/>
        <v>77</v>
      </c>
      <c r="H53" s="651">
        <f t="shared" si="15"/>
        <v>3</v>
      </c>
      <c r="I53" s="80" t="s">
        <v>45</v>
      </c>
      <c r="J53" s="1528"/>
    </row>
    <row r="54" spans="1:10" ht="14.25" thickTop="1" thickBot="1" x14ac:dyDescent="0.25">
      <c r="A54" s="1539" t="s">
        <v>288</v>
      </c>
      <c r="B54" s="136" t="s">
        <v>590</v>
      </c>
      <c r="C54" s="503">
        <f t="shared" si="0"/>
        <v>20</v>
      </c>
      <c r="D54" s="188">
        <v>1</v>
      </c>
      <c r="E54" s="188">
        <v>0</v>
      </c>
      <c r="F54" s="188">
        <v>0</v>
      </c>
      <c r="G54" s="188">
        <v>19</v>
      </c>
      <c r="H54" s="188">
        <v>0</v>
      </c>
      <c r="I54" s="57" t="s">
        <v>180</v>
      </c>
      <c r="J54" s="1531" t="s">
        <v>288</v>
      </c>
    </row>
    <row r="55" spans="1:10" ht="14.25" thickTop="1" thickBot="1" x14ac:dyDescent="0.25">
      <c r="A55" s="1539"/>
      <c r="B55" s="136" t="s">
        <v>591</v>
      </c>
      <c r="C55" s="503">
        <f t="shared" si="0"/>
        <v>10</v>
      </c>
      <c r="D55" s="188">
        <v>1</v>
      </c>
      <c r="E55" s="188">
        <v>4</v>
      </c>
      <c r="F55" s="188">
        <v>1</v>
      </c>
      <c r="G55" s="188">
        <v>4</v>
      </c>
      <c r="H55" s="188">
        <v>0</v>
      </c>
      <c r="I55" s="57" t="s">
        <v>434</v>
      </c>
      <c r="J55" s="1531"/>
    </row>
    <row r="56" spans="1:10" ht="14.25" thickTop="1" thickBot="1" x14ac:dyDescent="0.25">
      <c r="A56" s="1539"/>
      <c r="B56" s="427" t="s">
        <v>44</v>
      </c>
      <c r="C56" s="503">
        <f>C54+C55</f>
        <v>30</v>
      </c>
      <c r="D56" s="503">
        <f t="shared" ref="D56:H56" si="16">D54+D55</f>
        <v>2</v>
      </c>
      <c r="E56" s="503">
        <f t="shared" si="16"/>
        <v>4</v>
      </c>
      <c r="F56" s="503">
        <f t="shared" si="16"/>
        <v>1</v>
      </c>
      <c r="G56" s="503">
        <f t="shared" si="16"/>
        <v>23</v>
      </c>
      <c r="H56" s="503">
        <f t="shared" si="16"/>
        <v>0</v>
      </c>
      <c r="I56" s="81" t="s">
        <v>45</v>
      </c>
      <c r="J56" s="1531"/>
    </row>
    <row r="57" spans="1:10" ht="14.25" thickTop="1" thickBot="1" x14ac:dyDescent="0.25">
      <c r="A57" s="1527" t="s">
        <v>275</v>
      </c>
      <c r="B57" s="135" t="s">
        <v>590</v>
      </c>
      <c r="C57" s="651">
        <f t="shared" si="0"/>
        <v>9</v>
      </c>
      <c r="D57" s="164">
        <v>2</v>
      </c>
      <c r="E57" s="164">
        <v>1</v>
      </c>
      <c r="F57" s="164">
        <v>0</v>
      </c>
      <c r="G57" s="164">
        <v>6</v>
      </c>
      <c r="H57" s="164">
        <v>0</v>
      </c>
      <c r="I57" s="58" t="s">
        <v>180</v>
      </c>
      <c r="J57" s="1528" t="s">
        <v>275</v>
      </c>
    </row>
    <row r="58" spans="1:10" ht="14.25" thickTop="1" thickBot="1" x14ac:dyDescent="0.25">
      <c r="A58" s="1527"/>
      <c r="B58" s="135" t="s">
        <v>591</v>
      </c>
      <c r="C58" s="651">
        <f t="shared" si="0"/>
        <v>9</v>
      </c>
      <c r="D58" s="164">
        <v>0</v>
      </c>
      <c r="E58" s="164">
        <v>0</v>
      </c>
      <c r="F58" s="164">
        <v>0</v>
      </c>
      <c r="G58" s="164">
        <v>9</v>
      </c>
      <c r="H58" s="164">
        <v>0</v>
      </c>
      <c r="I58" s="56" t="s">
        <v>434</v>
      </c>
      <c r="J58" s="1528"/>
    </row>
    <row r="59" spans="1:10" ht="14.25" thickTop="1" thickBot="1" x14ac:dyDescent="0.25">
      <c r="A59" s="1527"/>
      <c r="B59" s="426" t="s">
        <v>44</v>
      </c>
      <c r="C59" s="651">
        <f>C57+C58</f>
        <v>18</v>
      </c>
      <c r="D59" s="651">
        <f t="shared" ref="D59:H59" si="17">D57+D58</f>
        <v>2</v>
      </c>
      <c r="E59" s="651">
        <f t="shared" si="17"/>
        <v>1</v>
      </c>
      <c r="F59" s="651">
        <f t="shared" si="17"/>
        <v>0</v>
      </c>
      <c r="G59" s="651">
        <f t="shared" si="17"/>
        <v>15</v>
      </c>
      <c r="H59" s="651">
        <f t="shared" si="17"/>
        <v>0</v>
      </c>
      <c r="I59" s="80" t="s">
        <v>45</v>
      </c>
      <c r="J59" s="1528"/>
    </row>
    <row r="60" spans="1:10" ht="14.25" thickTop="1" thickBot="1" x14ac:dyDescent="0.25">
      <c r="A60" s="1529" t="s">
        <v>71</v>
      </c>
      <c r="B60" s="136" t="s">
        <v>590</v>
      </c>
      <c r="C60" s="503">
        <f t="shared" si="0"/>
        <v>0</v>
      </c>
      <c r="D60" s="188">
        <v>0</v>
      </c>
      <c r="E60" s="188">
        <v>0</v>
      </c>
      <c r="F60" s="188">
        <v>0</v>
      </c>
      <c r="G60" s="188">
        <v>0</v>
      </c>
      <c r="H60" s="188">
        <v>0</v>
      </c>
      <c r="I60" s="57" t="s">
        <v>180</v>
      </c>
      <c r="J60" s="1531" t="s">
        <v>72</v>
      </c>
    </row>
    <row r="61" spans="1:10" ht="14.25" thickTop="1" thickBot="1" x14ac:dyDescent="0.25">
      <c r="A61" s="1529"/>
      <c r="B61" s="136" t="s">
        <v>591</v>
      </c>
      <c r="C61" s="503">
        <f t="shared" si="0"/>
        <v>0</v>
      </c>
      <c r="D61" s="188">
        <v>0</v>
      </c>
      <c r="E61" s="188">
        <v>0</v>
      </c>
      <c r="F61" s="188">
        <v>0</v>
      </c>
      <c r="G61" s="188">
        <v>0</v>
      </c>
      <c r="H61" s="188">
        <v>0</v>
      </c>
      <c r="I61" s="57" t="s">
        <v>434</v>
      </c>
      <c r="J61" s="1531"/>
    </row>
    <row r="62" spans="1:10" ht="13.5" thickTop="1" x14ac:dyDescent="0.2">
      <c r="A62" s="1530"/>
      <c r="B62" s="428" t="s">
        <v>44</v>
      </c>
      <c r="C62" s="407">
        <f>C60+C61</f>
        <v>0</v>
      </c>
      <c r="D62" s="407">
        <f t="shared" ref="D62:H62" si="18">D60+D61</f>
        <v>0</v>
      </c>
      <c r="E62" s="407">
        <f t="shared" si="18"/>
        <v>0</v>
      </c>
      <c r="F62" s="407">
        <f t="shared" si="18"/>
        <v>0</v>
      </c>
      <c r="G62" s="407">
        <f t="shared" si="18"/>
        <v>0</v>
      </c>
      <c r="H62" s="407">
        <f t="shared" si="18"/>
        <v>0</v>
      </c>
      <c r="I62" s="424" t="s">
        <v>45</v>
      </c>
      <c r="J62" s="1532"/>
    </row>
    <row r="63" spans="1:10" ht="18" customHeight="1" thickBot="1" x14ac:dyDescent="0.25">
      <c r="A63" s="1533" t="s">
        <v>44</v>
      </c>
      <c r="B63" s="411" t="s">
        <v>590</v>
      </c>
      <c r="C63" s="500">
        <f t="shared" ref="C63:F63" si="19">SUMIF($B$9:$B$62,"Males",C9:C62)</f>
        <v>491</v>
      </c>
      <c r="D63" s="500">
        <f>SUMIF($B$9:$B$62,"Males",D9:D62)</f>
        <v>42</v>
      </c>
      <c r="E63" s="500">
        <f t="shared" si="19"/>
        <v>8</v>
      </c>
      <c r="F63" s="500">
        <f t="shared" si="19"/>
        <v>11</v>
      </c>
      <c r="G63" s="500">
        <f>SUMIF($B$9:$B$62,"Males",G9:G62)</f>
        <v>354</v>
      </c>
      <c r="H63" s="500">
        <f>SUMIF($B$9:$B$62,"Males",H9:H62)</f>
        <v>76</v>
      </c>
      <c r="I63" s="425" t="s">
        <v>180</v>
      </c>
      <c r="J63" s="1536" t="s">
        <v>45</v>
      </c>
    </row>
    <row r="64" spans="1:10" ht="18" customHeight="1" thickTop="1" thickBot="1" x14ac:dyDescent="0.25">
      <c r="A64" s="1534" t="s">
        <v>289</v>
      </c>
      <c r="B64" s="429" t="s">
        <v>591</v>
      </c>
      <c r="C64" s="183">
        <f t="shared" ref="C64:G64" si="20">SUMIF($B$9:$B$62,"Females",C9:C62)</f>
        <v>384</v>
      </c>
      <c r="D64" s="183">
        <f t="shared" si="20"/>
        <v>28</v>
      </c>
      <c r="E64" s="183">
        <f t="shared" si="20"/>
        <v>64</v>
      </c>
      <c r="F64" s="183">
        <f t="shared" si="20"/>
        <v>21</v>
      </c>
      <c r="G64" s="183">
        <f t="shared" si="20"/>
        <v>234</v>
      </c>
      <c r="H64" s="183">
        <f>SUMIF($B$9:$B$62,"Females",H9:H62)</f>
        <v>37</v>
      </c>
      <c r="I64" s="80" t="s">
        <v>434</v>
      </c>
      <c r="J64" s="1537" t="s">
        <v>45</v>
      </c>
    </row>
    <row r="65" spans="1:10" ht="18" customHeight="1" thickTop="1" x14ac:dyDescent="0.2">
      <c r="A65" s="1535"/>
      <c r="B65" s="430" t="s">
        <v>44</v>
      </c>
      <c r="C65" s="356">
        <f t="shared" ref="C65:G65" si="21">SUM(C63:C64)</f>
        <v>875</v>
      </c>
      <c r="D65" s="356">
        <f t="shared" si="21"/>
        <v>70</v>
      </c>
      <c r="E65" s="356">
        <f t="shared" si="21"/>
        <v>72</v>
      </c>
      <c r="F65" s="356">
        <f t="shared" si="21"/>
        <v>32</v>
      </c>
      <c r="G65" s="356">
        <f t="shared" si="21"/>
        <v>588</v>
      </c>
      <c r="H65" s="356">
        <f>SUM(H63:H64)</f>
        <v>113</v>
      </c>
      <c r="I65" s="390" t="s">
        <v>45</v>
      </c>
      <c r="J65" s="1538"/>
    </row>
    <row r="66" spans="1:10" ht="13.5" customHeight="1" x14ac:dyDescent="0.2">
      <c r="C66" s="27"/>
      <c r="D66" s="27"/>
      <c r="E66" s="27"/>
      <c r="F66" s="27"/>
      <c r="G66" s="27"/>
      <c r="H66" s="27"/>
      <c r="I66" s="27"/>
      <c r="J66" s="27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9"/>
  <dimension ref="A1:J66"/>
  <sheetViews>
    <sheetView view="pageBreakPreview" topLeftCell="A55" zoomScaleNormal="100" zoomScaleSheetLayoutView="100" workbookViewId="0">
      <selection activeCell="P28" sqref="P28"/>
    </sheetView>
  </sheetViews>
  <sheetFormatPr defaultRowHeight="15" x14ac:dyDescent="0.25"/>
  <cols>
    <col min="1" max="1" width="21.42578125" style="27" customWidth="1"/>
    <col min="2" max="2" width="8.28515625" style="27" customWidth="1"/>
    <col min="3" max="8" width="9.28515625" style="43" customWidth="1"/>
    <col min="9" max="9" width="7.5703125" style="43" customWidth="1"/>
    <col min="10" max="10" width="21.140625" style="43" customWidth="1"/>
    <col min="11" max="256" width="9.140625" style="27"/>
    <col min="257" max="257" width="16.7109375" style="27" customWidth="1"/>
    <col min="258" max="258" width="5.7109375" style="27" customWidth="1"/>
    <col min="259" max="264" width="8.7109375" style="27" customWidth="1"/>
    <col min="265" max="265" width="6.28515625" style="27" customWidth="1"/>
    <col min="266" max="266" width="16.7109375" style="27" customWidth="1"/>
    <col min="267" max="512" width="9.140625" style="27"/>
    <col min="513" max="513" width="16.7109375" style="27" customWidth="1"/>
    <col min="514" max="514" width="5.7109375" style="27" customWidth="1"/>
    <col min="515" max="520" width="8.7109375" style="27" customWidth="1"/>
    <col min="521" max="521" width="6.28515625" style="27" customWidth="1"/>
    <col min="522" max="522" width="16.7109375" style="27" customWidth="1"/>
    <col min="523" max="768" width="9.140625" style="27"/>
    <col min="769" max="769" width="16.7109375" style="27" customWidth="1"/>
    <col min="770" max="770" width="5.7109375" style="27" customWidth="1"/>
    <col min="771" max="776" width="8.7109375" style="27" customWidth="1"/>
    <col min="777" max="777" width="6.28515625" style="27" customWidth="1"/>
    <col min="778" max="778" width="16.7109375" style="27" customWidth="1"/>
    <col min="779" max="1024" width="9.140625" style="27"/>
    <col min="1025" max="1025" width="16.7109375" style="27" customWidth="1"/>
    <col min="1026" max="1026" width="5.7109375" style="27" customWidth="1"/>
    <col min="1027" max="1032" width="8.7109375" style="27" customWidth="1"/>
    <col min="1033" max="1033" width="6.28515625" style="27" customWidth="1"/>
    <col min="1034" max="1034" width="16.7109375" style="27" customWidth="1"/>
    <col min="1035" max="1280" width="9.140625" style="27"/>
    <col min="1281" max="1281" width="16.7109375" style="27" customWidth="1"/>
    <col min="1282" max="1282" width="5.7109375" style="27" customWidth="1"/>
    <col min="1283" max="1288" width="8.7109375" style="27" customWidth="1"/>
    <col min="1289" max="1289" width="6.28515625" style="27" customWidth="1"/>
    <col min="1290" max="1290" width="16.7109375" style="27" customWidth="1"/>
    <col min="1291" max="1536" width="9.140625" style="27"/>
    <col min="1537" max="1537" width="16.7109375" style="27" customWidth="1"/>
    <col min="1538" max="1538" width="5.7109375" style="27" customWidth="1"/>
    <col min="1539" max="1544" width="8.7109375" style="27" customWidth="1"/>
    <col min="1545" max="1545" width="6.28515625" style="27" customWidth="1"/>
    <col min="1546" max="1546" width="16.7109375" style="27" customWidth="1"/>
    <col min="1547" max="1792" width="9.140625" style="27"/>
    <col min="1793" max="1793" width="16.7109375" style="27" customWidth="1"/>
    <col min="1794" max="1794" width="5.7109375" style="27" customWidth="1"/>
    <col min="1795" max="1800" width="8.7109375" style="27" customWidth="1"/>
    <col min="1801" max="1801" width="6.28515625" style="27" customWidth="1"/>
    <col min="1802" max="1802" width="16.7109375" style="27" customWidth="1"/>
    <col min="1803" max="2048" width="9.140625" style="27"/>
    <col min="2049" max="2049" width="16.7109375" style="27" customWidth="1"/>
    <col min="2050" max="2050" width="5.7109375" style="27" customWidth="1"/>
    <col min="2051" max="2056" width="8.7109375" style="27" customWidth="1"/>
    <col min="2057" max="2057" width="6.28515625" style="27" customWidth="1"/>
    <col min="2058" max="2058" width="16.7109375" style="27" customWidth="1"/>
    <col min="2059" max="2304" width="9.140625" style="27"/>
    <col min="2305" max="2305" width="16.7109375" style="27" customWidth="1"/>
    <col min="2306" max="2306" width="5.7109375" style="27" customWidth="1"/>
    <col min="2307" max="2312" width="8.7109375" style="27" customWidth="1"/>
    <col min="2313" max="2313" width="6.28515625" style="27" customWidth="1"/>
    <col min="2314" max="2314" width="16.7109375" style="27" customWidth="1"/>
    <col min="2315" max="2560" width="9.140625" style="27"/>
    <col min="2561" max="2561" width="16.7109375" style="27" customWidth="1"/>
    <col min="2562" max="2562" width="5.7109375" style="27" customWidth="1"/>
    <col min="2563" max="2568" width="8.7109375" style="27" customWidth="1"/>
    <col min="2569" max="2569" width="6.28515625" style="27" customWidth="1"/>
    <col min="2570" max="2570" width="16.7109375" style="27" customWidth="1"/>
    <col min="2571" max="2816" width="9.140625" style="27"/>
    <col min="2817" max="2817" width="16.7109375" style="27" customWidth="1"/>
    <col min="2818" max="2818" width="5.7109375" style="27" customWidth="1"/>
    <col min="2819" max="2824" width="8.7109375" style="27" customWidth="1"/>
    <col min="2825" max="2825" width="6.28515625" style="27" customWidth="1"/>
    <col min="2826" max="2826" width="16.7109375" style="27" customWidth="1"/>
    <col min="2827" max="3072" width="9.140625" style="27"/>
    <col min="3073" max="3073" width="16.7109375" style="27" customWidth="1"/>
    <col min="3074" max="3074" width="5.7109375" style="27" customWidth="1"/>
    <col min="3075" max="3080" width="8.7109375" style="27" customWidth="1"/>
    <col min="3081" max="3081" width="6.28515625" style="27" customWidth="1"/>
    <col min="3082" max="3082" width="16.7109375" style="27" customWidth="1"/>
    <col min="3083" max="3328" width="9.140625" style="27"/>
    <col min="3329" max="3329" width="16.7109375" style="27" customWidth="1"/>
    <col min="3330" max="3330" width="5.7109375" style="27" customWidth="1"/>
    <col min="3331" max="3336" width="8.7109375" style="27" customWidth="1"/>
    <col min="3337" max="3337" width="6.28515625" style="27" customWidth="1"/>
    <col min="3338" max="3338" width="16.7109375" style="27" customWidth="1"/>
    <col min="3339" max="3584" width="9.140625" style="27"/>
    <col min="3585" max="3585" width="16.7109375" style="27" customWidth="1"/>
    <col min="3586" max="3586" width="5.7109375" style="27" customWidth="1"/>
    <col min="3587" max="3592" width="8.7109375" style="27" customWidth="1"/>
    <col min="3593" max="3593" width="6.28515625" style="27" customWidth="1"/>
    <col min="3594" max="3594" width="16.7109375" style="27" customWidth="1"/>
    <col min="3595" max="3840" width="9.140625" style="27"/>
    <col min="3841" max="3841" width="16.7109375" style="27" customWidth="1"/>
    <col min="3842" max="3842" width="5.7109375" style="27" customWidth="1"/>
    <col min="3843" max="3848" width="8.7109375" style="27" customWidth="1"/>
    <col min="3849" max="3849" width="6.28515625" style="27" customWidth="1"/>
    <col min="3850" max="3850" width="16.7109375" style="27" customWidth="1"/>
    <col min="3851" max="4096" width="9.140625" style="27"/>
    <col min="4097" max="4097" width="16.7109375" style="27" customWidth="1"/>
    <col min="4098" max="4098" width="5.7109375" style="27" customWidth="1"/>
    <col min="4099" max="4104" width="8.7109375" style="27" customWidth="1"/>
    <col min="4105" max="4105" width="6.28515625" style="27" customWidth="1"/>
    <col min="4106" max="4106" width="16.7109375" style="27" customWidth="1"/>
    <col min="4107" max="4352" width="9.140625" style="27"/>
    <col min="4353" max="4353" width="16.7109375" style="27" customWidth="1"/>
    <col min="4354" max="4354" width="5.7109375" style="27" customWidth="1"/>
    <col min="4355" max="4360" width="8.7109375" style="27" customWidth="1"/>
    <col min="4361" max="4361" width="6.28515625" style="27" customWidth="1"/>
    <col min="4362" max="4362" width="16.7109375" style="27" customWidth="1"/>
    <col min="4363" max="4608" width="9.140625" style="27"/>
    <col min="4609" max="4609" width="16.7109375" style="27" customWidth="1"/>
    <col min="4610" max="4610" width="5.7109375" style="27" customWidth="1"/>
    <col min="4611" max="4616" width="8.7109375" style="27" customWidth="1"/>
    <col min="4617" max="4617" width="6.28515625" style="27" customWidth="1"/>
    <col min="4618" max="4618" width="16.7109375" style="27" customWidth="1"/>
    <col min="4619" max="4864" width="9.140625" style="27"/>
    <col min="4865" max="4865" width="16.7109375" style="27" customWidth="1"/>
    <col min="4866" max="4866" width="5.7109375" style="27" customWidth="1"/>
    <col min="4867" max="4872" width="8.7109375" style="27" customWidth="1"/>
    <col min="4873" max="4873" width="6.28515625" style="27" customWidth="1"/>
    <col min="4874" max="4874" width="16.7109375" style="27" customWidth="1"/>
    <col min="4875" max="5120" width="9.140625" style="27"/>
    <col min="5121" max="5121" width="16.7109375" style="27" customWidth="1"/>
    <col min="5122" max="5122" width="5.7109375" style="27" customWidth="1"/>
    <col min="5123" max="5128" width="8.7109375" style="27" customWidth="1"/>
    <col min="5129" max="5129" width="6.28515625" style="27" customWidth="1"/>
    <col min="5130" max="5130" width="16.7109375" style="27" customWidth="1"/>
    <col min="5131" max="5376" width="9.140625" style="27"/>
    <col min="5377" max="5377" width="16.7109375" style="27" customWidth="1"/>
    <col min="5378" max="5378" width="5.7109375" style="27" customWidth="1"/>
    <col min="5379" max="5384" width="8.7109375" style="27" customWidth="1"/>
    <col min="5385" max="5385" width="6.28515625" style="27" customWidth="1"/>
    <col min="5386" max="5386" width="16.7109375" style="27" customWidth="1"/>
    <col min="5387" max="5632" width="9.140625" style="27"/>
    <col min="5633" max="5633" width="16.7109375" style="27" customWidth="1"/>
    <col min="5634" max="5634" width="5.7109375" style="27" customWidth="1"/>
    <col min="5635" max="5640" width="8.7109375" style="27" customWidth="1"/>
    <col min="5641" max="5641" width="6.28515625" style="27" customWidth="1"/>
    <col min="5642" max="5642" width="16.7109375" style="27" customWidth="1"/>
    <col min="5643" max="5888" width="9.140625" style="27"/>
    <col min="5889" max="5889" width="16.7109375" style="27" customWidth="1"/>
    <col min="5890" max="5890" width="5.7109375" style="27" customWidth="1"/>
    <col min="5891" max="5896" width="8.7109375" style="27" customWidth="1"/>
    <col min="5897" max="5897" width="6.28515625" style="27" customWidth="1"/>
    <col min="5898" max="5898" width="16.7109375" style="27" customWidth="1"/>
    <col min="5899" max="6144" width="9.140625" style="27"/>
    <col min="6145" max="6145" width="16.7109375" style="27" customWidth="1"/>
    <col min="6146" max="6146" width="5.7109375" style="27" customWidth="1"/>
    <col min="6147" max="6152" width="8.7109375" style="27" customWidth="1"/>
    <col min="6153" max="6153" width="6.28515625" style="27" customWidth="1"/>
    <col min="6154" max="6154" width="16.7109375" style="27" customWidth="1"/>
    <col min="6155" max="6400" width="9.140625" style="27"/>
    <col min="6401" max="6401" width="16.7109375" style="27" customWidth="1"/>
    <col min="6402" max="6402" width="5.7109375" style="27" customWidth="1"/>
    <col min="6403" max="6408" width="8.7109375" style="27" customWidth="1"/>
    <col min="6409" max="6409" width="6.28515625" style="27" customWidth="1"/>
    <col min="6410" max="6410" width="16.7109375" style="27" customWidth="1"/>
    <col min="6411" max="6656" width="9.140625" style="27"/>
    <col min="6657" max="6657" width="16.7109375" style="27" customWidth="1"/>
    <col min="6658" max="6658" width="5.7109375" style="27" customWidth="1"/>
    <col min="6659" max="6664" width="8.7109375" style="27" customWidth="1"/>
    <col min="6665" max="6665" width="6.28515625" style="27" customWidth="1"/>
    <col min="6666" max="6666" width="16.7109375" style="27" customWidth="1"/>
    <col min="6667" max="6912" width="9.140625" style="27"/>
    <col min="6913" max="6913" width="16.7109375" style="27" customWidth="1"/>
    <col min="6914" max="6914" width="5.7109375" style="27" customWidth="1"/>
    <col min="6915" max="6920" width="8.7109375" style="27" customWidth="1"/>
    <col min="6921" max="6921" width="6.28515625" style="27" customWidth="1"/>
    <col min="6922" max="6922" width="16.7109375" style="27" customWidth="1"/>
    <col min="6923" max="7168" width="9.140625" style="27"/>
    <col min="7169" max="7169" width="16.7109375" style="27" customWidth="1"/>
    <col min="7170" max="7170" width="5.7109375" style="27" customWidth="1"/>
    <col min="7171" max="7176" width="8.7109375" style="27" customWidth="1"/>
    <col min="7177" max="7177" width="6.28515625" style="27" customWidth="1"/>
    <col min="7178" max="7178" width="16.7109375" style="27" customWidth="1"/>
    <col min="7179" max="7424" width="9.140625" style="27"/>
    <col min="7425" max="7425" width="16.7109375" style="27" customWidth="1"/>
    <col min="7426" max="7426" width="5.7109375" style="27" customWidth="1"/>
    <col min="7427" max="7432" width="8.7109375" style="27" customWidth="1"/>
    <col min="7433" max="7433" width="6.28515625" style="27" customWidth="1"/>
    <col min="7434" max="7434" width="16.7109375" style="27" customWidth="1"/>
    <col min="7435" max="7680" width="9.140625" style="27"/>
    <col min="7681" max="7681" width="16.7109375" style="27" customWidth="1"/>
    <col min="7682" max="7682" width="5.7109375" style="27" customWidth="1"/>
    <col min="7683" max="7688" width="8.7109375" style="27" customWidth="1"/>
    <col min="7689" max="7689" width="6.28515625" style="27" customWidth="1"/>
    <col min="7690" max="7690" width="16.7109375" style="27" customWidth="1"/>
    <col min="7691" max="7936" width="9.140625" style="27"/>
    <col min="7937" max="7937" width="16.7109375" style="27" customWidth="1"/>
    <col min="7938" max="7938" width="5.7109375" style="27" customWidth="1"/>
    <col min="7939" max="7944" width="8.7109375" style="27" customWidth="1"/>
    <col min="7945" max="7945" width="6.28515625" style="27" customWidth="1"/>
    <col min="7946" max="7946" width="16.7109375" style="27" customWidth="1"/>
    <col min="7947" max="8192" width="9.140625" style="27"/>
    <col min="8193" max="8193" width="16.7109375" style="27" customWidth="1"/>
    <col min="8194" max="8194" width="5.7109375" style="27" customWidth="1"/>
    <col min="8195" max="8200" width="8.7109375" style="27" customWidth="1"/>
    <col min="8201" max="8201" width="6.28515625" style="27" customWidth="1"/>
    <col min="8202" max="8202" width="16.7109375" style="27" customWidth="1"/>
    <col min="8203" max="8448" width="9.140625" style="27"/>
    <col min="8449" max="8449" width="16.7109375" style="27" customWidth="1"/>
    <col min="8450" max="8450" width="5.7109375" style="27" customWidth="1"/>
    <col min="8451" max="8456" width="8.7109375" style="27" customWidth="1"/>
    <col min="8457" max="8457" width="6.28515625" style="27" customWidth="1"/>
    <col min="8458" max="8458" width="16.7109375" style="27" customWidth="1"/>
    <col min="8459" max="8704" width="9.140625" style="27"/>
    <col min="8705" max="8705" width="16.7109375" style="27" customWidth="1"/>
    <col min="8706" max="8706" width="5.7109375" style="27" customWidth="1"/>
    <col min="8707" max="8712" width="8.7109375" style="27" customWidth="1"/>
    <col min="8713" max="8713" width="6.28515625" style="27" customWidth="1"/>
    <col min="8714" max="8714" width="16.7109375" style="27" customWidth="1"/>
    <col min="8715" max="8960" width="9.140625" style="27"/>
    <col min="8961" max="8961" width="16.7109375" style="27" customWidth="1"/>
    <col min="8962" max="8962" width="5.7109375" style="27" customWidth="1"/>
    <col min="8963" max="8968" width="8.7109375" style="27" customWidth="1"/>
    <col min="8969" max="8969" width="6.28515625" style="27" customWidth="1"/>
    <col min="8970" max="8970" width="16.7109375" style="27" customWidth="1"/>
    <col min="8971" max="9216" width="9.140625" style="27"/>
    <col min="9217" max="9217" width="16.7109375" style="27" customWidth="1"/>
    <col min="9218" max="9218" width="5.7109375" style="27" customWidth="1"/>
    <col min="9219" max="9224" width="8.7109375" style="27" customWidth="1"/>
    <col min="9225" max="9225" width="6.28515625" style="27" customWidth="1"/>
    <col min="9226" max="9226" width="16.7109375" style="27" customWidth="1"/>
    <col min="9227" max="9472" width="9.140625" style="27"/>
    <col min="9473" max="9473" width="16.7109375" style="27" customWidth="1"/>
    <col min="9474" max="9474" width="5.7109375" style="27" customWidth="1"/>
    <col min="9475" max="9480" width="8.7109375" style="27" customWidth="1"/>
    <col min="9481" max="9481" width="6.28515625" style="27" customWidth="1"/>
    <col min="9482" max="9482" width="16.7109375" style="27" customWidth="1"/>
    <col min="9483" max="9728" width="9.140625" style="27"/>
    <col min="9729" max="9729" width="16.7109375" style="27" customWidth="1"/>
    <col min="9730" max="9730" width="5.7109375" style="27" customWidth="1"/>
    <col min="9731" max="9736" width="8.7109375" style="27" customWidth="1"/>
    <col min="9737" max="9737" width="6.28515625" style="27" customWidth="1"/>
    <col min="9738" max="9738" width="16.7109375" style="27" customWidth="1"/>
    <col min="9739" max="9984" width="9.140625" style="27"/>
    <col min="9985" max="9985" width="16.7109375" style="27" customWidth="1"/>
    <col min="9986" max="9986" width="5.7109375" style="27" customWidth="1"/>
    <col min="9987" max="9992" width="8.7109375" style="27" customWidth="1"/>
    <col min="9993" max="9993" width="6.28515625" style="27" customWidth="1"/>
    <col min="9994" max="9994" width="16.7109375" style="27" customWidth="1"/>
    <col min="9995" max="10240" width="9.140625" style="27"/>
    <col min="10241" max="10241" width="16.7109375" style="27" customWidth="1"/>
    <col min="10242" max="10242" width="5.7109375" style="27" customWidth="1"/>
    <col min="10243" max="10248" width="8.7109375" style="27" customWidth="1"/>
    <col min="10249" max="10249" width="6.28515625" style="27" customWidth="1"/>
    <col min="10250" max="10250" width="16.7109375" style="27" customWidth="1"/>
    <col min="10251" max="10496" width="9.140625" style="27"/>
    <col min="10497" max="10497" width="16.7109375" style="27" customWidth="1"/>
    <col min="10498" max="10498" width="5.7109375" style="27" customWidth="1"/>
    <col min="10499" max="10504" width="8.7109375" style="27" customWidth="1"/>
    <col min="10505" max="10505" width="6.28515625" style="27" customWidth="1"/>
    <col min="10506" max="10506" width="16.7109375" style="27" customWidth="1"/>
    <col min="10507" max="10752" width="9.140625" style="27"/>
    <col min="10753" max="10753" width="16.7109375" style="27" customWidth="1"/>
    <col min="10754" max="10754" width="5.7109375" style="27" customWidth="1"/>
    <col min="10755" max="10760" width="8.7109375" style="27" customWidth="1"/>
    <col min="10761" max="10761" width="6.28515625" style="27" customWidth="1"/>
    <col min="10762" max="10762" width="16.7109375" style="27" customWidth="1"/>
    <col min="10763" max="11008" width="9.140625" style="27"/>
    <col min="11009" max="11009" width="16.7109375" style="27" customWidth="1"/>
    <col min="11010" max="11010" width="5.7109375" style="27" customWidth="1"/>
    <col min="11011" max="11016" width="8.7109375" style="27" customWidth="1"/>
    <col min="11017" max="11017" width="6.28515625" style="27" customWidth="1"/>
    <col min="11018" max="11018" width="16.7109375" style="27" customWidth="1"/>
    <col min="11019" max="11264" width="9.140625" style="27"/>
    <col min="11265" max="11265" width="16.7109375" style="27" customWidth="1"/>
    <col min="11266" max="11266" width="5.7109375" style="27" customWidth="1"/>
    <col min="11267" max="11272" width="8.7109375" style="27" customWidth="1"/>
    <col min="11273" max="11273" width="6.28515625" style="27" customWidth="1"/>
    <col min="11274" max="11274" width="16.7109375" style="27" customWidth="1"/>
    <col min="11275" max="11520" width="9.140625" style="27"/>
    <col min="11521" max="11521" width="16.7109375" style="27" customWidth="1"/>
    <col min="11522" max="11522" width="5.7109375" style="27" customWidth="1"/>
    <col min="11523" max="11528" width="8.7109375" style="27" customWidth="1"/>
    <col min="11529" max="11529" width="6.28515625" style="27" customWidth="1"/>
    <col min="11530" max="11530" width="16.7109375" style="27" customWidth="1"/>
    <col min="11531" max="11776" width="9.140625" style="27"/>
    <col min="11777" max="11777" width="16.7109375" style="27" customWidth="1"/>
    <col min="11778" max="11778" width="5.7109375" style="27" customWidth="1"/>
    <col min="11779" max="11784" width="8.7109375" style="27" customWidth="1"/>
    <col min="11785" max="11785" width="6.28515625" style="27" customWidth="1"/>
    <col min="11786" max="11786" width="16.7109375" style="27" customWidth="1"/>
    <col min="11787" max="12032" width="9.140625" style="27"/>
    <col min="12033" max="12033" width="16.7109375" style="27" customWidth="1"/>
    <col min="12034" max="12034" width="5.7109375" style="27" customWidth="1"/>
    <col min="12035" max="12040" width="8.7109375" style="27" customWidth="1"/>
    <col min="12041" max="12041" width="6.28515625" style="27" customWidth="1"/>
    <col min="12042" max="12042" width="16.7109375" style="27" customWidth="1"/>
    <col min="12043" max="12288" width="9.140625" style="27"/>
    <col min="12289" max="12289" width="16.7109375" style="27" customWidth="1"/>
    <col min="12290" max="12290" width="5.7109375" style="27" customWidth="1"/>
    <col min="12291" max="12296" width="8.7109375" style="27" customWidth="1"/>
    <col min="12297" max="12297" width="6.28515625" style="27" customWidth="1"/>
    <col min="12298" max="12298" width="16.7109375" style="27" customWidth="1"/>
    <col min="12299" max="12544" width="9.140625" style="27"/>
    <col min="12545" max="12545" width="16.7109375" style="27" customWidth="1"/>
    <col min="12546" max="12546" width="5.7109375" style="27" customWidth="1"/>
    <col min="12547" max="12552" width="8.7109375" style="27" customWidth="1"/>
    <col min="12553" max="12553" width="6.28515625" style="27" customWidth="1"/>
    <col min="12554" max="12554" width="16.7109375" style="27" customWidth="1"/>
    <col min="12555" max="12800" width="9.140625" style="27"/>
    <col min="12801" max="12801" width="16.7109375" style="27" customWidth="1"/>
    <col min="12802" max="12802" width="5.7109375" style="27" customWidth="1"/>
    <col min="12803" max="12808" width="8.7109375" style="27" customWidth="1"/>
    <col min="12809" max="12809" width="6.28515625" style="27" customWidth="1"/>
    <col min="12810" max="12810" width="16.7109375" style="27" customWidth="1"/>
    <col min="12811" max="13056" width="9.140625" style="27"/>
    <col min="13057" max="13057" width="16.7109375" style="27" customWidth="1"/>
    <col min="13058" max="13058" width="5.7109375" style="27" customWidth="1"/>
    <col min="13059" max="13064" width="8.7109375" style="27" customWidth="1"/>
    <col min="13065" max="13065" width="6.28515625" style="27" customWidth="1"/>
    <col min="13066" max="13066" width="16.7109375" style="27" customWidth="1"/>
    <col min="13067" max="13312" width="9.140625" style="27"/>
    <col min="13313" max="13313" width="16.7109375" style="27" customWidth="1"/>
    <col min="13314" max="13314" width="5.7109375" style="27" customWidth="1"/>
    <col min="13315" max="13320" width="8.7109375" style="27" customWidth="1"/>
    <col min="13321" max="13321" width="6.28515625" style="27" customWidth="1"/>
    <col min="13322" max="13322" width="16.7109375" style="27" customWidth="1"/>
    <col min="13323" max="13568" width="9.140625" style="27"/>
    <col min="13569" max="13569" width="16.7109375" style="27" customWidth="1"/>
    <col min="13570" max="13570" width="5.7109375" style="27" customWidth="1"/>
    <col min="13571" max="13576" width="8.7109375" style="27" customWidth="1"/>
    <col min="13577" max="13577" width="6.28515625" style="27" customWidth="1"/>
    <col min="13578" max="13578" width="16.7109375" style="27" customWidth="1"/>
    <col min="13579" max="13824" width="9.140625" style="27"/>
    <col min="13825" max="13825" width="16.7109375" style="27" customWidth="1"/>
    <col min="13826" max="13826" width="5.7109375" style="27" customWidth="1"/>
    <col min="13827" max="13832" width="8.7109375" style="27" customWidth="1"/>
    <col min="13833" max="13833" width="6.28515625" style="27" customWidth="1"/>
    <col min="13834" max="13834" width="16.7109375" style="27" customWidth="1"/>
    <col min="13835" max="14080" width="9.140625" style="27"/>
    <col min="14081" max="14081" width="16.7109375" style="27" customWidth="1"/>
    <col min="14082" max="14082" width="5.7109375" style="27" customWidth="1"/>
    <col min="14083" max="14088" width="8.7109375" style="27" customWidth="1"/>
    <col min="14089" max="14089" width="6.28515625" style="27" customWidth="1"/>
    <col min="14090" max="14090" width="16.7109375" style="27" customWidth="1"/>
    <col min="14091" max="14336" width="9.140625" style="27"/>
    <col min="14337" max="14337" width="16.7109375" style="27" customWidth="1"/>
    <col min="14338" max="14338" width="5.7109375" style="27" customWidth="1"/>
    <col min="14339" max="14344" width="8.7109375" style="27" customWidth="1"/>
    <col min="14345" max="14345" width="6.28515625" style="27" customWidth="1"/>
    <col min="14346" max="14346" width="16.7109375" style="27" customWidth="1"/>
    <col min="14347" max="14592" width="9.140625" style="27"/>
    <col min="14593" max="14593" width="16.7109375" style="27" customWidth="1"/>
    <col min="14594" max="14594" width="5.7109375" style="27" customWidth="1"/>
    <col min="14595" max="14600" width="8.7109375" style="27" customWidth="1"/>
    <col min="14601" max="14601" width="6.28515625" style="27" customWidth="1"/>
    <col min="14602" max="14602" width="16.7109375" style="27" customWidth="1"/>
    <col min="14603" max="14848" width="9.140625" style="27"/>
    <col min="14849" max="14849" width="16.7109375" style="27" customWidth="1"/>
    <col min="14850" max="14850" width="5.7109375" style="27" customWidth="1"/>
    <col min="14851" max="14856" width="8.7109375" style="27" customWidth="1"/>
    <col min="14857" max="14857" width="6.28515625" style="27" customWidth="1"/>
    <col min="14858" max="14858" width="16.7109375" style="27" customWidth="1"/>
    <col min="14859" max="15104" width="9.140625" style="27"/>
    <col min="15105" max="15105" width="16.7109375" style="27" customWidth="1"/>
    <col min="15106" max="15106" width="5.7109375" style="27" customWidth="1"/>
    <col min="15107" max="15112" width="8.7109375" style="27" customWidth="1"/>
    <col min="15113" max="15113" width="6.28515625" style="27" customWidth="1"/>
    <col min="15114" max="15114" width="16.7109375" style="27" customWidth="1"/>
    <col min="15115" max="15360" width="9.140625" style="27"/>
    <col min="15361" max="15361" width="16.7109375" style="27" customWidth="1"/>
    <col min="15362" max="15362" width="5.7109375" style="27" customWidth="1"/>
    <col min="15363" max="15368" width="8.7109375" style="27" customWidth="1"/>
    <col min="15369" max="15369" width="6.28515625" style="27" customWidth="1"/>
    <col min="15370" max="15370" width="16.7109375" style="27" customWidth="1"/>
    <col min="15371" max="15616" width="9.140625" style="27"/>
    <col min="15617" max="15617" width="16.7109375" style="27" customWidth="1"/>
    <col min="15618" max="15618" width="5.7109375" style="27" customWidth="1"/>
    <col min="15619" max="15624" width="8.7109375" style="27" customWidth="1"/>
    <col min="15625" max="15625" width="6.28515625" style="27" customWidth="1"/>
    <col min="15626" max="15626" width="16.7109375" style="27" customWidth="1"/>
    <col min="15627" max="15872" width="9.140625" style="27"/>
    <col min="15873" max="15873" width="16.7109375" style="27" customWidth="1"/>
    <col min="15874" max="15874" width="5.7109375" style="27" customWidth="1"/>
    <col min="15875" max="15880" width="8.7109375" style="27" customWidth="1"/>
    <col min="15881" max="15881" width="6.28515625" style="27" customWidth="1"/>
    <col min="15882" max="15882" width="16.7109375" style="27" customWidth="1"/>
    <col min="15883" max="16128" width="9.140625" style="27"/>
    <col min="16129" max="16129" width="16.7109375" style="27" customWidth="1"/>
    <col min="16130" max="16130" width="5.7109375" style="27" customWidth="1"/>
    <col min="16131" max="16136" width="8.7109375" style="27" customWidth="1"/>
    <col min="16137" max="16137" width="6.28515625" style="27" customWidth="1"/>
    <col min="16138" max="16138" width="16.7109375" style="27" customWidth="1"/>
    <col min="16139" max="16384" width="9.140625" style="27"/>
  </cols>
  <sheetData>
    <row r="1" spans="1:10" ht="19.5" customHeight="1" x14ac:dyDescent="0.5">
      <c r="A1" s="1358" t="s">
        <v>943</v>
      </c>
      <c r="B1" s="1358"/>
      <c r="C1" s="1358"/>
      <c r="D1" s="1358"/>
      <c r="E1" s="1358"/>
      <c r="F1" s="1358"/>
      <c r="G1" s="1358"/>
      <c r="H1" s="1358"/>
      <c r="I1" s="1358"/>
      <c r="J1" s="1358"/>
    </row>
    <row r="2" spans="1:10" ht="33.75" customHeight="1" x14ac:dyDescent="0.25">
      <c r="A2" s="1359" t="s">
        <v>790</v>
      </c>
      <c r="B2" s="1359"/>
      <c r="C2" s="1359"/>
      <c r="D2" s="1359"/>
      <c r="E2" s="1359"/>
      <c r="F2" s="1359"/>
      <c r="G2" s="1359"/>
      <c r="H2" s="1359"/>
      <c r="I2" s="1359"/>
      <c r="J2" s="1359"/>
    </row>
    <row r="3" spans="1:10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</row>
    <row r="4" spans="1:10" ht="15.75" x14ac:dyDescent="0.25">
      <c r="A4" s="1344" t="s">
        <v>370</v>
      </c>
      <c r="B4" s="1344"/>
      <c r="C4" s="1344"/>
      <c r="D4" s="1344"/>
      <c r="E4" s="1344"/>
      <c r="F4" s="1344"/>
      <c r="G4" s="1344"/>
      <c r="H4" s="1344"/>
      <c r="I4" s="1344"/>
      <c r="J4" s="1344"/>
    </row>
    <row r="5" spans="1:10" ht="15.75" x14ac:dyDescent="0.3">
      <c r="A5" s="1545" t="s">
        <v>854</v>
      </c>
      <c r="B5" s="1545"/>
      <c r="C5" s="269"/>
      <c r="D5" s="269"/>
      <c r="E5" s="269"/>
      <c r="F5" s="269"/>
      <c r="G5" s="269"/>
      <c r="H5" s="269"/>
      <c r="I5" s="270"/>
      <c r="J5" s="268" t="s">
        <v>855</v>
      </c>
    </row>
    <row r="6" spans="1:10" ht="25.5" customHeight="1" thickBot="1" x14ac:dyDescent="0.25">
      <c r="A6" s="1418" t="s">
        <v>789</v>
      </c>
      <c r="B6" s="1418" t="s">
        <v>414</v>
      </c>
      <c r="C6" s="1546" t="s">
        <v>664</v>
      </c>
      <c r="D6" s="1546"/>
      <c r="E6" s="1546"/>
      <c r="F6" s="1546"/>
      <c r="G6" s="1546"/>
      <c r="H6" s="1546"/>
      <c r="I6" s="1547" t="s">
        <v>413</v>
      </c>
      <c r="J6" s="1547" t="s">
        <v>701</v>
      </c>
    </row>
    <row r="7" spans="1:10" ht="25.5" customHeight="1" thickTop="1" thickBot="1" x14ac:dyDescent="0.25">
      <c r="A7" s="1311"/>
      <c r="B7" s="1311"/>
      <c r="C7" s="423" t="s">
        <v>45</v>
      </c>
      <c r="D7" s="423" t="s">
        <v>72</v>
      </c>
      <c r="E7" s="423" t="s">
        <v>656</v>
      </c>
      <c r="F7" s="423" t="s">
        <v>655</v>
      </c>
      <c r="G7" s="423" t="s">
        <v>654</v>
      </c>
      <c r="H7" s="423" t="s">
        <v>653</v>
      </c>
      <c r="I7" s="1313"/>
      <c r="J7" s="1313"/>
    </row>
    <row r="8" spans="1:10" ht="29.25" customHeight="1" thickTop="1" x14ac:dyDescent="0.2">
      <c r="A8" s="1419"/>
      <c r="B8" s="1419"/>
      <c r="C8" s="431" t="s">
        <v>44</v>
      </c>
      <c r="D8" s="432" t="s">
        <v>71</v>
      </c>
      <c r="E8" s="432" t="s">
        <v>657</v>
      </c>
      <c r="F8" s="432" t="s">
        <v>658</v>
      </c>
      <c r="G8" s="432" t="s">
        <v>659</v>
      </c>
      <c r="H8" s="432" t="s">
        <v>660</v>
      </c>
      <c r="I8" s="1548"/>
      <c r="J8" s="1548"/>
    </row>
    <row r="9" spans="1:10" ht="13.5" thickBot="1" x14ac:dyDescent="0.25">
      <c r="A9" s="1544" t="s">
        <v>60</v>
      </c>
      <c r="B9" s="123" t="s">
        <v>590</v>
      </c>
      <c r="C9" s="651">
        <f>SUM(D9:H9)</f>
        <v>16</v>
      </c>
      <c r="D9" s="186">
        <v>2</v>
      </c>
      <c r="E9" s="186">
        <v>0</v>
      </c>
      <c r="F9" s="186">
        <v>0</v>
      </c>
      <c r="G9" s="186">
        <v>3</v>
      </c>
      <c r="H9" s="186">
        <v>11</v>
      </c>
      <c r="I9" s="58" t="s">
        <v>180</v>
      </c>
      <c r="J9" s="1543" t="s">
        <v>155</v>
      </c>
    </row>
    <row r="10" spans="1:10" ht="14.25" thickTop="1" thickBot="1" x14ac:dyDescent="0.25">
      <c r="A10" s="1527"/>
      <c r="B10" s="135" t="s">
        <v>591</v>
      </c>
      <c r="C10" s="651">
        <f t="shared" ref="C10:C61" si="0">SUM(D10:H10)</f>
        <v>6</v>
      </c>
      <c r="D10" s="164">
        <v>1</v>
      </c>
      <c r="E10" s="164">
        <v>0</v>
      </c>
      <c r="F10" s="164">
        <v>0</v>
      </c>
      <c r="G10" s="164">
        <v>1</v>
      </c>
      <c r="H10" s="164">
        <v>4</v>
      </c>
      <c r="I10" s="56" t="s">
        <v>434</v>
      </c>
      <c r="J10" s="1528"/>
    </row>
    <row r="11" spans="1:10" ht="14.25" thickTop="1" thickBot="1" x14ac:dyDescent="0.25">
      <c r="A11" s="1527"/>
      <c r="B11" s="426" t="s">
        <v>44</v>
      </c>
      <c r="C11" s="651">
        <f>C9+C10</f>
        <v>22</v>
      </c>
      <c r="D11" s="651">
        <f t="shared" ref="D11:H11" si="1">D9+D10</f>
        <v>3</v>
      </c>
      <c r="E11" s="651">
        <f t="shared" si="1"/>
        <v>0</v>
      </c>
      <c r="F11" s="651">
        <f t="shared" si="1"/>
        <v>0</v>
      </c>
      <c r="G11" s="651">
        <f t="shared" si="1"/>
        <v>4</v>
      </c>
      <c r="H11" s="651">
        <f t="shared" si="1"/>
        <v>15</v>
      </c>
      <c r="I11" s="80" t="s">
        <v>45</v>
      </c>
      <c r="J11" s="1528"/>
    </row>
    <row r="12" spans="1:10" ht="14.25" thickTop="1" thickBot="1" x14ac:dyDescent="0.25">
      <c r="A12" s="1539" t="s">
        <v>62</v>
      </c>
      <c r="B12" s="136" t="s">
        <v>590</v>
      </c>
      <c r="C12" s="503">
        <f t="shared" si="0"/>
        <v>54</v>
      </c>
      <c r="D12" s="188">
        <v>8</v>
      </c>
      <c r="E12" s="188">
        <v>0</v>
      </c>
      <c r="F12" s="188">
        <v>0</v>
      </c>
      <c r="G12" s="188">
        <v>8</v>
      </c>
      <c r="H12" s="188">
        <v>38</v>
      </c>
      <c r="I12" s="57" t="s">
        <v>180</v>
      </c>
      <c r="J12" s="1531" t="s">
        <v>156</v>
      </c>
    </row>
    <row r="13" spans="1:10" ht="14.25" thickTop="1" thickBot="1" x14ac:dyDescent="0.25">
      <c r="A13" s="1539"/>
      <c r="B13" s="136" t="s">
        <v>591</v>
      </c>
      <c r="C13" s="503">
        <f t="shared" si="0"/>
        <v>5</v>
      </c>
      <c r="D13" s="188">
        <v>1</v>
      </c>
      <c r="E13" s="188">
        <v>0</v>
      </c>
      <c r="F13" s="188">
        <v>0</v>
      </c>
      <c r="G13" s="188">
        <v>2</v>
      </c>
      <c r="H13" s="188">
        <v>2</v>
      </c>
      <c r="I13" s="57" t="s">
        <v>434</v>
      </c>
      <c r="J13" s="1531"/>
    </row>
    <row r="14" spans="1:10" ht="14.25" thickTop="1" thickBot="1" x14ac:dyDescent="0.25">
      <c r="A14" s="1539"/>
      <c r="B14" s="427" t="s">
        <v>44</v>
      </c>
      <c r="C14" s="503">
        <f>C12+C13</f>
        <v>59</v>
      </c>
      <c r="D14" s="503">
        <f t="shared" ref="D14:H14" si="2">D12+D13</f>
        <v>9</v>
      </c>
      <c r="E14" s="503">
        <f t="shared" si="2"/>
        <v>0</v>
      </c>
      <c r="F14" s="503">
        <f t="shared" si="2"/>
        <v>0</v>
      </c>
      <c r="G14" s="503">
        <f t="shared" si="2"/>
        <v>10</v>
      </c>
      <c r="H14" s="503">
        <f t="shared" si="2"/>
        <v>40</v>
      </c>
      <c r="I14" s="81" t="s">
        <v>45</v>
      </c>
      <c r="J14" s="1531"/>
    </row>
    <row r="15" spans="1:10" ht="14.25" thickTop="1" thickBot="1" x14ac:dyDescent="0.25">
      <c r="A15" s="1527" t="s">
        <v>64</v>
      </c>
      <c r="B15" s="135" t="s">
        <v>590</v>
      </c>
      <c r="C15" s="651">
        <f t="shared" si="0"/>
        <v>104</v>
      </c>
      <c r="D15" s="164">
        <v>17</v>
      </c>
      <c r="E15" s="164">
        <v>0</v>
      </c>
      <c r="F15" s="164">
        <v>0</v>
      </c>
      <c r="G15" s="164">
        <v>41</v>
      </c>
      <c r="H15" s="164">
        <v>46</v>
      </c>
      <c r="I15" s="58" t="s">
        <v>180</v>
      </c>
      <c r="J15" s="1528" t="s">
        <v>157</v>
      </c>
    </row>
    <row r="16" spans="1:10" ht="14.25" thickTop="1" thickBot="1" x14ac:dyDescent="0.25">
      <c r="A16" s="1527"/>
      <c r="B16" s="135" t="s">
        <v>591</v>
      </c>
      <c r="C16" s="651">
        <f t="shared" si="0"/>
        <v>11</v>
      </c>
      <c r="D16" s="164">
        <v>1</v>
      </c>
      <c r="E16" s="164">
        <v>0</v>
      </c>
      <c r="F16" s="164">
        <v>0</v>
      </c>
      <c r="G16" s="164">
        <v>4</v>
      </c>
      <c r="H16" s="164">
        <v>6</v>
      </c>
      <c r="I16" s="56" t="s">
        <v>434</v>
      </c>
      <c r="J16" s="1528"/>
    </row>
    <row r="17" spans="1:10" ht="14.25" thickTop="1" thickBot="1" x14ac:dyDescent="0.25">
      <c r="A17" s="1527"/>
      <c r="B17" s="426" t="s">
        <v>44</v>
      </c>
      <c r="C17" s="651">
        <f>C15+C16</f>
        <v>115</v>
      </c>
      <c r="D17" s="651">
        <f t="shared" ref="D17:H17" si="3">D15+D16</f>
        <v>18</v>
      </c>
      <c r="E17" s="651">
        <f t="shared" si="3"/>
        <v>0</v>
      </c>
      <c r="F17" s="651">
        <f t="shared" si="3"/>
        <v>0</v>
      </c>
      <c r="G17" s="651">
        <f t="shared" si="3"/>
        <v>45</v>
      </c>
      <c r="H17" s="651">
        <f t="shared" si="3"/>
        <v>52</v>
      </c>
      <c r="I17" s="80" t="s">
        <v>45</v>
      </c>
      <c r="J17" s="1528"/>
    </row>
    <row r="18" spans="1:10" ht="14.25" thickTop="1" thickBot="1" x14ac:dyDescent="0.25">
      <c r="A18" s="1539" t="s">
        <v>66</v>
      </c>
      <c r="B18" s="136" t="s">
        <v>590</v>
      </c>
      <c r="C18" s="503">
        <f t="shared" si="0"/>
        <v>125</v>
      </c>
      <c r="D18" s="188">
        <v>23</v>
      </c>
      <c r="E18" s="188">
        <v>0</v>
      </c>
      <c r="F18" s="188">
        <v>0</v>
      </c>
      <c r="G18" s="188">
        <v>74</v>
      </c>
      <c r="H18" s="188">
        <v>28</v>
      </c>
      <c r="I18" s="57" t="s">
        <v>180</v>
      </c>
      <c r="J18" s="1531" t="s">
        <v>158</v>
      </c>
    </row>
    <row r="19" spans="1:10" ht="14.25" thickTop="1" thickBot="1" x14ac:dyDescent="0.25">
      <c r="A19" s="1539"/>
      <c r="B19" s="136" t="s">
        <v>591</v>
      </c>
      <c r="C19" s="503">
        <f t="shared" si="0"/>
        <v>14</v>
      </c>
      <c r="D19" s="188">
        <v>3</v>
      </c>
      <c r="E19" s="188">
        <v>0</v>
      </c>
      <c r="F19" s="188">
        <v>0</v>
      </c>
      <c r="G19" s="188">
        <v>7</v>
      </c>
      <c r="H19" s="188">
        <v>4</v>
      </c>
      <c r="I19" s="57" t="s">
        <v>434</v>
      </c>
      <c r="J19" s="1531"/>
    </row>
    <row r="20" spans="1:10" ht="14.25" thickTop="1" thickBot="1" x14ac:dyDescent="0.25">
      <c r="A20" s="1539"/>
      <c r="B20" s="427" t="s">
        <v>44</v>
      </c>
      <c r="C20" s="503">
        <f>C18+C19</f>
        <v>139</v>
      </c>
      <c r="D20" s="503">
        <f t="shared" ref="D20:H20" si="4">D18+D19</f>
        <v>26</v>
      </c>
      <c r="E20" s="503">
        <f t="shared" si="4"/>
        <v>0</v>
      </c>
      <c r="F20" s="503">
        <f t="shared" si="4"/>
        <v>0</v>
      </c>
      <c r="G20" s="503">
        <f t="shared" si="4"/>
        <v>81</v>
      </c>
      <c r="H20" s="503">
        <f t="shared" si="4"/>
        <v>32</v>
      </c>
      <c r="I20" s="81" t="s">
        <v>45</v>
      </c>
      <c r="J20" s="1531"/>
    </row>
    <row r="21" spans="1:10" ht="14.25" thickTop="1" thickBot="1" x14ac:dyDescent="0.25">
      <c r="A21" s="1527" t="s">
        <v>68</v>
      </c>
      <c r="B21" s="135" t="s">
        <v>590</v>
      </c>
      <c r="C21" s="651">
        <f t="shared" si="0"/>
        <v>147</v>
      </c>
      <c r="D21" s="164">
        <v>16</v>
      </c>
      <c r="E21" s="164">
        <v>0</v>
      </c>
      <c r="F21" s="164">
        <v>0</v>
      </c>
      <c r="G21" s="164">
        <v>107</v>
      </c>
      <c r="H21" s="164">
        <v>24</v>
      </c>
      <c r="I21" s="58" t="s">
        <v>180</v>
      </c>
      <c r="J21" s="1528" t="s">
        <v>159</v>
      </c>
    </row>
    <row r="22" spans="1:10" ht="14.25" thickTop="1" thickBot="1" x14ac:dyDescent="0.25">
      <c r="A22" s="1527"/>
      <c r="B22" s="135" t="s">
        <v>591</v>
      </c>
      <c r="C22" s="651">
        <f t="shared" si="0"/>
        <v>23</v>
      </c>
      <c r="D22" s="164">
        <v>2</v>
      </c>
      <c r="E22" s="164">
        <v>0</v>
      </c>
      <c r="F22" s="164">
        <v>1</v>
      </c>
      <c r="G22" s="164">
        <v>15</v>
      </c>
      <c r="H22" s="164">
        <v>5</v>
      </c>
      <c r="I22" s="56" t="s">
        <v>434</v>
      </c>
      <c r="J22" s="1528"/>
    </row>
    <row r="23" spans="1:10" ht="14.25" thickTop="1" thickBot="1" x14ac:dyDescent="0.25">
      <c r="A23" s="1527"/>
      <c r="B23" s="426" t="s">
        <v>44</v>
      </c>
      <c r="C23" s="651">
        <f>C21+C22</f>
        <v>170</v>
      </c>
      <c r="D23" s="651">
        <f t="shared" ref="D23:H23" si="5">D21+D22</f>
        <v>18</v>
      </c>
      <c r="E23" s="651">
        <f t="shared" si="5"/>
        <v>0</v>
      </c>
      <c r="F23" s="651">
        <f t="shared" si="5"/>
        <v>1</v>
      </c>
      <c r="G23" s="651">
        <f t="shared" si="5"/>
        <v>122</v>
      </c>
      <c r="H23" s="651">
        <f t="shared" si="5"/>
        <v>29</v>
      </c>
      <c r="I23" s="80" t="s">
        <v>45</v>
      </c>
      <c r="J23" s="1528"/>
    </row>
    <row r="24" spans="1:10" ht="14.25" thickTop="1" thickBot="1" x14ac:dyDescent="0.25">
      <c r="A24" s="1539" t="s">
        <v>70</v>
      </c>
      <c r="B24" s="136" t="s">
        <v>590</v>
      </c>
      <c r="C24" s="503">
        <f t="shared" si="0"/>
        <v>133</v>
      </c>
      <c r="D24" s="188">
        <v>9</v>
      </c>
      <c r="E24" s="188">
        <v>0</v>
      </c>
      <c r="F24" s="188">
        <v>0</v>
      </c>
      <c r="G24" s="188">
        <v>113</v>
      </c>
      <c r="H24" s="188">
        <v>11</v>
      </c>
      <c r="I24" s="57" t="s">
        <v>180</v>
      </c>
      <c r="J24" s="1531" t="s">
        <v>160</v>
      </c>
    </row>
    <row r="25" spans="1:10" ht="14.25" thickTop="1" thickBot="1" x14ac:dyDescent="0.25">
      <c r="A25" s="1539"/>
      <c r="B25" s="136" t="s">
        <v>591</v>
      </c>
      <c r="C25" s="503">
        <f t="shared" si="0"/>
        <v>13</v>
      </c>
      <c r="D25" s="188">
        <v>1</v>
      </c>
      <c r="E25" s="188">
        <v>0</v>
      </c>
      <c r="F25" s="188">
        <v>0</v>
      </c>
      <c r="G25" s="188">
        <v>10</v>
      </c>
      <c r="H25" s="188">
        <v>2</v>
      </c>
      <c r="I25" s="57" t="s">
        <v>434</v>
      </c>
      <c r="J25" s="1531"/>
    </row>
    <row r="26" spans="1:10" ht="14.25" thickTop="1" thickBot="1" x14ac:dyDescent="0.25">
      <c r="A26" s="1539"/>
      <c r="B26" s="427" t="s">
        <v>44</v>
      </c>
      <c r="C26" s="503">
        <f>C24+C25</f>
        <v>146</v>
      </c>
      <c r="D26" s="503">
        <f t="shared" ref="D26:H26" si="6">D24+D25</f>
        <v>10</v>
      </c>
      <c r="E26" s="503">
        <f t="shared" si="6"/>
        <v>0</v>
      </c>
      <c r="F26" s="503">
        <f t="shared" si="6"/>
        <v>0</v>
      </c>
      <c r="G26" s="503">
        <f t="shared" si="6"/>
        <v>123</v>
      </c>
      <c r="H26" s="503">
        <f t="shared" si="6"/>
        <v>13</v>
      </c>
      <c r="I26" s="81" t="s">
        <v>45</v>
      </c>
      <c r="J26" s="1531"/>
    </row>
    <row r="27" spans="1:10" ht="14.25" thickTop="1" thickBot="1" x14ac:dyDescent="0.25">
      <c r="A27" s="1527" t="s">
        <v>196</v>
      </c>
      <c r="B27" s="135" t="s">
        <v>590</v>
      </c>
      <c r="C27" s="651">
        <f t="shared" si="0"/>
        <v>127</v>
      </c>
      <c r="D27" s="164">
        <v>14</v>
      </c>
      <c r="E27" s="164">
        <v>0</v>
      </c>
      <c r="F27" s="164">
        <v>0</v>
      </c>
      <c r="G27" s="164">
        <v>103</v>
      </c>
      <c r="H27" s="164">
        <v>10</v>
      </c>
      <c r="I27" s="58" t="s">
        <v>180</v>
      </c>
      <c r="J27" s="1528" t="s">
        <v>162</v>
      </c>
    </row>
    <row r="28" spans="1:10" ht="14.25" thickTop="1" thickBot="1" x14ac:dyDescent="0.25">
      <c r="A28" s="1527"/>
      <c r="B28" s="135" t="s">
        <v>591</v>
      </c>
      <c r="C28" s="651">
        <f t="shared" si="0"/>
        <v>23</v>
      </c>
      <c r="D28" s="164">
        <v>2</v>
      </c>
      <c r="E28" s="164">
        <v>0</v>
      </c>
      <c r="F28" s="164">
        <v>2</v>
      </c>
      <c r="G28" s="164">
        <v>15</v>
      </c>
      <c r="H28" s="164">
        <v>4</v>
      </c>
      <c r="I28" s="56" t="s">
        <v>434</v>
      </c>
      <c r="J28" s="1528"/>
    </row>
    <row r="29" spans="1:10" ht="14.25" thickTop="1" thickBot="1" x14ac:dyDescent="0.25">
      <c r="A29" s="1527"/>
      <c r="B29" s="426" t="s">
        <v>44</v>
      </c>
      <c r="C29" s="651">
        <f>C27+C28</f>
        <v>150</v>
      </c>
      <c r="D29" s="651">
        <f t="shared" ref="D29:H29" si="7">D27+D28</f>
        <v>16</v>
      </c>
      <c r="E29" s="651">
        <f t="shared" si="7"/>
        <v>0</v>
      </c>
      <c r="F29" s="651">
        <f t="shared" si="7"/>
        <v>2</v>
      </c>
      <c r="G29" s="651">
        <f t="shared" si="7"/>
        <v>118</v>
      </c>
      <c r="H29" s="651">
        <f t="shared" si="7"/>
        <v>14</v>
      </c>
      <c r="I29" s="80" t="s">
        <v>45</v>
      </c>
      <c r="J29" s="1528"/>
    </row>
    <row r="30" spans="1:10" ht="14.25" thickTop="1" thickBot="1" x14ac:dyDescent="0.25">
      <c r="A30" s="1539" t="s">
        <v>661</v>
      </c>
      <c r="B30" s="136" t="s">
        <v>590</v>
      </c>
      <c r="C30" s="503">
        <f t="shared" si="0"/>
        <v>135</v>
      </c>
      <c r="D30" s="188">
        <v>17</v>
      </c>
      <c r="E30" s="188">
        <v>0</v>
      </c>
      <c r="F30" s="188">
        <v>1</v>
      </c>
      <c r="G30" s="188">
        <v>110</v>
      </c>
      <c r="H30" s="188">
        <v>7</v>
      </c>
      <c r="I30" s="57" t="s">
        <v>180</v>
      </c>
      <c r="J30" s="1531" t="s">
        <v>164</v>
      </c>
    </row>
    <row r="31" spans="1:10" ht="14.25" thickTop="1" thickBot="1" x14ac:dyDescent="0.25">
      <c r="A31" s="1539"/>
      <c r="B31" s="136" t="s">
        <v>591</v>
      </c>
      <c r="C31" s="503">
        <f t="shared" si="0"/>
        <v>22</v>
      </c>
      <c r="D31" s="188">
        <v>1</v>
      </c>
      <c r="E31" s="188">
        <v>1</v>
      </c>
      <c r="F31" s="188">
        <v>1</v>
      </c>
      <c r="G31" s="188">
        <v>17</v>
      </c>
      <c r="H31" s="188">
        <v>2</v>
      </c>
      <c r="I31" s="57" t="s">
        <v>434</v>
      </c>
      <c r="J31" s="1531"/>
    </row>
    <row r="32" spans="1:10" ht="16.5" thickTop="1" thickBot="1" x14ac:dyDescent="0.25">
      <c r="A32" s="1539"/>
      <c r="B32" s="427" t="s">
        <v>44</v>
      </c>
      <c r="C32" s="1202">
        <f>C30+C31</f>
        <v>157</v>
      </c>
      <c r="D32" s="1202">
        <f t="shared" ref="D32:H32" si="8">D30+D31</f>
        <v>18</v>
      </c>
      <c r="E32" s="1202">
        <f t="shared" si="8"/>
        <v>1</v>
      </c>
      <c r="F32" s="1202">
        <f t="shared" si="8"/>
        <v>2</v>
      </c>
      <c r="G32" s="1202">
        <f t="shared" si="8"/>
        <v>127</v>
      </c>
      <c r="H32" s="1202">
        <f t="shared" si="8"/>
        <v>9</v>
      </c>
      <c r="I32" s="81" t="s">
        <v>45</v>
      </c>
      <c r="J32" s="1531"/>
    </row>
    <row r="33" spans="1:10" ht="14.25" thickTop="1" thickBot="1" x14ac:dyDescent="0.25">
      <c r="A33" s="1527" t="s">
        <v>662</v>
      </c>
      <c r="B33" s="135" t="s">
        <v>590</v>
      </c>
      <c r="C33" s="651">
        <f t="shared" si="0"/>
        <v>127</v>
      </c>
      <c r="D33" s="164">
        <v>23</v>
      </c>
      <c r="E33" s="164">
        <v>0</v>
      </c>
      <c r="F33" s="164">
        <v>0</v>
      </c>
      <c r="G33" s="164">
        <v>98</v>
      </c>
      <c r="H33" s="164">
        <v>6</v>
      </c>
      <c r="I33" s="58" t="s">
        <v>180</v>
      </c>
      <c r="J33" s="1528" t="s">
        <v>166</v>
      </c>
    </row>
    <row r="34" spans="1:10" ht="14.25" thickTop="1" thickBot="1" x14ac:dyDescent="0.25">
      <c r="A34" s="1527"/>
      <c r="B34" s="135" t="s">
        <v>591</v>
      </c>
      <c r="C34" s="651">
        <f t="shared" si="0"/>
        <v>28</v>
      </c>
      <c r="D34" s="164">
        <v>3</v>
      </c>
      <c r="E34" s="164">
        <v>0</v>
      </c>
      <c r="F34" s="164">
        <v>1</v>
      </c>
      <c r="G34" s="164">
        <v>20</v>
      </c>
      <c r="H34" s="164">
        <v>4</v>
      </c>
      <c r="I34" s="56" t="s">
        <v>434</v>
      </c>
      <c r="J34" s="1528"/>
    </row>
    <row r="35" spans="1:10" ht="14.25" thickTop="1" thickBot="1" x14ac:dyDescent="0.25">
      <c r="A35" s="1527"/>
      <c r="B35" s="426" t="s">
        <v>44</v>
      </c>
      <c r="C35" s="651">
        <f>C33+C34</f>
        <v>155</v>
      </c>
      <c r="D35" s="651">
        <f t="shared" ref="D35:H35" si="9">D33+D34</f>
        <v>26</v>
      </c>
      <c r="E35" s="651">
        <f t="shared" si="9"/>
        <v>0</v>
      </c>
      <c r="F35" s="651">
        <f t="shared" si="9"/>
        <v>1</v>
      </c>
      <c r="G35" s="651">
        <f t="shared" si="9"/>
        <v>118</v>
      </c>
      <c r="H35" s="651">
        <f t="shared" si="9"/>
        <v>10</v>
      </c>
      <c r="I35" s="80" t="s">
        <v>45</v>
      </c>
      <c r="J35" s="1528"/>
    </row>
    <row r="36" spans="1:10" ht="14.25" thickTop="1" thickBot="1" x14ac:dyDescent="0.25">
      <c r="A36" s="1539" t="s">
        <v>663</v>
      </c>
      <c r="B36" s="136" t="s">
        <v>590</v>
      </c>
      <c r="C36" s="503">
        <f t="shared" si="0"/>
        <v>90</v>
      </c>
      <c r="D36" s="188">
        <v>11</v>
      </c>
      <c r="E36" s="188">
        <v>0</v>
      </c>
      <c r="F36" s="188">
        <v>0</v>
      </c>
      <c r="G36" s="188">
        <v>74</v>
      </c>
      <c r="H36" s="406">
        <v>5</v>
      </c>
      <c r="I36" s="57" t="s">
        <v>180</v>
      </c>
      <c r="J36" s="1531" t="s">
        <v>168</v>
      </c>
    </row>
    <row r="37" spans="1:10" ht="14.25" thickTop="1" thickBot="1" x14ac:dyDescent="0.25">
      <c r="A37" s="1539"/>
      <c r="B37" s="136" t="s">
        <v>591</v>
      </c>
      <c r="C37" s="503">
        <f t="shared" si="0"/>
        <v>30</v>
      </c>
      <c r="D37" s="188">
        <v>3</v>
      </c>
      <c r="E37" s="188">
        <v>7</v>
      </c>
      <c r="F37" s="188">
        <v>1</v>
      </c>
      <c r="G37" s="188">
        <v>16</v>
      </c>
      <c r="H37" s="406">
        <v>3</v>
      </c>
      <c r="I37" s="57" t="s">
        <v>434</v>
      </c>
      <c r="J37" s="1531"/>
    </row>
    <row r="38" spans="1:10" ht="14.25" thickTop="1" thickBot="1" x14ac:dyDescent="0.25">
      <c r="A38" s="1539"/>
      <c r="B38" s="427" t="s">
        <v>44</v>
      </c>
      <c r="C38" s="503">
        <f>C36+C37</f>
        <v>120</v>
      </c>
      <c r="D38" s="503">
        <f t="shared" ref="D38:H38" si="10">D36+D37</f>
        <v>14</v>
      </c>
      <c r="E38" s="503">
        <f t="shared" si="10"/>
        <v>7</v>
      </c>
      <c r="F38" s="503">
        <f t="shared" si="10"/>
        <v>1</v>
      </c>
      <c r="G38" s="503">
        <f t="shared" si="10"/>
        <v>90</v>
      </c>
      <c r="H38" s="503">
        <f t="shared" si="10"/>
        <v>8</v>
      </c>
      <c r="I38" s="81" t="s">
        <v>45</v>
      </c>
      <c r="J38" s="1531"/>
    </row>
    <row r="39" spans="1:10" ht="14.25" thickTop="1" thickBot="1" x14ac:dyDescent="0.25">
      <c r="A39" s="1527" t="s">
        <v>283</v>
      </c>
      <c r="B39" s="135" t="s">
        <v>590</v>
      </c>
      <c r="C39" s="651">
        <f t="shared" si="0"/>
        <v>76</v>
      </c>
      <c r="D39" s="164">
        <v>8</v>
      </c>
      <c r="E39" s="164">
        <v>0</v>
      </c>
      <c r="F39" s="164">
        <v>0</v>
      </c>
      <c r="G39" s="164">
        <v>65</v>
      </c>
      <c r="H39" s="164">
        <v>3</v>
      </c>
      <c r="I39" s="58" t="s">
        <v>180</v>
      </c>
      <c r="J39" s="1528" t="s">
        <v>283</v>
      </c>
    </row>
    <row r="40" spans="1:10" ht="14.25" thickTop="1" thickBot="1" x14ac:dyDescent="0.25">
      <c r="A40" s="1527"/>
      <c r="B40" s="135" t="s">
        <v>591</v>
      </c>
      <c r="C40" s="651">
        <f t="shared" si="0"/>
        <v>32</v>
      </c>
      <c r="D40" s="164">
        <v>4</v>
      </c>
      <c r="E40" s="164">
        <v>6</v>
      </c>
      <c r="F40" s="164">
        <v>0</v>
      </c>
      <c r="G40" s="164">
        <v>21</v>
      </c>
      <c r="H40" s="164">
        <v>1</v>
      </c>
      <c r="I40" s="56" t="s">
        <v>434</v>
      </c>
      <c r="J40" s="1528"/>
    </row>
    <row r="41" spans="1:10" ht="14.25" thickTop="1" thickBot="1" x14ac:dyDescent="0.25">
      <c r="A41" s="1527"/>
      <c r="B41" s="426" t="s">
        <v>44</v>
      </c>
      <c r="C41" s="651">
        <f>C39+C40</f>
        <v>108</v>
      </c>
      <c r="D41" s="651">
        <f t="shared" ref="D41:H41" si="11">D39+D40</f>
        <v>12</v>
      </c>
      <c r="E41" s="651">
        <f t="shared" si="11"/>
        <v>6</v>
      </c>
      <c r="F41" s="651">
        <f t="shared" si="11"/>
        <v>0</v>
      </c>
      <c r="G41" s="651">
        <f t="shared" si="11"/>
        <v>86</v>
      </c>
      <c r="H41" s="651">
        <f t="shared" si="11"/>
        <v>4</v>
      </c>
      <c r="I41" s="80" t="s">
        <v>45</v>
      </c>
      <c r="J41" s="1528"/>
    </row>
    <row r="42" spans="1:10" ht="14.25" thickTop="1" thickBot="1" x14ac:dyDescent="0.25">
      <c r="A42" s="1539" t="s">
        <v>284</v>
      </c>
      <c r="B42" s="136" t="s">
        <v>590</v>
      </c>
      <c r="C42" s="503">
        <f t="shared" si="0"/>
        <v>61</v>
      </c>
      <c r="D42" s="188">
        <v>6</v>
      </c>
      <c r="E42" s="188">
        <v>0</v>
      </c>
      <c r="F42" s="188">
        <v>1</v>
      </c>
      <c r="G42" s="188">
        <v>54</v>
      </c>
      <c r="H42" s="188">
        <v>0</v>
      </c>
      <c r="I42" s="57" t="s">
        <v>180</v>
      </c>
      <c r="J42" s="1531" t="s">
        <v>284</v>
      </c>
    </row>
    <row r="43" spans="1:10" ht="14.25" thickTop="1" thickBot="1" x14ac:dyDescent="0.25">
      <c r="A43" s="1539"/>
      <c r="B43" s="136" t="s">
        <v>591</v>
      </c>
      <c r="C43" s="503">
        <f t="shared" si="0"/>
        <v>41</v>
      </c>
      <c r="D43" s="188">
        <v>3</v>
      </c>
      <c r="E43" s="188">
        <v>5</v>
      </c>
      <c r="F43" s="188">
        <v>0</v>
      </c>
      <c r="G43" s="188">
        <v>30</v>
      </c>
      <c r="H43" s="188">
        <v>3</v>
      </c>
      <c r="I43" s="57" t="s">
        <v>434</v>
      </c>
      <c r="J43" s="1531"/>
    </row>
    <row r="44" spans="1:10" ht="16.5" thickTop="1" thickBot="1" x14ac:dyDescent="0.25">
      <c r="A44" s="1539"/>
      <c r="B44" s="427" t="s">
        <v>44</v>
      </c>
      <c r="C44" s="1202">
        <f>C42+C43</f>
        <v>102</v>
      </c>
      <c r="D44" s="1202">
        <f t="shared" ref="D44:H44" si="12">D42+D43</f>
        <v>9</v>
      </c>
      <c r="E44" s="1202">
        <f t="shared" si="12"/>
        <v>5</v>
      </c>
      <c r="F44" s="1202">
        <f t="shared" si="12"/>
        <v>1</v>
      </c>
      <c r="G44" s="1202">
        <f t="shared" si="12"/>
        <v>84</v>
      </c>
      <c r="H44" s="1202">
        <f t="shared" si="12"/>
        <v>3</v>
      </c>
      <c r="I44" s="81" t="s">
        <v>45</v>
      </c>
      <c r="J44" s="1531"/>
    </row>
    <row r="45" spans="1:10" ht="14.25" thickTop="1" thickBot="1" x14ac:dyDescent="0.25">
      <c r="A45" s="1527" t="s">
        <v>285</v>
      </c>
      <c r="B45" s="135" t="s">
        <v>590</v>
      </c>
      <c r="C45" s="651">
        <f t="shared" si="0"/>
        <v>42</v>
      </c>
      <c r="D45" s="164">
        <v>5</v>
      </c>
      <c r="E45" s="164">
        <v>1</v>
      </c>
      <c r="F45" s="164">
        <v>0</v>
      </c>
      <c r="G45" s="164">
        <v>36</v>
      </c>
      <c r="H45" s="164">
        <v>0</v>
      </c>
      <c r="I45" s="58" t="s">
        <v>180</v>
      </c>
      <c r="J45" s="1528" t="s">
        <v>285</v>
      </c>
    </row>
    <row r="46" spans="1:10" ht="14.25" thickTop="1" thickBot="1" x14ac:dyDescent="0.25">
      <c r="A46" s="1527"/>
      <c r="B46" s="135" t="s">
        <v>591</v>
      </c>
      <c r="C46" s="651">
        <f t="shared" si="0"/>
        <v>30</v>
      </c>
      <c r="D46" s="164">
        <v>5</v>
      </c>
      <c r="E46" s="164">
        <v>6</v>
      </c>
      <c r="F46" s="164">
        <v>1</v>
      </c>
      <c r="G46" s="164">
        <v>17</v>
      </c>
      <c r="H46" s="164">
        <v>1</v>
      </c>
      <c r="I46" s="56" t="s">
        <v>434</v>
      </c>
      <c r="J46" s="1528"/>
    </row>
    <row r="47" spans="1:10" ht="14.25" thickTop="1" thickBot="1" x14ac:dyDescent="0.25">
      <c r="A47" s="1527"/>
      <c r="B47" s="426" t="s">
        <v>44</v>
      </c>
      <c r="C47" s="651">
        <f>C45+C46</f>
        <v>72</v>
      </c>
      <c r="D47" s="651">
        <f t="shared" ref="D47:H47" si="13">D45+D46</f>
        <v>10</v>
      </c>
      <c r="E47" s="651">
        <f t="shared" si="13"/>
        <v>7</v>
      </c>
      <c r="F47" s="651">
        <f t="shared" si="13"/>
        <v>1</v>
      </c>
      <c r="G47" s="651">
        <f t="shared" si="13"/>
        <v>53</v>
      </c>
      <c r="H47" s="651">
        <f t="shared" si="13"/>
        <v>1</v>
      </c>
      <c r="I47" s="80" t="s">
        <v>45</v>
      </c>
      <c r="J47" s="1528"/>
    </row>
    <row r="48" spans="1:10" ht="14.25" thickTop="1" thickBot="1" x14ac:dyDescent="0.25">
      <c r="A48" s="1539" t="s">
        <v>286</v>
      </c>
      <c r="B48" s="136" t="s">
        <v>590</v>
      </c>
      <c r="C48" s="503">
        <f t="shared" si="0"/>
        <v>43</v>
      </c>
      <c r="D48" s="188">
        <v>6</v>
      </c>
      <c r="E48" s="188">
        <v>0</v>
      </c>
      <c r="F48" s="188">
        <v>0</v>
      </c>
      <c r="G48" s="188">
        <v>34</v>
      </c>
      <c r="H48" s="188">
        <v>3</v>
      </c>
      <c r="I48" s="57" t="s">
        <v>180</v>
      </c>
      <c r="J48" s="1531" t="s">
        <v>286</v>
      </c>
    </row>
    <row r="49" spans="1:10" ht="14.25" thickTop="1" thickBot="1" x14ac:dyDescent="0.25">
      <c r="A49" s="1539"/>
      <c r="B49" s="136" t="s">
        <v>591</v>
      </c>
      <c r="C49" s="503">
        <f t="shared" si="0"/>
        <v>24</v>
      </c>
      <c r="D49" s="188">
        <v>1</v>
      </c>
      <c r="E49" s="188">
        <v>7</v>
      </c>
      <c r="F49" s="188">
        <v>0</v>
      </c>
      <c r="G49" s="188">
        <v>16</v>
      </c>
      <c r="H49" s="188">
        <v>0</v>
      </c>
      <c r="I49" s="57" t="s">
        <v>434</v>
      </c>
      <c r="J49" s="1531"/>
    </row>
    <row r="50" spans="1:10" ht="13.5" thickTop="1" x14ac:dyDescent="0.2">
      <c r="A50" s="1540"/>
      <c r="B50" s="389" t="s">
        <v>44</v>
      </c>
      <c r="C50" s="407">
        <f>C48+C49</f>
        <v>67</v>
      </c>
      <c r="D50" s="407">
        <f t="shared" ref="D50:H50" si="14">D48+D49</f>
        <v>7</v>
      </c>
      <c r="E50" s="407">
        <f t="shared" si="14"/>
        <v>7</v>
      </c>
      <c r="F50" s="407">
        <f t="shared" si="14"/>
        <v>0</v>
      </c>
      <c r="G50" s="407">
        <f t="shared" si="14"/>
        <v>50</v>
      </c>
      <c r="H50" s="407">
        <f t="shared" si="14"/>
        <v>3</v>
      </c>
      <c r="I50" s="707" t="s">
        <v>45</v>
      </c>
      <c r="J50" s="1541"/>
    </row>
    <row r="51" spans="1:10" ht="13.5" thickBot="1" x14ac:dyDescent="0.25">
      <c r="A51" s="1544" t="s">
        <v>287</v>
      </c>
      <c r="B51" s="123" t="s">
        <v>590</v>
      </c>
      <c r="C51" s="651">
        <f t="shared" si="0"/>
        <v>26</v>
      </c>
      <c r="D51" s="186">
        <v>4</v>
      </c>
      <c r="E51" s="186">
        <v>0</v>
      </c>
      <c r="F51" s="186">
        <v>0</v>
      </c>
      <c r="G51" s="186">
        <v>22</v>
      </c>
      <c r="H51" s="186">
        <v>0</v>
      </c>
      <c r="I51" s="58" t="s">
        <v>180</v>
      </c>
      <c r="J51" s="1543" t="s">
        <v>287</v>
      </c>
    </row>
    <row r="52" spans="1:10" ht="14.25" thickTop="1" thickBot="1" x14ac:dyDescent="0.25">
      <c r="A52" s="1527"/>
      <c r="B52" s="135" t="s">
        <v>591</v>
      </c>
      <c r="C52" s="651">
        <f t="shared" si="0"/>
        <v>23</v>
      </c>
      <c r="D52" s="164">
        <v>1</v>
      </c>
      <c r="E52" s="164">
        <v>6</v>
      </c>
      <c r="F52" s="164">
        <v>0</v>
      </c>
      <c r="G52" s="164">
        <v>16</v>
      </c>
      <c r="H52" s="164">
        <v>0</v>
      </c>
      <c r="I52" s="56" t="s">
        <v>434</v>
      </c>
      <c r="J52" s="1528"/>
    </row>
    <row r="53" spans="1:10" ht="14.25" thickTop="1" thickBot="1" x14ac:dyDescent="0.25">
      <c r="A53" s="1527"/>
      <c r="B53" s="426" t="s">
        <v>44</v>
      </c>
      <c r="C53" s="651">
        <f>C51+C52</f>
        <v>49</v>
      </c>
      <c r="D53" s="651">
        <f t="shared" ref="D53:H53" si="15">D51+D52</f>
        <v>5</v>
      </c>
      <c r="E53" s="651">
        <f t="shared" si="15"/>
        <v>6</v>
      </c>
      <c r="F53" s="651">
        <f t="shared" si="15"/>
        <v>0</v>
      </c>
      <c r="G53" s="651">
        <f t="shared" si="15"/>
        <v>38</v>
      </c>
      <c r="H53" s="651">
        <f t="shared" si="15"/>
        <v>0</v>
      </c>
      <c r="I53" s="80" t="s">
        <v>45</v>
      </c>
      <c r="J53" s="1528"/>
    </row>
    <row r="54" spans="1:10" ht="14.25" thickTop="1" thickBot="1" x14ac:dyDescent="0.25">
      <c r="A54" s="1539" t="s">
        <v>288</v>
      </c>
      <c r="B54" s="136" t="s">
        <v>590</v>
      </c>
      <c r="C54" s="503">
        <f t="shared" si="0"/>
        <v>16</v>
      </c>
      <c r="D54" s="188">
        <v>1</v>
      </c>
      <c r="E54" s="188">
        <v>2</v>
      </c>
      <c r="F54" s="188">
        <v>0</v>
      </c>
      <c r="G54" s="188">
        <v>13</v>
      </c>
      <c r="H54" s="188">
        <v>0</v>
      </c>
      <c r="I54" s="57" t="s">
        <v>180</v>
      </c>
      <c r="J54" s="1531" t="s">
        <v>288</v>
      </c>
    </row>
    <row r="55" spans="1:10" ht="14.25" thickTop="1" thickBot="1" x14ac:dyDescent="0.25">
      <c r="A55" s="1539"/>
      <c r="B55" s="136" t="s">
        <v>591</v>
      </c>
      <c r="C55" s="503">
        <f t="shared" si="0"/>
        <v>11</v>
      </c>
      <c r="D55" s="188">
        <v>2</v>
      </c>
      <c r="E55" s="188">
        <v>4</v>
      </c>
      <c r="F55" s="188">
        <v>0</v>
      </c>
      <c r="G55" s="188">
        <v>5</v>
      </c>
      <c r="H55" s="188">
        <v>0</v>
      </c>
      <c r="I55" s="57" t="s">
        <v>434</v>
      </c>
      <c r="J55" s="1531"/>
    </row>
    <row r="56" spans="1:10" ht="14.25" thickTop="1" thickBot="1" x14ac:dyDescent="0.25">
      <c r="A56" s="1539"/>
      <c r="B56" s="427" t="s">
        <v>44</v>
      </c>
      <c r="C56" s="503">
        <f>C54+C55</f>
        <v>27</v>
      </c>
      <c r="D56" s="503">
        <f t="shared" ref="D56:H56" si="16">D54+D55</f>
        <v>3</v>
      </c>
      <c r="E56" s="503">
        <f t="shared" si="16"/>
        <v>6</v>
      </c>
      <c r="F56" s="503">
        <f t="shared" si="16"/>
        <v>0</v>
      </c>
      <c r="G56" s="503">
        <f t="shared" si="16"/>
        <v>18</v>
      </c>
      <c r="H56" s="503">
        <f t="shared" si="16"/>
        <v>0</v>
      </c>
      <c r="I56" s="81" t="s">
        <v>45</v>
      </c>
      <c r="J56" s="1531"/>
    </row>
    <row r="57" spans="1:10" ht="14.25" thickTop="1" thickBot="1" x14ac:dyDescent="0.25">
      <c r="A57" s="1527" t="s">
        <v>275</v>
      </c>
      <c r="B57" s="135" t="s">
        <v>590</v>
      </c>
      <c r="C57" s="651">
        <f t="shared" si="0"/>
        <v>5</v>
      </c>
      <c r="D57" s="164">
        <v>1</v>
      </c>
      <c r="E57" s="164">
        <v>0</v>
      </c>
      <c r="F57" s="164">
        <v>0</v>
      </c>
      <c r="G57" s="164">
        <v>4</v>
      </c>
      <c r="H57" s="164">
        <v>0</v>
      </c>
      <c r="I57" s="58" t="s">
        <v>180</v>
      </c>
      <c r="J57" s="1528" t="s">
        <v>275</v>
      </c>
    </row>
    <row r="58" spans="1:10" ht="14.25" thickTop="1" thickBot="1" x14ac:dyDescent="0.25">
      <c r="A58" s="1527"/>
      <c r="B58" s="135" t="s">
        <v>591</v>
      </c>
      <c r="C58" s="651">
        <f t="shared" si="0"/>
        <v>10</v>
      </c>
      <c r="D58" s="164">
        <v>0</v>
      </c>
      <c r="E58" s="164">
        <v>2</v>
      </c>
      <c r="F58" s="164">
        <v>0</v>
      </c>
      <c r="G58" s="164">
        <v>8</v>
      </c>
      <c r="H58" s="164">
        <v>0</v>
      </c>
      <c r="I58" s="56" t="s">
        <v>434</v>
      </c>
      <c r="J58" s="1528"/>
    </row>
    <row r="59" spans="1:10" ht="14.25" thickTop="1" thickBot="1" x14ac:dyDescent="0.25">
      <c r="A59" s="1527"/>
      <c r="B59" s="426" t="s">
        <v>44</v>
      </c>
      <c r="C59" s="651">
        <f>C57+C58</f>
        <v>15</v>
      </c>
      <c r="D59" s="651">
        <f t="shared" ref="D59:H59" si="17">D57+D58</f>
        <v>1</v>
      </c>
      <c r="E59" s="651">
        <f t="shared" si="17"/>
        <v>2</v>
      </c>
      <c r="F59" s="651">
        <f t="shared" si="17"/>
        <v>0</v>
      </c>
      <c r="G59" s="651">
        <f t="shared" si="17"/>
        <v>12</v>
      </c>
      <c r="H59" s="651">
        <f t="shared" si="17"/>
        <v>0</v>
      </c>
      <c r="I59" s="80" t="s">
        <v>45</v>
      </c>
      <c r="J59" s="1528"/>
    </row>
    <row r="60" spans="1:10" ht="14.25" thickTop="1" thickBot="1" x14ac:dyDescent="0.25">
      <c r="A60" s="1529" t="s">
        <v>71</v>
      </c>
      <c r="B60" s="136" t="s">
        <v>590</v>
      </c>
      <c r="C60" s="503">
        <f t="shared" si="0"/>
        <v>0</v>
      </c>
      <c r="D60" s="188">
        <v>0</v>
      </c>
      <c r="E60" s="188">
        <v>0</v>
      </c>
      <c r="F60" s="188">
        <v>0</v>
      </c>
      <c r="G60" s="188">
        <v>0</v>
      </c>
      <c r="H60" s="188">
        <v>0</v>
      </c>
      <c r="I60" s="57" t="s">
        <v>180</v>
      </c>
      <c r="J60" s="1531" t="s">
        <v>72</v>
      </c>
    </row>
    <row r="61" spans="1:10" ht="14.25" thickTop="1" thickBot="1" x14ac:dyDescent="0.25">
      <c r="A61" s="1529"/>
      <c r="B61" s="136" t="s">
        <v>591</v>
      </c>
      <c r="C61" s="503">
        <f t="shared" si="0"/>
        <v>0</v>
      </c>
      <c r="D61" s="188">
        <v>0</v>
      </c>
      <c r="E61" s="188">
        <v>0</v>
      </c>
      <c r="F61" s="188">
        <v>0</v>
      </c>
      <c r="G61" s="188">
        <v>0</v>
      </c>
      <c r="H61" s="188">
        <v>0</v>
      </c>
      <c r="I61" s="57" t="s">
        <v>434</v>
      </c>
      <c r="J61" s="1531"/>
    </row>
    <row r="62" spans="1:10" ht="13.5" thickTop="1" x14ac:dyDescent="0.2">
      <c r="A62" s="1530"/>
      <c r="B62" s="428" t="s">
        <v>44</v>
      </c>
      <c r="C62" s="407">
        <f>C60+C61</f>
        <v>0</v>
      </c>
      <c r="D62" s="407">
        <f t="shared" ref="D62:H62" si="18">D60+D61</f>
        <v>0</v>
      </c>
      <c r="E62" s="407">
        <f t="shared" si="18"/>
        <v>0</v>
      </c>
      <c r="F62" s="407">
        <f t="shared" si="18"/>
        <v>0</v>
      </c>
      <c r="G62" s="407">
        <f t="shared" si="18"/>
        <v>0</v>
      </c>
      <c r="H62" s="407">
        <f t="shared" si="18"/>
        <v>0</v>
      </c>
      <c r="I62" s="424" t="s">
        <v>45</v>
      </c>
      <c r="J62" s="1532"/>
    </row>
    <row r="63" spans="1:10" ht="18" customHeight="1" thickBot="1" x14ac:dyDescent="0.25">
      <c r="A63" s="1533" t="s">
        <v>44</v>
      </c>
      <c r="B63" s="411" t="s">
        <v>590</v>
      </c>
      <c r="C63" s="500">
        <f t="shared" ref="C63:F63" si="19">SUMIF($B$9:$B$62,"Males",C9:C62)</f>
        <v>1327</v>
      </c>
      <c r="D63" s="500">
        <f>SUMIF($B$9:$B$62,"Males",D9:D62)</f>
        <v>171</v>
      </c>
      <c r="E63" s="500">
        <f t="shared" si="19"/>
        <v>3</v>
      </c>
      <c r="F63" s="500">
        <f t="shared" si="19"/>
        <v>2</v>
      </c>
      <c r="G63" s="500">
        <f>SUMIF($B$9:$B$62,"Males",G9:G62)</f>
        <v>959</v>
      </c>
      <c r="H63" s="500">
        <f>SUMIF($B$9:$B$62,"Males",H9:H62)</f>
        <v>192</v>
      </c>
      <c r="I63" s="425" t="s">
        <v>180</v>
      </c>
      <c r="J63" s="1536" t="s">
        <v>45</v>
      </c>
    </row>
    <row r="64" spans="1:10" ht="18" customHeight="1" thickTop="1" thickBot="1" x14ac:dyDescent="0.25">
      <c r="A64" s="1534" t="s">
        <v>289</v>
      </c>
      <c r="B64" s="429" t="s">
        <v>591</v>
      </c>
      <c r="C64" s="183">
        <f t="shared" ref="C64:G64" si="20">SUMIF($B$9:$B$62,"Females",C9:C62)</f>
        <v>346</v>
      </c>
      <c r="D64" s="183">
        <f t="shared" si="20"/>
        <v>34</v>
      </c>
      <c r="E64" s="183">
        <f t="shared" si="20"/>
        <v>44</v>
      </c>
      <c r="F64" s="183">
        <f t="shared" si="20"/>
        <v>7</v>
      </c>
      <c r="G64" s="183">
        <f t="shared" si="20"/>
        <v>220</v>
      </c>
      <c r="H64" s="183">
        <f>SUMIF($B$9:$B$62,"Females",H9:H62)</f>
        <v>41</v>
      </c>
      <c r="I64" s="80" t="s">
        <v>434</v>
      </c>
      <c r="J64" s="1537" t="s">
        <v>45</v>
      </c>
    </row>
    <row r="65" spans="1:10" ht="18" customHeight="1" thickTop="1" x14ac:dyDescent="0.2">
      <c r="A65" s="1535"/>
      <c r="B65" s="430" t="s">
        <v>44</v>
      </c>
      <c r="C65" s="356">
        <f t="shared" ref="C65:G65" si="21">SUM(C63:C64)</f>
        <v>1673</v>
      </c>
      <c r="D65" s="356">
        <f t="shared" si="21"/>
        <v>205</v>
      </c>
      <c r="E65" s="356">
        <f t="shared" si="21"/>
        <v>47</v>
      </c>
      <c r="F65" s="356">
        <f t="shared" si="21"/>
        <v>9</v>
      </c>
      <c r="G65" s="356">
        <f t="shared" si="21"/>
        <v>1179</v>
      </c>
      <c r="H65" s="356">
        <f>SUM(H63:H64)</f>
        <v>233</v>
      </c>
      <c r="I65" s="390" t="s">
        <v>45</v>
      </c>
      <c r="J65" s="1538"/>
    </row>
    <row r="66" spans="1:10" ht="13.5" customHeight="1" x14ac:dyDescent="0.2">
      <c r="C66" s="27"/>
      <c r="D66" s="27"/>
      <c r="E66" s="27"/>
      <c r="F66" s="27"/>
      <c r="G66" s="27"/>
      <c r="H66" s="27"/>
      <c r="I66" s="27"/>
      <c r="J66" s="27"/>
    </row>
  </sheetData>
  <mergeCells count="48"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36:A38"/>
    <mergeCell ref="J36:J38"/>
    <mergeCell ref="A39:A41"/>
    <mergeCell ref="J39:J41"/>
    <mergeCell ref="A42:A44"/>
    <mergeCell ref="J42:J44"/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0"/>
  <dimension ref="A1:J66"/>
  <sheetViews>
    <sheetView view="pageBreakPreview" topLeftCell="A52" zoomScaleNormal="100" zoomScaleSheetLayoutView="100" workbookViewId="0">
      <selection activeCell="H63" sqref="H63"/>
    </sheetView>
  </sheetViews>
  <sheetFormatPr defaultRowHeight="15" x14ac:dyDescent="0.25"/>
  <cols>
    <col min="1" max="1" width="21.42578125" style="27" customWidth="1"/>
    <col min="2" max="2" width="8.28515625" style="27" customWidth="1"/>
    <col min="3" max="8" width="9.28515625" style="43" customWidth="1"/>
    <col min="9" max="9" width="7.5703125" style="43" customWidth="1"/>
    <col min="10" max="10" width="21.140625" style="43" customWidth="1"/>
    <col min="11" max="256" width="9.140625" style="27"/>
    <col min="257" max="257" width="16.7109375" style="27" customWidth="1"/>
    <col min="258" max="258" width="5.7109375" style="27" customWidth="1"/>
    <col min="259" max="264" width="8.7109375" style="27" customWidth="1"/>
    <col min="265" max="265" width="6.28515625" style="27" customWidth="1"/>
    <col min="266" max="266" width="16.7109375" style="27" customWidth="1"/>
    <col min="267" max="512" width="9.140625" style="27"/>
    <col min="513" max="513" width="16.7109375" style="27" customWidth="1"/>
    <col min="514" max="514" width="5.7109375" style="27" customWidth="1"/>
    <col min="515" max="520" width="8.7109375" style="27" customWidth="1"/>
    <col min="521" max="521" width="6.28515625" style="27" customWidth="1"/>
    <col min="522" max="522" width="16.7109375" style="27" customWidth="1"/>
    <col min="523" max="768" width="9.140625" style="27"/>
    <col min="769" max="769" width="16.7109375" style="27" customWidth="1"/>
    <col min="770" max="770" width="5.7109375" style="27" customWidth="1"/>
    <col min="771" max="776" width="8.7109375" style="27" customWidth="1"/>
    <col min="777" max="777" width="6.28515625" style="27" customWidth="1"/>
    <col min="778" max="778" width="16.7109375" style="27" customWidth="1"/>
    <col min="779" max="1024" width="9.140625" style="27"/>
    <col min="1025" max="1025" width="16.7109375" style="27" customWidth="1"/>
    <col min="1026" max="1026" width="5.7109375" style="27" customWidth="1"/>
    <col min="1027" max="1032" width="8.7109375" style="27" customWidth="1"/>
    <col min="1033" max="1033" width="6.28515625" style="27" customWidth="1"/>
    <col min="1034" max="1034" width="16.7109375" style="27" customWidth="1"/>
    <col min="1035" max="1280" width="9.140625" style="27"/>
    <col min="1281" max="1281" width="16.7109375" style="27" customWidth="1"/>
    <col min="1282" max="1282" width="5.7109375" style="27" customWidth="1"/>
    <col min="1283" max="1288" width="8.7109375" style="27" customWidth="1"/>
    <col min="1289" max="1289" width="6.28515625" style="27" customWidth="1"/>
    <col min="1290" max="1290" width="16.7109375" style="27" customWidth="1"/>
    <col min="1291" max="1536" width="9.140625" style="27"/>
    <col min="1537" max="1537" width="16.7109375" style="27" customWidth="1"/>
    <col min="1538" max="1538" width="5.7109375" style="27" customWidth="1"/>
    <col min="1539" max="1544" width="8.7109375" style="27" customWidth="1"/>
    <col min="1545" max="1545" width="6.28515625" style="27" customWidth="1"/>
    <col min="1546" max="1546" width="16.7109375" style="27" customWidth="1"/>
    <col min="1547" max="1792" width="9.140625" style="27"/>
    <col min="1793" max="1793" width="16.7109375" style="27" customWidth="1"/>
    <col min="1794" max="1794" width="5.7109375" style="27" customWidth="1"/>
    <col min="1795" max="1800" width="8.7109375" style="27" customWidth="1"/>
    <col min="1801" max="1801" width="6.28515625" style="27" customWidth="1"/>
    <col min="1802" max="1802" width="16.7109375" style="27" customWidth="1"/>
    <col min="1803" max="2048" width="9.140625" style="27"/>
    <col min="2049" max="2049" width="16.7109375" style="27" customWidth="1"/>
    <col min="2050" max="2050" width="5.7109375" style="27" customWidth="1"/>
    <col min="2051" max="2056" width="8.7109375" style="27" customWidth="1"/>
    <col min="2057" max="2057" width="6.28515625" style="27" customWidth="1"/>
    <col min="2058" max="2058" width="16.7109375" style="27" customWidth="1"/>
    <col min="2059" max="2304" width="9.140625" style="27"/>
    <col min="2305" max="2305" width="16.7109375" style="27" customWidth="1"/>
    <col min="2306" max="2306" width="5.7109375" style="27" customWidth="1"/>
    <col min="2307" max="2312" width="8.7109375" style="27" customWidth="1"/>
    <col min="2313" max="2313" width="6.28515625" style="27" customWidth="1"/>
    <col min="2314" max="2314" width="16.7109375" style="27" customWidth="1"/>
    <col min="2315" max="2560" width="9.140625" style="27"/>
    <col min="2561" max="2561" width="16.7109375" style="27" customWidth="1"/>
    <col min="2562" max="2562" width="5.7109375" style="27" customWidth="1"/>
    <col min="2563" max="2568" width="8.7109375" style="27" customWidth="1"/>
    <col min="2569" max="2569" width="6.28515625" style="27" customWidth="1"/>
    <col min="2570" max="2570" width="16.7109375" style="27" customWidth="1"/>
    <col min="2571" max="2816" width="9.140625" style="27"/>
    <col min="2817" max="2817" width="16.7109375" style="27" customWidth="1"/>
    <col min="2818" max="2818" width="5.7109375" style="27" customWidth="1"/>
    <col min="2819" max="2824" width="8.7109375" style="27" customWidth="1"/>
    <col min="2825" max="2825" width="6.28515625" style="27" customWidth="1"/>
    <col min="2826" max="2826" width="16.7109375" style="27" customWidth="1"/>
    <col min="2827" max="3072" width="9.140625" style="27"/>
    <col min="3073" max="3073" width="16.7109375" style="27" customWidth="1"/>
    <col min="3074" max="3074" width="5.7109375" style="27" customWidth="1"/>
    <col min="3075" max="3080" width="8.7109375" style="27" customWidth="1"/>
    <col min="3081" max="3081" width="6.28515625" style="27" customWidth="1"/>
    <col min="3082" max="3082" width="16.7109375" style="27" customWidth="1"/>
    <col min="3083" max="3328" width="9.140625" style="27"/>
    <col min="3329" max="3329" width="16.7109375" style="27" customWidth="1"/>
    <col min="3330" max="3330" width="5.7109375" style="27" customWidth="1"/>
    <col min="3331" max="3336" width="8.7109375" style="27" customWidth="1"/>
    <col min="3337" max="3337" width="6.28515625" style="27" customWidth="1"/>
    <col min="3338" max="3338" width="16.7109375" style="27" customWidth="1"/>
    <col min="3339" max="3584" width="9.140625" style="27"/>
    <col min="3585" max="3585" width="16.7109375" style="27" customWidth="1"/>
    <col min="3586" max="3586" width="5.7109375" style="27" customWidth="1"/>
    <col min="3587" max="3592" width="8.7109375" style="27" customWidth="1"/>
    <col min="3593" max="3593" width="6.28515625" style="27" customWidth="1"/>
    <col min="3594" max="3594" width="16.7109375" style="27" customWidth="1"/>
    <col min="3595" max="3840" width="9.140625" style="27"/>
    <col min="3841" max="3841" width="16.7109375" style="27" customWidth="1"/>
    <col min="3842" max="3842" width="5.7109375" style="27" customWidth="1"/>
    <col min="3843" max="3848" width="8.7109375" style="27" customWidth="1"/>
    <col min="3849" max="3849" width="6.28515625" style="27" customWidth="1"/>
    <col min="3850" max="3850" width="16.7109375" style="27" customWidth="1"/>
    <col min="3851" max="4096" width="9.140625" style="27"/>
    <col min="4097" max="4097" width="16.7109375" style="27" customWidth="1"/>
    <col min="4098" max="4098" width="5.7109375" style="27" customWidth="1"/>
    <col min="4099" max="4104" width="8.7109375" style="27" customWidth="1"/>
    <col min="4105" max="4105" width="6.28515625" style="27" customWidth="1"/>
    <col min="4106" max="4106" width="16.7109375" style="27" customWidth="1"/>
    <col min="4107" max="4352" width="9.140625" style="27"/>
    <col min="4353" max="4353" width="16.7109375" style="27" customWidth="1"/>
    <col min="4354" max="4354" width="5.7109375" style="27" customWidth="1"/>
    <col min="4355" max="4360" width="8.7109375" style="27" customWidth="1"/>
    <col min="4361" max="4361" width="6.28515625" style="27" customWidth="1"/>
    <col min="4362" max="4362" width="16.7109375" style="27" customWidth="1"/>
    <col min="4363" max="4608" width="9.140625" style="27"/>
    <col min="4609" max="4609" width="16.7109375" style="27" customWidth="1"/>
    <col min="4610" max="4610" width="5.7109375" style="27" customWidth="1"/>
    <col min="4611" max="4616" width="8.7109375" style="27" customWidth="1"/>
    <col min="4617" max="4617" width="6.28515625" style="27" customWidth="1"/>
    <col min="4618" max="4618" width="16.7109375" style="27" customWidth="1"/>
    <col min="4619" max="4864" width="9.140625" style="27"/>
    <col min="4865" max="4865" width="16.7109375" style="27" customWidth="1"/>
    <col min="4866" max="4866" width="5.7109375" style="27" customWidth="1"/>
    <col min="4867" max="4872" width="8.7109375" style="27" customWidth="1"/>
    <col min="4873" max="4873" width="6.28515625" style="27" customWidth="1"/>
    <col min="4874" max="4874" width="16.7109375" style="27" customWidth="1"/>
    <col min="4875" max="5120" width="9.140625" style="27"/>
    <col min="5121" max="5121" width="16.7109375" style="27" customWidth="1"/>
    <col min="5122" max="5122" width="5.7109375" style="27" customWidth="1"/>
    <col min="5123" max="5128" width="8.7109375" style="27" customWidth="1"/>
    <col min="5129" max="5129" width="6.28515625" style="27" customWidth="1"/>
    <col min="5130" max="5130" width="16.7109375" style="27" customWidth="1"/>
    <col min="5131" max="5376" width="9.140625" style="27"/>
    <col min="5377" max="5377" width="16.7109375" style="27" customWidth="1"/>
    <col min="5378" max="5378" width="5.7109375" style="27" customWidth="1"/>
    <col min="5379" max="5384" width="8.7109375" style="27" customWidth="1"/>
    <col min="5385" max="5385" width="6.28515625" style="27" customWidth="1"/>
    <col min="5386" max="5386" width="16.7109375" style="27" customWidth="1"/>
    <col min="5387" max="5632" width="9.140625" style="27"/>
    <col min="5633" max="5633" width="16.7109375" style="27" customWidth="1"/>
    <col min="5634" max="5634" width="5.7109375" style="27" customWidth="1"/>
    <col min="5635" max="5640" width="8.7109375" style="27" customWidth="1"/>
    <col min="5641" max="5641" width="6.28515625" style="27" customWidth="1"/>
    <col min="5642" max="5642" width="16.7109375" style="27" customWidth="1"/>
    <col min="5643" max="5888" width="9.140625" style="27"/>
    <col min="5889" max="5889" width="16.7109375" style="27" customWidth="1"/>
    <col min="5890" max="5890" width="5.7109375" style="27" customWidth="1"/>
    <col min="5891" max="5896" width="8.7109375" style="27" customWidth="1"/>
    <col min="5897" max="5897" width="6.28515625" style="27" customWidth="1"/>
    <col min="5898" max="5898" width="16.7109375" style="27" customWidth="1"/>
    <col min="5899" max="6144" width="9.140625" style="27"/>
    <col min="6145" max="6145" width="16.7109375" style="27" customWidth="1"/>
    <col min="6146" max="6146" width="5.7109375" style="27" customWidth="1"/>
    <col min="6147" max="6152" width="8.7109375" style="27" customWidth="1"/>
    <col min="6153" max="6153" width="6.28515625" style="27" customWidth="1"/>
    <col min="6154" max="6154" width="16.7109375" style="27" customWidth="1"/>
    <col min="6155" max="6400" width="9.140625" style="27"/>
    <col min="6401" max="6401" width="16.7109375" style="27" customWidth="1"/>
    <col min="6402" max="6402" width="5.7109375" style="27" customWidth="1"/>
    <col min="6403" max="6408" width="8.7109375" style="27" customWidth="1"/>
    <col min="6409" max="6409" width="6.28515625" style="27" customWidth="1"/>
    <col min="6410" max="6410" width="16.7109375" style="27" customWidth="1"/>
    <col min="6411" max="6656" width="9.140625" style="27"/>
    <col min="6657" max="6657" width="16.7109375" style="27" customWidth="1"/>
    <col min="6658" max="6658" width="5.7109375" style="27" customWidth="1"/>
    <col min="6659" max="6664" width="8.7109375" style="27" customWidth="1"/>
    <col min="6665" max="6665" width="6.28515625" style="27" customWidth="1"/>
    <col min="6666" max="6666" width="16.7109375" style="27" customWidth="1"/>
    <col min="6667" max="6912" width="9.140625" style="27"/>
    <col min="6913" max="6913" width="16.7109375" style="27" customWidth="1"/>
    <col min="6914" max="6914" width="5.7109375" style="27" customWidth="1"/>
    <col min="6915" max="6920" width="8.7109375" style="27" customWidth="1"/>
    <col min="6921" max="6921" width="6.28515625" style="27" customWidth="1"/>
    <col min="6922" max="6922" width="16.7109375" style="27" customWidth="1"/>
    <col min="6923" max="7168" width="9.140625" style="27"/>
    <col min="7169" max="7169" width="16.7109375" style="27" customWidth="1"/>
    <col min="7170" max="7170" width="5.7109375" style="27" customWidth="1"/>
    <col min="7171" max="7176" width="8.7109375" style="27" customWidth="1"/>
    <col min="7177" max="7177" width="6.28515625" style="27" customWidth="1"/>
    <col min="7178" max="7178" width="16.7109375" style="27" customWidth="1"/>
    <col min="7179" max="7424" width="9.140625" style="27"/>
    <col min="7425" max="7425" width="16.7109375" style="27" customWidth="1"/>
    <col min="7426" max="7426" width="5.7109375" style="27" customWidth="1"/>
    <col min="7427" max="7432" width="8.7109375" style="27" customWidth="1"/>
    <col min="7433" max="7433" width="6.28515625" style="27" customWidth="1"/>
    <col min="7434" max="7434" width="16.7109375" style="27" customWidth="1"/>
    <col min="7435" max="7680" width="9.140625" style="27"/>
    <col min="7681" max="7681" width="16.7109375" style="27" customWidth="1"/>
    <col min="7682" max="7682" width="5.7109375" style="27" customWidth="1"/>
    <col min="7683" max="7688" width="8.7109375" style="27" customWidth="1"/>
    <col min="7689" max="7689" width="6.28515625" style="27" customWidth="1"/>
    <col min="7690" max="7690" width="16.7109375" style="27" customWidth="1"/>
    <col min="7691" max="7936" width="9.140625" style="27"/>
    <col min="7937" max="7937" width="16.7109375" style="27" customWidth="1"/>
    <col min="7938" max="7938" width="5.7109375" style="27" customWidth="1"/>
    <col min="7939" max="7944" width="8.7109375" style="27" customWidth="1"/>
    <col min="7945" max="7945" width="6.28515625" style="27" customWidth="1"/>
    <col min="7946" max="7946" width="16.7109375" style="27" customWidth="1"/>
    <col min="7947" max="8192" width="9.140625" style="27"/>
    <col min="8193" max="8193" width="16.7109375" style="27" customWidth="1"/>
    <col min="8194" max="8194" width="5.7109375" style="27" customWidth="1"/>
    <col min="8195" max="8200" width="8.7109375" style="27" customWidth="1"/>
    <col min="8201" max="8201" width="6.28515625" style="27" customWidth="1"/>
    <col min="8202" max="8202" width="16.7109375" style="27" customWidth="1"/>
    <col min="8203" max="8448" width="9.140625" style="27"/>
    <col min="8449" max="8449" width="16.7109375" style="27" customWidth="1"/>
    <col min="8450" max="8450" width="5.7109375" style="27" customWidth="1"/>
    <col min="8451" max="8456" width="8.7109375" style="27" customWidth="1"/>
    <col min="8457" max="8457" width="6.28515625" style="27" customWidth="1"/>
    <col min="8458" max="8458" width="16.7109375" style="27" customWidth="1"/>
    <col min="8459" max="8704" width="9.140625" style="27"/>
    <col min="8705" max="8705" width="16.7109375" style="27" customWidth="1"/>
    <col min="8706" max="8706" width="5.7109375" style="27" customWidth="1"/>
    <col min="8707" max="8712" width="8.7109375" style="27" customWidth="1"/>
    <col min="8713" max="8713" width="6.28515625" style="27" customWidth="1"/>
    <col min="8714" max="8714" width="16.7109375" style="27" customWidth="1"/>
    <col min="8715" max="8960" width="9.140625" style="27"/>
    <col min="8961" max="8961" width="16.7109375" style="27" customWidth="1"/>
    <col min="8962" max="8962" width="5.7109375" style="27" customWidth="1"/>
    <col min="8963" max="8968" width="8.7109375" style="27" customWidth="1"/>
    <col min="8969" max="8969" width="6.28515625" style="27" customWidth="1"/>
    <col min="8970" max="8970" width="16.7109375" style="27" customWidth="1"/>
    <col min="8971" max="9216" width="9.140625" style="27"/>
    <col min="9217" max="9217" width="16.7109375" style="27" customWidth="1"/>
    <col min="9218" max="9218" width="5.7109375" style="27" customWidth="1"/>
    <col min="9219" max="9224" width="8.7109375" style="27" customWidth="1"/>
    <col min="9225" max="9225" width="6.28515625" style="27" customWidth="1"/>
    <col min="9226" max="9226" width="16.7109375" style="27" customWidth="1"/>
    <col min="9227" max="9472" width="9.140625" style="27"/>
    <col min="9473" max="9473" width="16.7109375" style="27" customWidth="1"/>
    <col min="9474" max="9474" width="5.7109375" style="27" customWidth="1"/>
    <col min="9475" max="9480" width="8.7109375" style="27" customWidth="1"/>
    <col min="9481" max="9481" width="6.28515625" style="27" customWidth="1"/>
    <col min="9482" max="9482" width="16.7109375" style="27" customWidth="1"/>
    <col min="9483" max="9728" width="9.140625" style="27"/>
    <col min="9729" max="9729" width="16.7109375" style="27" customWidth="1"/>
    <col min="9730" max="9730" width="5.7109375" style="27" customWidth="1"/>
    <col min="9731" max="9736" width="8.7109375" style="27" customWidth="1"/>
    <col min="9737" max="9737" width="6.28515625" style="27" customWidth="1"/>
    <col min="9738" max="9738" width="16.7109375" style="27" customWidth="1"/>
    <col min="9739" max="9984" width="9.140625" style="27"/>
    <col min="9985" max="9985" width="16.7109375" style="27" customWidth="1"/>
    <col min="9986" max="9986" width="5.7109375" style="27" customWidth="1"/>
    <col min="9987" max="9992" width="8.7109375" style="27" customWidth="1"/>
    <col min="9993" max="9993" width="6.28515625" style="27" customWidth="1"/>
    <col min="9994" max="9994" width="16.7109375" style="27" customWidth="1"/>
    <col min="9995" max="10240" width="9.140625" style="27"/>
    <col min="10241" max="10241" width="16.7109375" style="27" customWidth="1"/>
    <col min="10242" max="10242" width="5.7109375" style="27" customWidth="1"/>
    <col min="10243" max="10248" width="8.7109375" style="27" customWidth="1"/>
    <col min="10249" max="10249" width="6.28515625" style="27" customWidth="1"/>
    <col min="10250" max="10250" width="16.7109375" style="27" customWidth="1"/>
    <col min="10251" max="10496" width="9.140625" style="27"/>
    <col min="10497" max="10497" width="16.7109375" style="27" customWidth="1"/>
    <col min="10498" max="10498" width="5.7109375" style="27" customWidth="1"/>
    <col min="10499" max="10504" width="8.7109375" style="27" customWidth="1"/>
    <col min="10505" max="10505" width="6.28515625" style="27" customWidth="1"/>
    <col min="10506" max="10506" width="16.7109375" style="27" customWidth="1"/>
    <col min="10507" max="10752" width="9.140625" style="27"/>
    <col min="10753" max="10753" width="16.7109375" style="27" customWidth="1"/>
    <col min="10754" max="10754" width="5.7109375" style="27" customWidth="1"/>
    <col min="10755" max="10760" width="8.7109375" style="27" customWidth="1"/>
    <col min="10761" max="10761" width="6.28515625" style="27" customWidth="1"/>
    <col min="10762" max="10762" width="16.7109375" style="27" customWidth="1"/>
    <col min="10763" max="11008" width="9.140625" style="27"/>
    <col min="11009" max="11009" width="16.7109375" style="27" customWidth="1"/>
    <col min="11010" max="11010" width="5.7109375" style="27" customWidth="1"/>
    <col min="11011" max="11016" width="8.7109375" style="27" customWidth="1"/>
    <col min="11017" max="11017" width="6.28515625" style="27" customWidth="1"/>
    <col min="11018" max="11018" width="16.7109375" style="27" customWidth="1"/>
    <col min="11019" max="11264" width="9.140625" style="27"/>
    <col min="11265" max="11265" width="16.7109375" style="27" customWidth="1"/>
    <col min="11266" max="11266" width="5.7109375" style="27" customWidth="1"/>
    <col min="11267" max="11272" width="8.7109375" style="27" customWidth="1"/>
    <col min="11273" max="11273" width="6.28515625" style="27" customWidth="1"/>
    <col min="11274" max="11274" width="16.7109375" style="27" customWidth="1"/>
    <col min="11275" max="11520" width="9.140625" style="27"/>
    <col min="11521" max="11521" width="16.7109375" style="27" customWidth="1"/>
    <col min="11522" max="11522" width="5.7109375" style="27" customWidth="1"/>
    <col min="11523" max="11528" width="8.7109375" style="27" customWidth="1"/>
    <col min="11529" max="11529" width="6.28515625" style="27" customWidth="1"/>
    <col min="11530" max="11530" width="16.7109375" style="27" customWidth="1"/>
    <col min="11531" max="11776" width="9.140625" style="27"/>
    <col min="11777" max="11777" width="16.7109375" style="27" customWidth="1"/>
    <col min="11778" max="11778" width="5.7109375" style="27" customWidth="1"/>
    <col min="11779" max="11784" width="8.7109375" style="27" customWidth="1"/>
    <col min="11785" max="11785" width="6.28515625" style="27" customWidth="1"/>
    <col min="11786" max="11786" width="16.7109375" style="27" customWidth="1"/>
    <col min="11787" max="12032" width="9.140625" style="27"/>
    <col min="12033" max="12033" width="16.7109375" style="27" customWidth="1"/>
    <col min="12034" max="12034" width="5.7109375" style="27" customWidth="1"/>
    <col min="12035" max="12040" width="8.7109375" style="27" customWidth="1"/>
    <col min="12041" max="12041" width="6.28515625" style="27" customWidth="1"/>
    <col min="12042" max="12042" width="16.7109375" style="27" customWidth="1"/>
    <col min="12043" max="12288" width="9.140625" style="27"/>
    <col min="12289" max="12289" width="16.7109375" style="27" customWidth="1"/>
    <col min="12290" max="12290" width="5.7109375" style="27" customWidth="1"/>
    <col min="12291" max="12296" width="8.7109375" style="27" customWidth="1"/>
    <col min="12297" max="12297" width="6.28515625" style="27" customWidth="1"/>
    <col min="12298" max="12298" width="16.7109375" style="27" customWidth="1"/>
    <col min="12299" max="12544" width="9.140625" style="27"/>
    <col min="12545" max="12545" width="16.7109375" style="27" customWidth="1"/>
    <col min="12546" max="12546" width="5.7109375" style="27" customWidth="1"/>
    <col min="12547" max="12552" width="8.7109375" style="27" customWidth="1"/>
    <col min="12553" max="12553" width="6.28515625" style="27" customWidth="1"/>
    <col min="12554" max="12554" width="16.7109375" style="27" customWidth="1"/>
    <col min="12555" max="12800" width="9.140625" style="27"/>
    <col min="12801" max="12801" width="16.7109375" style="27" customWidth="1"/>
    <col min="12802" max="12802" width="5.7109375" style="27" customWidth="1"/>
    <col min="12803" max="12808" width="8.7109375" style="27" customWidth="1"/>
    <col min="12809" max="12809" width="6.28515625" style="27" customWidth="1"/>
    <col min="12810" max="12810" width="16.7109375" style="27" customWidth="1"/>
    <col min="12811" max="13056" width="9.140625" style="27"/>
    <col min="13057" max="13057" width="16.7109375" style="27" customWidth="1"/>
    <col min="13058" max="13058" width="5.7109375" style="27" customWidth="1"/>
    <col min="13059" max="13064" width="8.7109375" style="27" customWidth="1"/>
    <col min="13065" max="13065" width="6.28515625" style="27" customWidth="1"/>
    <col min="13066" max="13066" width="16.7109375" style="27" customWidth="1"/>
    <col min="13067" max="13312" width="9.140625" style="27"/>
    <col min="13313" max="13313" width="16.7109375" style="27" customWidth="1"/>
    <col min="13314" max="13314" width="5.7109375" style="27" customWidth="1"/>
    <col min="13315" max="13320" width="8.7109375" style="27" customWidth="1"/>
    <col min="13321" max="13321" width="6.28515625" style="27" customWidth="1"/>
    <col min="13322" max="13322" width="16.7109375" style="27" customWidth="1"/>
    <col min="13323" max="13568" width="9.140625" style="27"/>
    <col min="13569" max="13569" width="16.7109375" style="27" customWidth="1"/>
    <col min="13570" max="13570" width="5.7109375" style="27" customWidth="1"/>
    <col min="13571" max="13576" width="8.7109375" style="27" customWidth="1"/>
    <col min="13577" max="13577" width="6.28515625" style="27" customWidth="1"/>
    <col min="13578" max="13578" width="16.7109375" style="27" customWidth="1"/>
    <col min="13579" max="13824" width="9.140625" style="27"/>
    <col min="13825" max="13825" width="16.7109375" style="27" customWidth="1"/>
    <col min="13826" max="13826" width="5.7109375" style="27" customWidth="1"/>
    <col min="13827" max="13832" width="8.7109375" style="27" customWidth="1"/>
    <col min="13833" max="13833" width="6.28515625" style="27" customWidth="1"/>
    <col min="13834" max="13834" width="16.7109375" style="27" customWidth="1"/>
    <col min="13835" max="14080" width="9.140625" style="27"/>
    <col min="14081" max="14081" width="16.7109375" style="27" customWidth="1"/>
    <col min="14082" max="14082" width="5.7109375" style="27" customWidth="1"/>
    <col min="14083" max="14088" width="8.7109375" style="27" customWidth="1"/>
    <col min="14089" max="14089" width="6.28515625" style="27" customWidth="1"/>
    <col min="14090" max="14090" width="16.7109375" style="27" customWidth="1"/>
    <col min="14091" max="14336" width="9.140625" style="27"/>
    <col min="14337" max="14337" width="16.7109375" style="27" customWidth="1"/>
    <col min="14338" max="14338" width="5.7109375" style="27" customWidth="1"/>
    <col min="14339" max="14344" width="8.7109375" style="27" customWidth="1"/>
    <col min="14345" max="14345" width="6.28515625" style="27" customWidth="1"/>
    <col min="14346" max="14346" width="16.7109375" style="27" customWidth="1"/>
    <col min="14347" max="14592" width="9.140625" style="27"/>
    <col min="14593" max="14593" width="16.7109375" style="27" customWidth="1"/>
    <col min="14594" max="14594" width="5.7109375" style="27" customWidth="1"/>
    <col min="14595" max="14600" width="8.7109375" style="27" customWidth="1"/>
    <col min="14601" max="14601" width="6.28515625" style="27" customWidth="1"/>
    <col min="14602" max="14602" width="16.7109375" style="27" customWidth="1"/>
    <col min="14603" max="14848" width="9.140625" style="27"/>
    <col min="14849" max="14849" width="16.7109375" style="27" customWidth="1"/>
    <col min="14850" max="14850" width="5.7109375" style="27" customWidth="1"/>
    <col min="14851" max="14856" width="8.7109375" style="27" customWidth="1"/>
    <col min="14857" max="14857" width="6.28515625" style="27" customWidth="1"/>
    <col min="14858" max="14858" width="16.7109375" style="27" customWidth="1"/>
    <col min="14859" max="15104" width="9.140625" style="27"/>
    <col min="15105" max="15105" width="16.7109375" style="27" customWidth="1"/>
    <col min="15106" max="15106" width="5.7109375" style="27" customWidth="1"/>
    <col min="15107" max="15112" width="8.7109375" style="27" customWidth="1"/>
    <col min="15113" max="15113" width="6.28515625" style="27" customWidth="1"/>
    <col min="15114" max="15114" width="16.7109375" style="27" customWidth="1"/>
    <col min="15115" max="15360" width="9.140625" style="27"/>
    <col min="15361" max="15361" width="16.7109375" style="27" customWidth="1"/>
    <col min="15362" max="15362" width="5.7109375" style="27" customWidth="1"/>
    <col min="15363" max="15368" width="8.7109375" style="27" customWidth="1"/>
    <col min="15369" max="15369" width="6.28515625" style="27" customWidth="1"/>
    <col min="15370" max="15370" width="16.7109375" style="27" customWidth="1"/>
    <col min="15371" max="15616" width="9.140625" style="27"/>
    <col min="15617" max="15617" width="16.7109375" style="27" customWidth="1"/>
    <col min="15618" max="15618" width="5.7109375" style="27" customWidth="1"/>
    <col min="15619" max="15624" width="8.7109375" style="27" customWidth="1"/>
    <col min="15625" max="15625" width="6.28515625" style="27" customWidth="1"/>
    <col min="15626" max="15626" width="16.7109375" style="27" customWidth="1"/>
    <col min="15627" max="15872" width="9.140625" style="27"/>
    <col min="15873" max="15873" width="16.7109375" style="27" customWidth="1"/>
    <col min="15874" max="15874" width="5.7109375" style="27" customWidth="1"/>
    <col min="15875" max="15880" width="8.7109375" style="27" customWidth="1"/>
    <col min="15881" max="15881" width="6.28515625" style="27" customWidth="1"/>
    <col min="15882" max="15882" width="16.7109375" style="27" customWidth="1"/>
    <col min="15883" max="16128" width="9.140625" style="27"/>
    <col min="16129" max="16129" width="16.7109375" style="27" customWidth="1"/>
    <col min="16130" max="16130" width="5.7109375" style="27" customWidth="1"/>
    <col min="16131" max="16136" width="8.7109375" style="27" customWidth="1"/>
    <col min="16137" max="16137" width="6.28515625" style="27" customWidth="1"/>
    <col min="16138" max="16138" width="16.7109375" style="27" customWidth="1"/>
    <col min="16139" max="16384" width="9.140625" style="27"/>
  </cols>
  <sheetData>
    <row r="1" spans="1:10" ht="19.5" customHeight="1" x14ac:dyDescent="0.5">
      <c r="A1" s="1358" t="s">
        <v>943</v>
      </c>
      <c r="B1" s="1358"/>
      <c r="C1" s="1358"/>
      <c r="D1" s="1358"/>
      <c r="E1" s="1358"/>
      <c r="F1" s="1358"/>
      <c r="G1" s="1358"/>
      <c r="H1" s="1358"/>
      <c r="I1" s="1358"/>
      <c r="J1" s="1358"/>
    </row>
    <row r="2" spans="1:10" ht="33.75" customHeight="1" x14ac:dyDescent="0.25">
      <c r="A2" s="1359" t="s">
        <v>790</v>
      </c>
      <c r="B2" s="1359"/>
      <c r="C2" s="1359"/>
      <c r="D2" s="1359"/>
      <c r="E2" s="1359"/>
      <c r="F2" s="1359"/>
      <c r="G2" s="1359"/>
      <c r="H2" s="1359"/>
      <c r="I2" s="1359"/>
      <c r="J2" s="1359"/>
    </row>
    <row r="3" spans="1:10" ht="15.75" x14ac:dyDescent="0.25">
      <c r="A3" s="1344">
        <v>2022</v>
      </c>
      <c r="B3" s="1344"/>
      <c r="C3" s="1344"/>
      <c r="D3" s="1344"/>
      <c r="E3" s="1344"/>
      <c r="F3" s="1344"/>
      <c r="G3" s="1344"/>
      <c r="H3" s="1344"/>
      <c r="I3" s="1344"/>
      <c r="J3" s="1344"/>
    </row>
    <row r="4" spans="1:10" ht="15.75" x14ac:dyDescent="0.25">
      <c r="A4" s="1344" t="s">
        <v>348</v>
      </c>
      <c r="B4" s="1344"/>
      <c r="C4" s="1344"/>
      <c r="D4" s="1344"/>
      <c r="E4" s="1344"/>
      <c r="F4" s="1344"/>
      <c r="G4" s="1344"/>
      <c r="H4" s="1344"/>
      <c r="I4" s="1344"/>
      <c r="J4" s="1344"/>
    </row>
    <row r="5" spans="1:10" ht="15.75" x14ac:dyDescent="0.3">
      <c r="A5" s="1545" t="s">
        <v>852</v>
      </c>
      <c r="B5" s="1545"/>
      <c r="C5" s="269"/>
      <c r="D5" s="269"/>
      <c r="E5" s="269"/>
      <c r="F5" s="269"/>
      <c r="G5" s="269"/>
      <c r="H5" s="269"/>
      <c r="I5" s="270"/>
      <c r="J5" s="268" t="s">
        <v>853</v>
      </c>
    </row>
    <row r="6" spans="1:10" ht="25.5" customHeight="1" thickBot="1" x14ac:dyDescent="0.25">
      <c r="A6" s="1418" t="s">
        <v>789</v>
      </c>
      <c r="B6" s="1418" t="s">
        <v>414</v>
      </c>
      <c r="C6" s="1546" t="s">
        <v>664</v>
      </c>
      <c r="D6" s="1546"/>
      <c r="E6" s="1546"/>
      <c r="F6" s="1546"/>
      <c r="G6" s="1546"/>
      <c r="H6" s="1546"/>
      <c r="I6" s="1547" t="s">
        <v>413</v>
      </c>
      <c r="J6" s="1547" t="s">
        <v>701</v>
      </c>
    </row>
    <row r="7" spans="1:10" ht="25.5" customHeight="1" thickTop="1" thickBot="1" x14ac:dyDescent="0.25">
      <c r="A7" s="1311"/>
      <c r="B7" s="1311"/>
      <c r="C7" s="423" t="s">
        <v>45</v>
      </c>
      <c r="D7" s="423" t="s">
        <v>72</v>
      </c>
      <c r="E7" s="423" t="s">
        <v>656</v>
      </c>
      <c r="F7" s="423" t="s">
        <v>655</v>
      </c>
      <c r="G7" s="423" t="s">
        <v>654</v>
      </c>
      <c r="H7" s="423" t="s">
        <v>653</v>
      </c>
      <c r="I7" s="1313"/>
      <c r="J7" s="1313"/>
    </row>
    <row r="8" spans="1:10" ht="29.25" customHeight="1" thickTop="1" x14ac:dyDescent="0.2">
      <c r="A8" s="1419"/>
      <c r="B8" s="1419"/>
      <c r="C8" s="431" t="s">
        <v>44</v>
      </c>
      <c r="D8" s="432" t="s">
        <v>71</v>
      </c>
      <c r="E8" s="432" t="s">
        <v>657</v>
      </c>
      <c r="F8" s="432" t="s">
        <v>658</v>
      </c>
      <c r="G8" s="432" t="s">
        <v>659</v>
      </c>
      <c r="H8" s="432" t="s">
        <v>660</v>
      </c>
      <c r="I8" s="1548"/>
      <c r="J8" s="1548"/>
    </row>
    <row r="9" spans="1:10" ht="13.5" thickBot="1" x14ac:dyDescent="0.25">
      <c r="A9" s="1544" t="s">
        <v>60</v>
      </c>
      <c r="B9" s="123" t="s">
        <v>590</v>
      </c>
      <c r="C9" s="651">
        <f>'D-8-1'!C9+'D-8-2'!C9</f>
        <v>48</v>
      </c>
      <c r="D9" s="186">
        <f>'D-8-1'!D9+'D-8-2'!D9</f>
        <v>3</v>
      </c>
      <c r="E9" s="186">
        <f>'D-8-1'!E9+'D-8-2'!E9</f>
        <v>0</v>
      </c>
      <c r="F9" s="186">
        <f>'D-8-1'!F9+'D-8-2'!F9</f>
        <v>0</v>
      </c>
      <c r="G9" s="186">
        <f>'D-8-1'!G9+'D-8-2'!G9</f>
        <v>6</v>
      </c>
      <c r="H9" s="186">
        <f>'D-8-1'!H9+'D-8-2'!H9</f>
        <v>39</v>
      </c>
      <c r="I9" s="58" t="s">
        <v>180</v>
      </c>
      <c r="J9" s="1543" t="s">
        <v>155</v>
      </c>
    </row>
    <row r="10" spans="1:10" ht="14.25" thickTop="1" thickBot="1" x14ac:dyDescent="0.25">
      <c r="A10" s="1527"/>
      <c r="B10" s="135" t="s">
        <v>591</v>
      </c>
      <c r="C10" s="651">
        <f>'D-8-1'!C10+'D-8-2'!C10</f>
        <v>12</v>
      </c>
      <c r="D10" s="164">
        <f>'D-8-1'!D10+'D-8-2'!D10</f>
        <v>3</v>
      </c>
      <c r="E10" s="164">
        <f>'D-8-1'!E10+'D-8-2'!E10</f>
        <v>0</v>
      </c>
      <c r="F10" s="164">
        <f>'D-8-1'!F10+'D-8-2'!F10</f>
        <v>0</v>
      </c>
      <c r="G10" s="164">
        <f>'D-8-1'!G10+'D-8-2'!G10</f>
        <v>1</v>
      </c>
      <c r="H10" s="164">
        <f>'D-8-1'!H10+'D-8-2'!H10</f>
        <v>8</v>
      </c>
      <c r="I10" s="56" t="s">
        <v>434</v>
      </c>
      <c r="J10" s="1528"/>
    </row>
    <row r="11" spans="1:10" ht="14.25" thickTop="1" thickBot="1" x14ac:dyDescent="0.25">
      <c r="A11" s="1527"/>
      <c r="B11" s="426" t="s">
        <v>44</v>
      </c>
      <c r="C11" s="651">
        <f>'D-8-1'!C11+'D-8-2'!C11</f>
        <v>60</v>
      </c>
      <c r="D11" s="651">
        <f>'D-8-1'!D11+'D-8-2'!D11</f>
        <v>6</v>
      </c>
      <c r="E11" s="651">
        <f>'D-8-1'!E11+'D-8-2'!E11</f>
        <v>0</v>
      </c>
      <c r="F11" s="651">
        <f>'D-8-1'!F11+'D-8-2'!F11</f>
        <v>0</v>
      </c>
      <c r="G11" s="651">
        <f>'D-8-1'!G11+'D-8-2'!G11</f>
        <v>7</v>
      </c>
      <c r="H11" s="651">
        <f>'D-8-1'!H11+'D-8-2'!H11</f>
        <v>47</v>
      </c>
      <c r="I11" s="80" t="s">
        <v>45</v>
      </c>
      <c r="J11" s="1528"/>
    </row>
    <row r="12" spans="1:10" ht="14.25" thickTop="1" thickBot="1" x14ac:dyDescent="0.25">
      <c r="A12" s="1539" t="s">
        <v>62</v>
      </c>
      <c r="B12" s="136" t="s">
        <v>590</v>
      </c>
      <c r="C12" s="503">
        <f>'D-8-1'!C12+'D-8-2'!C12</f>
        <v>71</v>
      </c>
      <c r="D12" s="188">
        <f>'D-8-1'!D12+'D-8-2'!D12</f>
        <v>9</v>
      </c>
      <c r="E12" s="188">
        <f>'D-8-1'!E12+'D-8-2'!E12</f>
        <v>0</v>
      </c>
      <c r="F12" s="188">
        <f>'D-8-1'!F12+'D-8-2'!F12</f>
        <v>0</v>
      </c>
      <c r="G12" s="188">
        <f>'D-8-1'!G12+'D-8-2'!G12</f>
        <v>9</v>
      </c>
      <c r="H12" s="188">
        <f>'D-8-1'!H12+'D-8-2'!H12</f>
        <v>53</v>
      </c>
      <c r="I12" s="57" t="s">
        <v>180</v>
      </c>
      <c r="J12" s="1531" t="s">
        <v>156</v>
      </c>
    </row>
    <row r="13" spans="1:10" ht="14.25" thickTop="1" thickBot="1" x14ac:dyDescent="0.25">
      <c r="A13" s="1539"/>
      <c r="B13" s="136" t="s">
        <v>591</v>
      </c>
      <c r="C13" s="503">
        <f>'D-8-1'!C13+'D-8-2'!C13</f>
        <v>10</v>
      </c>
      <c r="D13" s="188">
        <f>'D-8-1'!D13+'D-8-2'!D13</f>
        <v>1</v>
      </c>
      <c r="E13" s="188">
        <f>'D-8-1'!E13+'D-8-2'!E13</f>
        <v>0</v>
      </c>
      <c r="F13" s="188">
        <f>'D-8-1'!F13+'D-8-2'!F13</f>
        <v>0</v>
      </c>
      <c r="G13" s="188">
        <f>'D-8-1'!G13+'D-8-2'!G13</f>
        <v>2</v>
      </c>
      <c r="H13" s="188">
        <f>'D-8-1'!H13+'D-8-2'!H13</f>
        <v>7</v>
      </c>
      <c r="I13" s="57" t="s">
        <v>434</v>
      </c>
      <c r="J13" s="1531"/>
    </row>
    <row r="14" spans="1:10" ht="14.25" thickTop="1" thickBot="1" x14ac:dyDescent="0.25">
      <c r="A14" s="1539"/>
      <c r="B14" s="427" t="s">
        <v>44</v>
      </c>
      <c r="C14" s="503">
        <f>'D-8-1'!C14+'D-8-2'!C14</f>
        <v>81</v>
      </c>
      <c r="D14" s="503">
        <f>'D-8-1'!D14+'D-8-2'!D14</f>
        <v>10</v>
      </c>
      <c r="E14" s="503">
        <f>'D-8-1'!E14+'D-8-2'!E14</f>
        <v>0</v>
      </c>
      <c r="F14" s="503">
        <f>'D-8-1'!F14+'D-8-2'!F14</f>
        <v>0</v>
      </c>
      <c r="G14" s="503">
        <f>'D-8-1'!G14+'D-8-2'!G14</f>
        <v>11</v>
      </c>
      <c r="H14" s="503">
        <f>'D-8-1'!H14+'D-8-2'!H14</f>
        <v>60</v>
      </c>
      <c r="I14" s="81" t="s">
        <v>45</v>
      </c>
      <c r="J14" s="1531"/>
    </row>
    <row r="15" spans="1:10" ht="14.25" thickTop="1" thickBot="1" x14ac:dyDescent="0.25">
      <c r="A15" s="1527" t="s">
        <v>64</v>
      </c>
      <c r="B15" s="135" t="s">
        <v>590</v>
      </c>
      <c r="C15" s="651">
        <f>'D-8-1'!C15+'D-8-2'!C15</f>
        <v>123</v>
      </c>
      <c r="D15" s="164">
        <f>'D-8-1'!D15+'D-8-2'!D15</f>
        <v>18</v>
      </c>
      <c r="E15" s="164">
        <f>'D-8-1'!E15+'D-8-2'!E15</f>
        <v>0</v>
      </c>
      <c r="F15" s="164">
        <f>'D-8-1'!F15+'D-8-2'!F15</f>
        <v>1</v>
      </c>
      <c r="G15" s="164">
        <f>'D-8-1'!G15+'D-8-2'!G15</f>
        <v>50</v>
      </c>
      <c r="H15" s="164">
        <f>'D-8-1'!H15+'D-8-2'!H15</f>
        <v>54</v>
      </c>
      <c r="I15" s="58" t="s">
        <v>180</v>
      </c>
      <c r="J15" s="1528" t="s">
        <v>157</v>
      </c>
    </row>
    <row r="16" spans="1:10" ht="14.25" thickTop="1" thickBot="1" x14ac:dyDescent="0.25">
      <c r="A16" s="1527"/>
      <c r="B16" s="135" t="s">
        <v>591</v>
      </c>
      <c r="C16" s="651">
        <f>'D-8-1'!C16+'D-8-2'!C16</f>
        <v>17</v>
      </c>
      <c r="D16" s="164">
        <f>'D-8-1'!D16+'D-8-2'!D16</f>
        <v>1</v>
      </c>
      <c r="E16" s="164">
        <f>'D-8-1'!E16+'D-8-2'!E16</f>
        <v>0</v>
      </c>
      <c r="F16" s="164">
        <f>'D-8-1'!F16+'D-8-2'!F16</f>
        <v>1</v>
      </c>
      <c r="G16" s="164">
        <f>'D-8-1'!G16+'D-8-2'!G16</f>
        <v>6</v>
      </c>
      <c r="H16" s="164">
        <f>'D-8-1'!H16+'D-8-2'!H16</f>
        <v>9</v>
      </c>
      <c r="I16" s="56" t="s">
        <v>434</v>
      </c>
      <c r="J16" s="1528"/>
    </row>
    <row r="17" spans="1:10" ht="14.25" thickTop="1" thickBot="1" x14ac:dyDescent="0.25">
      <c r="A17" s="1527"/>
      <c r="B17" s="426" t="s">
        <v>44</v>
      </c>
      <c r="C17" s="651">
        <f>'D-8-1'!C17+'D-8-2'!C17</f>
        <v>140</v>
      </c>
      <c r="D17" s="651">
        <f>'D-8-1'!D17+'D-8-2'!D17</f>
        <v>19</v>
      </c>
      <c r="E17" s="651">
        <f>'D-8-1'!E17+'D-8-2'!E17</f>
        <v>0</v>
      </c>
      <c r="F17" s="651">
        <f>'D-8-1'!F17+'D-8-2'!F17</f>
        <v>2</v>
      </c>
      <c r="G17" s="651">
        <f>'D-8-1'!G17+'D-8-2'!G17</f>
        <v>56</v>
      </c>
      <c r="H17" s="651">
        <f>'D-8-1'!H17+'D-8-2'!H17</f>
        <v>63</v>
      </c>
      <c r="I17" s="80" t="s">
        <v>45</v>
      </c>
      <c r="J17" s="1528"/>
    </row>
    <row r="18" spans="1:10" ht="14.25" thickTop="1" thickBot="1" x14ac:dyDescent="0.25">
      <c r="A18" s="1539" t="s">
        <v>66</v>
      </c>
      <c r="B18" s="136" t="s">
        <v>590</v>
      </c>
      <c r="C18" s="503">
        <f>'D-8-1'!C18+'D-8-2'!C18</f>
        <v>136</v>
      </c>
      <c r="D18" s="188">
        <f>'D-8-1'!D18+'D-8-2'!D18</f>
        <v>23</v>
      </c>
      <c r="E18" s="188">
        <f>'D-8-1'!E18+'D-8-2'!E18</f>
        <v>0</v>
      </c>
      <c r="F18" s="188">
        <f>'D-8-1'!F18+'D-8-2'!F18</f>
        <v>0</v>
      </c>
      <c r="G18" s="188">
        <f>'D-8-1'!G18+'D-8-2'!G18</f>
        <v>80</v>
      </c>
      <c r="H18" s="188">
        <f>'D-8-1'!H18+'D-8-2'!H18</f>
        <v>33</v>
      </c>
      <c r="I18" s="57" t="s">
        <v>180</v>
      </c>
      <c r="J18" s="1531" t="s">
        <v>158</v>
      </c>
    </row>
    <row r="19" spans="1:10" ht="14.25" thickTop="1" thickBot="1" x14ac:dyDescent="0.25">
      <c r="A19" s="1539"/>
      <c r="B19" s="136" t="s">
        <v>591</v>
      </c>
      <c r="C19" s="503">
        <f>'D-8-1'!C19+'D-8-2'!C19</f>
        <v>19</v>
      </c>
      <c r="D19" s="188">
        <f>'D-8-1'!D19+'D-8-2'!D19</f>
        <v>3</v>
      </c>
      <c r="E19" s="188">
        <f>'D-8-1'!E19+'D-8-2'!E19</f>
        <v>0</v>
      </c>
      <c r="F19" s="188">
        <f>'D-8-1'!F19+'D-8-2'!F19</f>
        <v>2</v>
      </c>
      <c r="G19" s="188">
        <f>'D-8-1'!G19+'D-8-2'!G19</f>
        <v>8</v>
      </c>
      <c r="H19" s="188">
        <f>'D-8-1'!H19+'D-8-2'!H19</f>
        <v>6</v>
      </c>
      <c r="I19" s="57" t="s">
        <v>434</v>
      </c>
      <c r="J19" s="1531"/>
    </row>
    <row r="20" spans="1:10" ht="14.25" thickTop="1" thickBot="1" x14ac:dyDescent="0.25">
      <c r="A20" s="1539"/>
      <c r="B20" s="427" t="s">
        <v>44</v>
      </c>
      <c r="C20" s="503">
        <f>'D-8-1'!C20+'D-8-2'!C20</f>
        <v>155</v>
      </c>
      <c r="D20" s="503">
        <f>'D-8-1'!D20+'D-8-2'!D20</f>
        <v>26</v>
      </c>
      <c r="E20" s="503">
        <f>'D-8-1'!E20+'D-8-2'!E20</f>
        <v>0</v>
      </c>
      <c r="F20" s="503">
        <f>'D-8-1'!F20+'D-8-2'!F20</f>
        <v>2</v>
      </c>
      <c r="G20" s="503">
        <f>'D-8-1'!G20+'D-8-2'!G20</f>
        <v>88</v>
      </c>
      <c r="H20" s="503">
        <f>'D-8-1'!H20+'D-8-2'!H20</f>
        <v>39</v>
      </c>
      <c r="I20" s="81" t="s">
        <v>45</v>
      </c>
      <c r="J20" s="1531"/>
    </row>
    <row r="21" spans="1:10" ht="14.25" thickTop="1" thickBot="1" x14ac:dyDescent="0.25">
      <c r="A21" s="1527" t="s">
        <v>68</v>
      </c>
      <c r="B21" s="135" t="s">
        <v>590</v>
      </c>
      <c r="C21" s="651">
        <f>'D-8-1'!C21+'D-8-2'!C21</f>
        <v>152</v>
      </c>
      <c r="D21" s="164">
        <f>'D-8-1'!D21+'D-8-2'!D21</f>
        <v>16</v>
      </c>
      <c r="E21" s="164">
        <f>'D-8-1'!E21+'D-8-2'!E21</f>
        <v>0</v>
      </c>
      <c r="F21" s="164">
        <f>'D-8-1'!F21+'D-8-2'!F21</f>
        <v>0</v>
      </c>
      <c r="G21" s="164">
        <f>'D-8-1'!G21+'D-8-2'!G21</f>
        <v>110</v>
      </c>
      <c r="H21" s="164">
        <f>'D-8-1'!H21+'D-8-2'!H21</f>
        <v>26</v>
      </c>
      <c r="I21" s="58" t="s">
        <v>180</v>
      </c>
      <c r="J21" s="1528" t="s">
        <v>159</v>
      </c>
    </row>
    <row r="22" spans="1:10" ht="14.25" thickTop="1" thickBot="1" x14ac:dyDescent="0.25">
      <c r="A22" s="1527"/>
      <c r="B22" s="135" t="s">
        <v>591</v>
      </c>
      <c r="C22" s="651">
        <f>'D-8-1'!C22+'D-8-2'!C22</f>
        <v>31</v>
      </c>
      <c r="D22" s="164">
        <f>'D-8-1'!D22+'D-8-2'!D22</f>
        <v>2</v>
      </c>
      <c r="E22" s="164">
        <f>'D-8-1'!E22+'D-8-2'!E22</f>
        <v>0</v>
      </c>
      <c r="F22" s="164">
        <f>'D-8-1'!F22+'D-8-2'!F22</f>
        <v>1</v>
      </c>
      <c r="G22" s="164">
        <f>'D-8-1'!G22+'D-8-2'!G22</f>
        <v>20</v>
      </c>
      <c r="H22" s="164">
        <f>'D-8-1'!H22+'D-8-2'!H22</f>
        <v>8</v>
      </c>
      <c r="I22" s="56" t="s">
        <v>434</v>
      </c>
      <c r="J22" s="1528"/>
    </row>
    <row r="23" spans="1:10" ht="14.25" thickTop="1" thickBot="1" x14ac:dyDescent="0.25">
      <c r="A23" s="1527"/>
      <c r="B23" s="426" t="s">
        <v>44</v>
      </c>
      <c r="C23" s="651">
        <f>'D-8-1'!C23+'D-8-2'!C23</f>
        <v>183</v>
      </c>
      <c r="D23" s="651">
        <f>'D-8-1'!D23+'D-8-2'!D23</f>
        <v>18</v>
      </c>
      <c r="E23" s="651">
        <f>'D-8-1'!E23+'D-8-2'!E23</f>
        <v>0</v>
      </c>
      <c r="F23" s="651">
        <f>'D-8-1'!F23+'D-8-2'!F23</f>
        <v>1</v>
      </c>
      <c r="G23" s="651">
        <f>'D-8-1'!G23+'D-8-2'!G23</f>
        <v>130</v>
      </c>
      <c r="H23" s="651">
        <f>'D-8-1'!H23+'D-8-2'!H23</f>
        <v>34</v>
      </c>
      <c r="I23" s="80" t="s">
        <v>45</v>
      </c>
      <c r="J23" s="1528"/>
    </row>
    <row r="24" spans="1:10" ht="14.25" thickTop="1" thickBot="1" x14ac:dyDescent="0.25">
      <c r="A24" s="1539" t="s">
        <v>70</v>
      </c>
      <c r="B24" s="136" t="s">
        <v>590</v>
      </c>
      <c r="C24" s="503">
        <f>'D-8-1'!C24+'D-8-2'!C24</f>
        <v>149</v>
      </c>
      <c r="D24" s="188">
        <f>'D-8-1'!D24+'D-8-2'!D24</f>
        <v>10</v>
      </c>
      <c r="E24" s="188">
        <f>'D-8-1'!E24+'D-8-2'!E24</f>
        <v>0</v>
      </c>
      <c r="F24" s="188">
        <f>'D-8-1'!F24+'D-8-2'!F24</f>
        <v>0</v>
      </c>
      <c r="G24" s="188">
        <f>'D-8-1'!G24+'D-8-2'!G24</f>
        <v>122</v>
      </c>
      <c r="H24" s="188">
        <f>'D-8-1'!H24+'D-8-2'!H24</f>
        <v>17</v>
      </c>
      <c r="I24" s="57" t="s">
        <v>180</v>
      </c>
      <c r="J24" s="1531" t="s">
        <v>160</v>
      </c>
    </row>
    <row r="25" spans="1:10" ht="14.25" thickTop="1" thickBot="1" x14ac:dyDescent="0.25">
      <c r="A25" s="1539"/>
      <c r="B25" s="136" t="s">
        <v>591</v>
      </c>
      <c r="C25" s="503">
        <f>'D-8-1'!C25+'D-8-2'!C25</f>
        <v>27</v>
      </c>
      <c r="D25" s="188">
        <f>'D-8-1'!D25+'D-8-2'!D25</f>
        <v>4</v>
      </c>
      <c r="E25" s="188">
        <f>'D-8-1'!E25+'D-8-2'!E25</f>
        <v>0</v>
      </c>
      <c r="F25" s="188">
        <f>'D-8-1'!F25+'D-8-2'!F25</f>
        <v>2</v>
      </c>
      <c r="G25" s="188">
        <f>'D-8-1'!G25+'D-8-2'!G25</f>
        <v>16</v>
      </c>
      <c r="H25" s="188">
        <f>'D-8-1'!H25+'D-8-2'!H25</f>
        <v>5</v>
      </c>
      <c r="I25" s="57" t="s">
        <v>434</v>
      </c>
      <c r="J25" s="1531"/>
    </row>
    <row r="26" spans="1:10" ht="14.25" thickTop="1" thickBot="1" x14ac:dyDescent="0.25">
      <c r="A26" s="1539"/>
      <c r="B26" s="427" t="s">
        <v>44</v>
      </c>
      <c r="C26" s="503">
        <f>'D-8-1'!C26+'D-8-2'!C26</f>
        <v>176</v>
      </c>
      <c r="D26" s="503">
        <f>'D-8-1'!D26+'D-8-2'!D26</f>
        <v>14</v>
      </c>
      <c r="E26" s="503">
        <f>'D-8-1'!E26+'D-8-2'!E26</f>
        <v>0</v>
      </c>
      <c r="F26" s="503">
        <f>'D-8-1'!F26+'D-8-2'!F26</f>
        <v>2</v>
      </c>
      <c r="G26" s="503">
        <f>'D-8-1'!G26+'D-8-2'!G26</f>
        <v>138</v>
      </c>
      <c r="H26" s="503">
        <f>'D-8-1'!H26+'D-8-2'!H26</f>
        <v>22</v>
      </c>
      <c r="I26" s="81" t="s">
        <v>45</v>
      </c>
      <c r="J26" s="1531"/>
    </row>
    <row r="27" spans="1:10" ht="14.25" thickTop="1" thickBot="1" x14ac:dyDescent="0.25">
      <c r="A27" s="1527" t="s">
        <v>196</v>
      </c>
      <c r="B27" s="135" t="s">
        <v>590</v>
      </c>
      <c r="C27" s="651">
        <f>'D-8-1'!C27+'D-8-2'!C27</f>
        <v>140</v>
      </c>
      <c r="D27" s="164">
        <f>'D-8-1'!D27+'D-8-2'!D27</f>
        <v>14</v>
      </c>
      <c r="E27" s="164">
        <f>'D-8-1'!E27+'D-8-2'!E27</f>
        <v>0</v>
      </c>
      <c r="F27" s="164">
        <f>'D-8-1'!F27+'D-8-2'!F27</f>
        <v>1</v>
      </c>
      <c r="G27" s="164">
        <f>'D-8-1'!G27+'D-8-2'!G27</f>
        <v>113</v>
      </c>
      <c r="H27" s="164">
        <f>'D-8-1'!H27+'D-8-2'!H27</f>
        <v>12</v>
      </c>
      <c r="I27" s="58" t="s">
        <v>180</v>
      </c>
      <c r="J27" s="1528" t="s">
        <v>162</v>
      </c>
    </row>
    <row r="28" spans="1:10" ht="14.25" thickTop="1" thickBot="1" x14ac:dyDescent="0.25">
      <c r="A28" s="1527"/>
      <c r="B28" s="135" t="s">
        <v>591</v>
      </c>
      <c r="C28" s="651">
        <f>'D-8-1'!C28+'D-8-2'!C28</f>
        <v>36</v>
      </c>
      <c r="D28" s="164">
        <f>'D-8-1'!D28+'D-8-2'!D28</f>
        <v>2</v>
      </c>
      <c r="E28" s="164">
        <f>'D-8-1'!E28+'D-8-2'!E28</f>
        <v>1</v>
      </c>
      <c r="F28" s="164">
        <f>'D-8-1'!F28+'D-8-2'!F28</f>
        <v>2</v>
      </c>
      <c r="G28" s="164">
        <f>'D-8-1'!G28+'D-8-2'!G28</f>
        <v>23</v>
      </c>
      <c r="H28" s="164">
        <f>'D-8-1'!H28+'D-8-2'!H28</f>
        <v>8</v>
      </c>
      <c r="I28" s="56" t="s">
        <v>434</v>
      </c>
      <c r="J28" s="1528"/>
    </row>
    <row r="29" spans="1:10" ht="14.25" thickTop="1" thickBot="1" x14ac:dyDescent="0.25">
      <c r="A29" s="1527"/>
      <c r="B29" s="426" t="s">
        <v>44</v>
      </c>
      <c r="C29" s="651">
        <f>'D-8-1'!C29+'D-8-2'!C29</f>
        <v>176</v>
      </c>
      <c r="D29" s="651">
        <f>'D-8-1'!D29+'D-8-2'!D29</f>
        <v>16</v>
      </c>
      <c r="E29" s="651">
        <f>'D-8-1'!E29+'D-8-2'!E29</f>
        <v>1</v>
      </c>
      <c r="F29" s="651">
        <f>'D-8-1'!F29+'D-8-2'!F29</f>
        <v>3</v>
      </c>
      <c r="G29" s="651">
        <f>'D-8-1'!G29+'D-8-2'!G29</f>
        <v>136</v>
      </c>
      <c r="H29" s="651">
        <f>'D-8-1'!H29+'D-8-2'!H29</f>
        <v>20</v>
      </c>
      <c r="I29" s="80" t="s">
        <v>45</v>
      </c>
      <c r="J29" s="1528"/>
    </row>
    <row r="30" spans="1:10" ht="14.25" thickTop="1" thickBot="1" x14ac:dyDescent="0.25">
      <c r="A30" s="1539" t="s">
        <v>661</v>
      </c>
      <c r="B30" s="136" t="s">
        <v>590</v>
      </c>
      <c r="C30" s="503">
        <f>'D-8-1'!C30+'D-8-2'!C30</f>
        <v>169</v>
      </c>
      <c r="D30" s="188">
        <f>'D-8-1'!D30+'D-8-2'!D30</f>
        <v>21</v>
      </c>
      <c r="E30" s="188">
        <f>'D-8-1'!E30+'D-8-2'!E30</f>
        <v>0</v>
      </c>
      <c r="F30" s="188">
        <f>'D-8-1'!F30+'D-8-2'!F30</f>
        <v>3</v>
      </c>
      <c r="G30" s="188">
        <f>'D-8-1'!G30+'D-8-2'!G30</f>
        <v>138</v>
      </c>
      <c r="H30" s="188">
        <f>'D-8-1'!H30+'D-8-2'!H30</f>
        <v>7</v>
      </c>
      <c r="I30" s="57" t="s">
        <v>180</v>
      </c>
      <c r="J30" s="1531" t="s">
        <v>164</v>
      </c>
    </row>
    <row r="31" spans="1:10" ht="14.25" thickTop="1" thickBot="1" x14ac:dyDescent="0.25">
      <c r="A31" s="1539"/>
      <c r="B31" s="136" t="s">
        <v>591</v>
      </c>
      <c r="C31" s="503">
        <f>'D-8-1'!C31+'D-8-2'!C31</f>
        <v>39</v>
      </c>
      <c r="D31" s="188">
        <f>'D-8-1'!D31+'D-8-2'!D31</f>
        <v>3</v>
      </c>
      <c r="E31" s="188">
        <f>'D-8-1'!E31+'D-8-2'!E31</f>
        <v>1</v>
      </c>
      <c r="F31" s="188">
        <f>'D-8-1'!F31+'D-8-2'!F31</f>
        <v>4</v>
      </c>
      <c r="G31" s="188">
        <f>'D-8-1'!G31+'D-8-2'!G31</f>
        <v>26</v>
      </c>
      <c r="H31" s="188">
        <f>'D-8-1'!H31+'D-8-2'!H31</f>
        <v>5</v>
      </c>
      <c r="I31" s="57" t="s">
        <v>434</v>
      </c>
      <c r="J31" s="1531"/>
    </row>
    <row r="32" spans="1:10" ht="16.5" thickTop="1" thickBot="1" x14ac:dyDescent="0.25">
      <c r="A32" s="1539"/>
      <c r="B32" s="427" t="s">
        <v>44</v>
      </c>
      <c r="C32" s="1202">
        <f>'D-8-1'!C32+'D-8-2'!C32</f>
        <v>208</v>
      </c>
      <c r="D32" s="1202">
        <f>'D-8-1'!D32+'D-8-2'!D32</f>
        <v>24</v>
      </c>
      <c r="E32" s="1202">
        <f>'D-8-1'!E32+'D-8-2'!E32</f>
        <v>1</v>
      </c>
      <c r="F32" s="1202">
        <f>'D-8-1'!F32+'D-8-2'!F32</f>
        <v>7</v>
      </c>
      <c r="G32" s="1202">
        <f>'D-8-1'!G32+'D-8-2'!G32</f>
        <v>164</v>
      </c>
      <c r="H32" s="1202">
        <f>'D-8-1'!H32+'D-8-2'!H32</f>
        <v>12</v>
      </c>
      <c r="I32" s="81" t="s">
        <v>45</v>
      </c>
      <c r="J32" s="1531"/>
    </row>
    <row r="33" spans="1:10" ht="14.25" thickTop="1" thickBot="1" x14ac:dyDescent="0.25">
      <c r="A33" s="1527" t="s">
        <v>662</v>
      </c>
      <c r="B33" s="135" t="s">
        <v>590</v>
      </c>
      <c r="C33" s="651">
        <f>'D-8-1'!C33+'D-8-2'!C33</f>
        <v>161</v>
      </c>
      <c r="D33" s="164">
        <f>'D-8-1'!D33+'D-8-2'!D33</f>
        <v>30</v>
      </c>
      <c r="E33" s="164">
        <f>'D-8-1'!E33+'D-8-2'!E33</f>
        <v>0</v>
      </c>
      <c r="F33" s="164">
        <f>'D-8-1'!F33+'D-8-2'!F33</f>
        <v>3</v>
      </c>
      <c r="G33" s="164">
        <f>'D-8-1'!G33+'D-8-2'!G33</f>
        <v>120</v>
      </c>
      <c r="H33" s="164">
        <f>'D-8-1'!H33+'D-8-2'!H33</f>
        <v>8</v>
      </c>
      <c r="I33" s="58" t="s">
        <v>180</v>
      </c>
      <c r="J33" s="1528" t="s">
        <v>166</v>
      </c>
    </row>
    <row r="34" spans="1:10" ht="14.25" thickTop="1" thickBot="1" x14ac:dyDescent="0.25">
      <c r="A34" s="1527"/>
      <c r="B34" s="135" t="s">
        <v>591</v>
      </c>
      <c r="C34" s="651">
        <f>'D-8-1'!C34+'D-8-2'!C34</f>
        <v>50</v>
      </c>
      <c r="D34" s="164">
        <f>'D-8-1'!D34+'D-8-2'!D34</f>
        <v>5</v>
      </c>
      <c r="E34" s="164">
        <f>'D-8-1'!E34+'D-8-2'!E34</f>
        <v>2</v>
      </c>
      <c r="F34" s="164">
        <f>'D-8-1'!F34+'D-8-2'!F34</f>
        <v>3</v>
      </c>
      <c r="G34" s="164">
        <f>'D-8-1'!G34+'D-8-2'!G34</f>
        <v>35</v>
      </c>
      <c r="H34" s="164">
        <f>'D-8-1'!H34+'D-8-2'!H34</f>
        <v>5</v>
      </c>
      <c r="I34" s="56" t="s">
        <v>434</v>
      </c>
      <c r="J34" s="1528"/>
    </row>
    <row r="35" spans="1:10" ht="14.25" thickTop="1" thickBot="1" x14ac:dyDescent="0.25">
      <c r="A35" s="1527"/>
      <c r="B35" s="426" t="s">
        <v>44</v>
      </c>
      <c r="C35" s="651">
        <f>'D-8-1'!C35+'D-8-2'!C35</f>
        <v>211</v>
      </c>
      <c r="D35" s="651">
        <f>'D-8-1'!D35+'D-8-2'!D35</f>
        <v>35</v>
      </c>
      <c r="E35" s="651">
        <f>'D-8-1'!E35+'D-8-2'!E35</f>
        <v>2</v>
      </c>
      <c r="F35" s="651">
        <f>'D-8-1'!F35+'D-8-2'!F35</f>
        <v>6</v>
      </c>
      <c r="G35" s="651">
        <f>'D-8-1'!G35+'D-8-2'!G35</f>
        <v>155</v>
      </c>
      <c r="H35" s="651">
        <f>'D-8-1'!H35+'D-8-2'!H35</f>
        <v>13</v>
      </c>
      <c r="I35" s="80" t="s">
        <v>45</v>
      </c>
      <c r="J35" s="1528"/>
    </row>
    <row r="36" spans="1:10" ht="14.25" thickTop="1" thickBot="1" x14ac:dyDescent="0.25">
      <c r="A36" s="1539" t="s">
        <v>663</v>
      </c>
      <c r="B36" s="136" t="s">
        <v>590</v>
      </c>
      <c r="C36" s="503">
        <f>'D-8-1'!C36+'D-8-2'!C36</f>
        <v>137</v>
      </c>
      <c r="D36" s="188">
        <f>'D-8-1'!D36+'D-8-2'!D36</f>
        <v>17</v>
      </c>
      <c r="E36" s="188">
        <f>'D-8-1'!E36+'D-8-2'!E36</f>
        <v>2</v>
      </c>
      <c r="F36" s="188">
        <f>'D-8-1'!F36+'D-8-2'!F36</f>
        <v>0</v>
      </c>
      <c r="G36" s="188">
        <f>'D-8-1'!G36+'D-8-2'!G36</f>
        <v>110</v>
      </c>
      <c r="H36" s="406">
        <f>'D-8-1'!H36+'D-8-2'!H36</f>
        <v>8</v>
      </c>
      <c r="I36" s="57" t="s">
        <v>180</v>
      </c>
      <c r="J36" s="1531" t="s">
        <v>168</v>
      </c>
    </row>
    <row r="37" spans="1:10" ht="14.25" thickTop="1" thickBot="1" x14ac:dyDescent="0.25">
      <c r="A37" s="1539"/>
      <c r="B37" s="136" t="s">
        <v>591</v>
      </c>
      <c r="C37" s="503">
        <f>'D-8-1'!C37+'D-8-2'!C37</f>
        <v>65</v>
      </c>
      <c r="D37" s="188">
        <f>'D-8-1'!D37+'D-8-2'!D37</f>
        <v>3</v>
      </c>
      <c r="E37" s="188">
        <f>'D-8-1'!E37+'D-8-2'!E37</f>
        <v>9</v>
      </c>
      <c r="F37" s="188">
        <f>'D-8-1'!F37+'D-8-2'!F37</f>
        <v>3</v>
      </c>
      <c r="G37" s="188">
        <f>'D-8-1'!G37+'D-8-2'!G37</f>
        <v>43</v>
      </c>
      <c r="H37" s="406">
        <f>'D-8-1'!H37+'D-8-2'!H37</f>
        <v>7</v>
      </c>
      <c r="I37" s="57" t="s">
        <v>434</v>
      </c>
      <c r="J37" s="1531"/>
    </row>
    <row r="38" spans="1:10" ht="14.25" thickTop="1" thickBot="1" x14ac:dyDescent="0.25">
      <c r="A38" s="1539"/>
      <c r="B38" s="427" t="s">
        <v>44</v>
      </c>
      <c r="C38" s="503">
        <f>'D-8-1'!C38+'D-8-2'!C38</f>
        <v>202</v>
      </c>
      <c r="D38" s="503">
        <f>'D-8-1'!D38+'D-8-2'!D38</f>
        <v>20</v>
      </c>
      <c r="E38" s="503">
        <f>'D-8-1'!E38+'D-8-2'!E38</f>
        <v>11</v>
      </c>
      <c r="F38" s="503">
        <f>'D-8-1'!F38+'D-8-2'!F38</f>
        <v>3</v>
      </c>
      <c r="G38" s="503">
        <f>'D-8-1'!G38+'D-8-2'!G38</f>
        <v>153</v>
      </c>
      <c r="H38" s="503">
        <f>'D-8-1'!H38+'D-8-2'!H38</f>
        <v>15</v>
      </c>
      <c r="I38" s="81" t="s">
        <v>45</v>
      </c>
      <c r="J38" s="1531"/>
    </row>
    <row r="39" spans="1:10" ht="14.25" thickTop="1" thickBot="1" x14ac:dyDescent="0.25">
      <c r="A39" s="1527" t="s">
        <v>283</v>
      </c>
      <c r="B39" s="135" t="s">
        <v>590</v>
      </c>
      <c r="C39" s="651">
        <f>'D-8-1'!C39+'D-8-2'!C39</f>
        <v>122</v>
      </c>
      <c r="D39" s="164">
        <f>'D-8-1'!D39+'D-8-2'!D39</f>
        <v>13</v>
      </c>
      <c r="E39" s="164">
        <f>'D-8-1'!E39+'D-8-2'!E39</f>
        <v>0</v>
      </c>
      <c r="F39" s="164">
        <f>'D-8-1'!F39+'D-8-2'!F39</f>
        <v>2</v>
      </c>
      <c r="G39" s="164">
        <f>'D-8-1'!G39+'D-8-2'!G39</f>
        <v>101</v>
      </c>
      <c r="H39" s="164">
        <f>'D-8-1'!H39+'D-8-2'!H39</f>
        <v>6</v>
      </c>
      <c r="I39" s="58" t="s">
        <v>180</v>
      </c>
      <c r="J39" s="1528" t="s">
        <v>283</v>
      </c>
    </row>
    <row r="40" spans="1:10" ht="14.25" thickTop="1" thickBot="1" x14ac:dyDescent="0.25">
      <c r="A40" s="1527"/>
      <c r="B40" s="135" t="s">
        <v>591</v>
      </c>
      <c r="C40" s="651">
        <f>'D-8-1'!C40+'D-8-2'!C40</f>
        <v>79</v>
      </c>
      <c r="D40" s="164">
        <f>'D-8-1'!D40+'D-8-2'!D40</f>
        <v>7</v>
      </c>
      <c r="E40" s="164">
        <f>'D-8-1'!E40+'D-8-2'!E40</f>
        <v>14</v>
      </c>
      <c r="F40" s="164">
        <f>'D-8-1'!F40+'D-8-2'!F40</f>
        <v>3</v>
      </c>
      <c r="G40" s="164">
        <f>'D-8-1'!G40+'D-8-2'!G40</f>
        <v>53</v>
      </c>
      <c r="H40" s="164">
        <f>'D-8-1'!H40+'D-8-2'!H40</f>
        <v>2</v>
      </c>
      <c r="I40" s="56" t="s">
        <v>434</v>
      </c>
      <c r="J40" s="1528"/>
    </row>
    <row r="41" spans="1:10" ht="14.25" thickTop="1" thickBot="1" x14ac:dyDescent="0.25">
      <c r="A41" s="1527"/>
      <c r="B41" s="426" t="s">
        <v>44</v>
      </c>
      <c r="C41" s="651">
        <f>'D-8-1'!C41+'D-8-2'!C41</f>
        <v>201</v>
      </c>
      <c r="D41" s="651">
        <f>'D-8-1'!D41+'D-8-2'!D41</f>
        <v>20</v>
      </c>
      <c r="E41" s="651">
        <f>'D-8-1'!E41+'D-8-2'!E41</f>
        <v>14</v>
      </c>
      <c r="F41" s="651">
        <f>'D-8-1'!F41+'D-8-2'!F41</f>
        <v>5</v>
      </c>
      <c r="G41" s="651">
        <f>'D-8-1'!G41+'D-8-2'!G41</f>
        <v>154</v>
      </c>
      <c r="H41" s="651">
        <f>'D-8-1'!H41+'D-8-2'!H41</f>
        <v>8</v>
      </c>
      <c r="I41" s="80" t="s">
        <v>45</v>
      </c>
      <c r="J41" s="1528"/>
    </row>
    <row r="42" spans="1:10" ht="14.25" thickTop="1" thickBot="1" x14ac:dyDescent="0.25">
      <c r="A42" s="1539" t="s">
        <v>284</v>
      </c>
      <c r="B42" s="136" t="s">
        <v>590</v>
      </c>
      <c r="C42" s="503">
        <f>'D-8-1'!C42+'D-8-2'!C42</f>
        <v>106</v>
      </c>
      <c r="D42" s="188">
        <f>'D-8-1'!D42+'D-8-2'!D42</f>
        <v>12</v>
      </c>
      <c r="E42" s="188">
        <f>'D-8-1'!E42+'D-8-2'!E42</f>
        <v>0</v>
      </c>
      <c r="F42" s="188">
        <f>'D-8-1'!F42+'D-8-2'!F42</f>
        <v>2</v>
      </c>
      <c r="G42" s="188">
        <f>'D-8-1'!G42+'D-8-2'!G42</f>
        <v>92</v>
      </c>
      <c r="H42" s="188">
        <f>'D-8-1'!H42+'D-8-2'!H42</f>
        <v>0</v>
      </c>
      <c r="I42" s="57" t="s">
        <v>180</v>
      </c>
      <c r="J42" s="1531" t="s">
        <v>284</v>
      </c>
    </row>
    <row r="43" spans="1:10" ht="14.25" thickTop="1" thickBot="1" x14ac:dyDescent="0.25">
      <c r="A43" s="1539"/>
      <c r="B43" s="136" t="s">
        <v>591</v>
      </c>
      <c r="C43" s="503">
        <f>'D-8-1'!C43+'D-8-2'!C43</f>
        <v>79</v>
      </c>
      <c r="D43" s="188">
        <f>'D-8-1'!D43+'D-8-2'!D43</f>
        <v>5</v>
      </c>
      <c r="E43" s="188">
        <f>'D-8-1'!E43+'D-8-2'!E43</f>
        <v>13</v>
      </c>
      <c r="F43" s="188">
        <f>'D-8-1'!F43+'D-8-2'!F43</f>
        <v>1</v>
      </c>
      <c r="G43" s="188">
        <f>'D-8-1'!G43+'D-8-2'!G43</f>
        <v>57</v>
      </c>
      <c r="H43" s="188">
        <f>'D-8-1'!H43+'D-8-2'!H43</f>
        <v>3</v>
      </c>
      <c r="I43" s="57" t="s">
        <v>434</v>
      </c>
      <c r="J43" s="1531"/>
    </row>
    <row r="44" spans="1:10" ht="16.5" thickTop="1" thickBot="1" x14ac:dyDescent="0.25">
      <c r="A44" s="1539"/>
      <c r="B44" s="427" t="s">
        <v>44</v>
      </c>
      <c r="C44" s="1202">
        <f>'D-8-1'!C44+'D-8-2'!C44</f>
        <v>185</v>
      </c>
      <c r="D44" s="1202">
        <f>'D-8-1'!D44+'D-8-2'!D44</f>
        <v>17</v>
      </c>
      <c r="E44" s="1202">
        <f>'D-8-1'!E44+'D-8-2'!E44</f>
        <v>13</v>
      </c>
      <c r="F44" s="1202">
        <f>'D-8-1'!F44+'D-8-2'!F44</f>
        <v>3</v>
      </c>
      <c r="G44" s="1202">
        <f>'D-8-1'!G44+'D-8-2'!G44</f>
        <v>149</v>
      </c>
      <c r="H44" s="1202">
        <f>'D-8-1'!H44+'D-8-2'!H44</f>
        <v>3</v>
      </c>
      <c r="I44" s="81" t="s">
        <v>45</v>
      </c>
      <c r="J44" s="1531"/>
    </row>
    <row r="45" spans="1:10" ht="14.25" thickTop="1" thickBot="1" x14ac:dyDescent="0.25">
      <c r="A45" s="1527" t="s">
        <v>285</v>
      </c>
      <c r="B45" s="135" t="s">
        <v>590</v>
      </c>
      <c r="C45" s="651">
        <f>'D-8-1'!C45+'D-8-2'!C45</f>
        <v>86</v>
      </c>
      <c r="D45" s="164">
        <f>'D-8-1'!D45+'D-8-2'!D45</f>
        <v>8</v>
      </c>
      <c r="E45" s="164">
        <f>'D-8-1'!E45+'D-8-2'!E45</f>
        <v>3</v>
      </c>
      <c r="F45" s="164">
        <f>'D-8-1'!F45+'D-8-2'!F45</f>
        <v>0</v>
      </c>
      <c r="G45" s="164">
        <f>'D-8-1'!G45+'D-8-2'!G45</f>
        <v>75</v>
      </c>
      <c r="H45" s="164">
        <f>'D-8-1'!H45+'D-8-2'!H45</f>
        <v>0</v>
      </c>
      <c r="I45" s="58" t="s">
        <v>180</v>
      </c>
      <c r="J45" s="1528" t="s">
        <v>285</v>
      </c>
    </row>
    <row r="46" spans="1:10" ht="14.25" thickTop="1" thickBot="1" x14ac:dyDescent="0.25">
      <c r="A46" s="1527"/>
      <c r="B46" s="135" t="s">
        <v>591</v>
      </c>
      <c r="C46" s="651">
        <f>'D-8-1'!C46+'D-8-2'!C46</f>
        <v>85</v>
      </c>
      <c r="D46" s="164">
        <f>'D-8-1'!D46+'D-8-2'!D46</f>
        <v>12</v>
      </c>
      <c r="E46" s="164">
        <f>'D-8-1'!E46+'D-8-2'!E46</f>
        <v>21</v>
      </c>
      <c r="F46" s="164">
        <f>'D-8-1'!F46+'D-8-2'!F46</f>
        <v>3</v>
      </c>
      <c r="G46" s="164">
        <f>'D-8-1'!G46+'D-8-2'!G46</f>
        <v>47</v>
      </c>
      <c r="H46" s="164">
        <f>'D-8-1'!H46+'D-8-2'!H46</f>
        <v>2</v>
      </c>
      <c r="I46" s="56" t="s">
        <v>434</v>
      </c>
      <c r="J46" s="1528"/>
    </row>
    <row r="47" spans="1:10" ht="14.25" thickTop="1" thickBot="1" x14ac:dyDescent="0.25">
      <c r="A47" s="1527"/>
      <c r="B47" s="426" t="s">
        <v>44</v>
      </c>
      <c r="C47" s="651">
        <f>'D-8-1'!C47+'D-8-2'!C47</f>
        <v>171</v>
      </c>
      <c r="D47" s="651">
        <f>'D-8-1'!D47+'D-8-2'!D47</f>
        <v>20</v>
      </c>
      <c r="E47" s="651">
        <f>'D-8-1'!E47+'D-8-2'!E47</f>
        <v>24</v>
      </c>
      <c r="F47" s="651">
        <f>'D-8-1'!F47+'D-8-2'!F47</f>
        <v>3</v>
      </c>
      <c r="G47" s="651">
        <f>'D-8-1'!G47+'D-8-2'!G47</f>
        <v>122</v>
      </c>
      <c r="H47" s="651">
        <f>'D-8-1'!H47+'D-8-2'!H47</f>
        <v>2</v>
      </c>
      <c r="I47" s="80" t="s">
        <v>45</v>
      </c>
      <c r="J47" s="1528"/>
    </row>
    <row r="48" spans="1:10" ht="14.25" thickTop="1" thickBot="1" x14ac:dyDescent="0.25">
      <c r="A48" s="1539" t="s">
        <v>286</v>
      </c>
      <c r="B48" s="136" t="s">
        <v>590</v>
      </c>
      <c r="C48" s="503">
        <f>'D-8-1'!C48+'D-8-2'!C48</f>
        <v>88</v>
      </c>
      <c r="D48" s="188">
        <f>'D-8-1'!D48+'D-8-2'!D48</f>
        <v>7</v>
      </c>
      <c r="E48" s="188">
        <f>'D-8-1'!E48+'D-8-2'!E48</f>
        <v>3</v>
      </c>
      <c r="F48" s="188">
        <f>'D-8-1'!F48+'D-8-2'!F48</f>
        <v>1</v>
      </c>
      <c r="G48" s="188">
        <f>'D-8-1'!G48+'D-8-2'!G48</f>
        <v>74</v>
      </c>
      <c r="H48" s="188">
        <f>'D-8-1'!H48+'D-8-2'!H48</f>
        <v>3</v>
      </c>
      <c r="I48" s="57" t="s">
        <v>180</v>
      </c>
      <c r="J48" s="1531" t="s">
        <v>286</v>
      </c>
    </row>
    <row r="49" spans="1:10" ht="14.25" thickTop="1" thickBot="1" x14ac:dyDescent="0.25">
      <c r="A49" s="1539"/>
      <c r="B49" s="136" t="s">
        <v>591</v>
      </c>
      <c r="C49" s="503">
        <f>'D-8-1'!C49+'D-8-2'!C49</f>
        <v>72</v>
      </c>
      <c r="D49" s="188">
        <f>'D-8-1'!D49+'D-8-2'!D49</f>
        <v>6</v>
      </c>
      <c r="E49" s="188">
        <f>'D-8-1'!E49+'D-8-2'!E49</f>
        <v>16</v>
      </c>
      <c r="F49" s="188">
        <f>'D-8-1'!F49+'D-8-2'!F49</f>
        <v>1</v>
      </c>
      <c r="G49" s="188">
        <f>'D-8-1'!G49+'D-8-2'!G49</f>
        <v>47</v>
      </c>
      <c r="H49" s="188">
        <f>'D-8-1'!H49+'D-8-2'!H49</f>
        <v>2</v>
      </c>
      <c r="I49" s="57" t="s">
        <v>434</v>
      </c>
      <c r="J49" s="1531"/>
    </row>
    <row r="50" spans="1:10" ht="13.5" thickTop="1" x14ac:dyDescent="0.2">
      <c r="A50" s="1540"/>
      <c r="B50" s="389" t="s">
        <v>44</v>
      </c>
      <c r="C50" s="407">
        <f>'D-8-1'!C50+'D-8-2'!C50</f>
        <v>160</v>
      </c>
      <c r="D50" s="407">
        <f>'D-8-1'!D50+'D-8-2'!D50</f>
        <v>13</v>
      </c>
      <c r="E50" s="407">
        <f>'D-8-1'!E50+'D-8-2'!E50</f>
        <v>19</v>
      </c>
      <c r="F50" s="407">
        <f>'D-8-1'!F50+'D-8-2'!F50</f>
        <v>2</v>
      </c>
      <c r="G50" s="407">
        <f>'D-8-1'!G50+'D-8-2'!G50</f>
        <v>121</v>
      </c>
      <c r="H50" s="407">
        <f>'D-8-1'!H50+'D-8-2'!H50</f>
        <v>5</v>
      </c>
      <c r="I50" s="707" t="s">
        <v>45</v>
      </c>
      <c r="J50" s="1541"/>
    </row>
    <row r="51" spans="1:10" ht="13.5" thickBot="1" x14ac:dyDescent="0.25">
      <c r="A51" s="1544" t="s">
        <v>287</v>
      </c>
      <c r="B51" s="123" t="s">
        <v>590</v>
      </c>
      <c r="C51" s="651">
        <f>'D-8-1'!C51+'D-8-2'!C51</f>
        <v>80</v>
      </c>
      <c r="D51" s="186">
        <f>'D-8-1'!D51+'D-8-2'!D51</f>
        <v>7</v>
      </c>
      <c r="E51" s="186">
        <f>'D-8-1'!E51+'D-8-2'!E51</f>
        <v>0</v>
      </c>
      <c r="F51" s="186">
        <f>'D-8-1'!F51+'D-8-2'!F51</f>
        <v>0</v>
      </c>
      <c r="G51" s="186">
        <f>'D-8-1'!G51+'D-8-2'!G51</f>
        <v>71</v>
      </c>
      <c r="H51" s="186">
        <f>'D-8-1'!H51+'D-8-2'!H51</f>
        <v>2</v>
      </c>
      <c r="I51" s="58" t="s">
        <v>180</v>
      </c>
      <c r="J51" s="1543" t="s">
        <v>287</v>
      </c>
    </row>
    <row r="52" spans="1:10" ht="14.25" thickTop="1" thickBot="1" x14ac:dyDescent="0.25">
      <c r="A52" s="1527"/>
      <c r="B52" s="135" t="s">
        <v>591</v>
      </c>
      <c r="C52" s="651">
        <f>'D-8-1'!C52+'D-8-2'!C52</f>
        <v>69</v>
      </c>
      <c r="D52" s="164">
        <f>'D-8-1'!D52+'D-8-2'!D52</f>
        <v>2</v>
      </c>
      <c r="E52" s="164">
        <f>'D-8-1'!E52+'D-8-2'!E52</f>
        <v>21</v>
      </c>
      <c r="F52" s="164">
        <f>'D-8-1'!F52+'D-8-2'!F52</f>
        <v>1</v>
      </c>
      <c r="G52" s="164">
        <f>'D-8-1'!G52+'D-8-2'!G52</f>
        <v>44</v>
      </c>
      <c r="H52" s="164">
        <f>'D-8-1'!H52+'D-8-2'!H52</f>
        <v>1</v>
      </c>
      <c r="I52" s="56" t="s">
        <v>434</v>
      </c>
      <c r="J52" s="1528"/>
    </row>
    <row r="53" spans="1:10" ht="14.25" thickTop="1" thickBot="1" x14ac:dyDescent="0.25">
      <c r="A53" s="1527"/>
      <c r="B53" s="426" t="s">
        <v>44</v>
      </c>
      <c r="C53" s="651">
        <f>'D-8-1'!C53+'D-8-2'!C53</f>
        <v>149</v>
      </c>
      <c r="D53" s="651">
        <f>'D-8-1'!D53+'D-8-2'!D53</f>
        <v>9</v>
      </c>
      <c r="E53" s="651">
        <f>'D-8-1'!E53+'D-8-2'!E53</f>
        <v>21</v>
      </c>
      <c r="F53" s="651">
        <f>'D-8-1'!F53+'D-8-2'!F53</f>
        <v>1</v>
      </c>
      <c r="G53" s="651">
        <f>'D-8-1'!G53+'D-8-2'!G53</f>
        <v>115</v>
      </c>
      <c r="H53" s="651">
        <f>'D-8-1'!H53+'D-8-2'!H53</f>
        <v>3</v>
      </c>
      <c r="I53" s="80" t="s">
        <v>45</v>
      </c>
      <c r="J53" s="1528"/>
    </row>
    <row r="54" spans="1:10" ht="14.25" thickTop="1" thickBot="1" x14ac:dyDescent="0.25">
      <c r="A54" s="1539" t="s">
        <v>288</v>
      </c>
      <c r="B54" s="136" t="s">
        <v>590</v>
      </c>
      <c r="C54" s="503">
        <f>'D-8-1'!C54+'D-8-2'!C54</f>
        <v>36</v>
      </c>
      <c r="D54" s="188">
        <f>'D-8-1'!D54+'D-8-2'!D54</f>
        <v>2</v>
      </c>
      <c r="E54" s="188">
        <f>'D-8-1'!E54+'D-8-2'!E54</f>
        <v>2</v>
      </c>
      <c r="F54" s="188">
        <f>'D-8-1'!F54+'D-8-2'!F54</f>
        <v>0</v>
      </c>
      <c r="G54" s="188">
        <f>'D-8-1'!G54+'D-8-2'!G54</f>
        <v>32</v>
      </c>
      <c r="H54" s="188">
        <f>'D-8-1'!H54+'D-8-2'!H54</f>
        <v>0</v>
      </c>
      <c r="I54" s="57" t="s">
        <v>180</v>
      </c>
      <c r="J54" s="1531" t="s">
        <v>288</v>
      </c>
    </row>
    <row r="55" spans="1:10" ht="14.25" thickTop="1" thickBot="1" x14ac:dyDescent="0.25">
      <c r="A55" s="1539"/>
      <c r="B55" s="136" t="s">
        <v>591</v>
      </c>
      <c r="C55" s="503">
        <f>'D-8-1'!C55+'D-8-2'!C55</f>
        <v>21</v>
      </c>
      <c r="D55" s="188">
        <f>'D-8-1'!D55+'D-8-2'!D55</f>
        <v>3</v>
      </c>
      <c r="E55" s="188">
        <f>'D-8-1'!E55+'D-8-2'!E55</f>
        <v>8</v>
      </c>
      <c r="F55" s="188">
        <f>'D-8-1'!F55+'D-8-2'!F55</f>
        <v>1</v>
      </c>
      <c r="G55" s="188">
        <f>'D-8-1'!G55+'D-8-2'!G55</f>
        <v>9</v>
      </c>
      <c r="H55" s="188">
        <f>'D-8-1'!H55+'D-8-2'!H55</f>
        <v>0</v>
      </c>
      <c r="I55" s="57" t="s">
        <v>434</v>
      </c>
      <c r="J55" s="1531"/>
    </row>
    <row r="56" spans="1:10" ht="14.25" thickTop="1" thickBot="1" x14ac:dyDescent="0.25">
      <c r="A56" s="1539"/>
      <c r="B56" s="427" t="s">
        <v>44</v>
      </c>
      <c r="C56" s="503">
        <f>'D-8-1'!C56+'D-8-2'!C56</f>
        <v>57</v>
      </c>
      <c r="D56" s="503">
        <f>'D-8-1'!D56+'D-8-2'!D56</f>
        <v>5</v>
      </c>
      <c r="E56" s="503">
        <f>'D-8-1'!E56+'D-8-2'!E56</f>
        <v>10</v>
      </c>
      <c r="F56" s="503">
        <f>'D-8-1'!F56+'D-8-2'!F56</f>
        <v>1</v>
      </c>
      <c r="G56" s="503">
        <f>'D-8-1'!G56+'D-8-2'!G56</f>
        <v>41</v>
      </c>
      <c r="H56" s="503">
        <f>'D-8-1'!H56+'D-8-2'!H56</f>
        <v>0</v>
      </c>
      <c r="I56" s="81" t="s">
        <v>45</v>
      </c>
      <c r="J56" s="1531"/>
    </row>
    <row r="57" spans="1:10" ht="14.25" thickTop="1" thickBot="1" x14ac:dyDescent="0.25">
      <c r="A57" s="1527" t="s">
        <v>275</v>
      </c>
      <c r="B57" s="135" t="s">
        <v>590</v>
      </c>
      <c r="C57" s="651">
        <f>'D-8-1'!C57+'D-8-2'!C57</f>
        <v>14</v>
      </c>
      <c r="D57" s="164">
        <f>'D-8-1'!D57+'D-8-2'!D57</f>
        <v>3</v>
      </c>
      <c r="E57" s="164">
        <f>'D-8-1'!E57+'D-8-2'!E57</f>
        <v>1</v>
      </c>
      <c r="F57" s="164">
        <f>'D-8-1'!F57+'D-8-2'!F57</f>
        <v>0</v>
      </c>
      <c r="G57" s="164">
        <f>'D-8-1'!G57+'D-8-2'!G57</f>
        <v>10</v>
      </c>
      <c r="H57" s="164">
        <f>'D-8-1'!H57+'D-8-2'!H57</f>
        <v>0</v>
      </c>
      <c r="I57" s="58" t="s">
        <v>180</v>
      </c>
      <c r="J57" s="1528" t="s">
        <v>275</v>
      </c>
    </row>
    <row r="58" spans="1:10" ht="14.25" thickTop="1" thickBot="1" x14ac:dyDescent="0.25">
      <c r="A58" s="1527"/>
      <c r="B58" s="135" t="s">
        <v>591</v>
      </c>
      <c r="C58" s="651">
        <f>'D-8-1'!C58+'D-8-2'!C58</f>
        <v>19</v>
      </c>
      <c r="D58" s="164">
        <f>'D-8-1'!D58+'D-8-2'!D58</f>
        <v>0</v>
      </c>
      <c r="E58" s="164">
        <f>'D-8-1'!E58+'D-8-2'!E58</f>
        <v>2</v>
      </c>
      <c r="F58" s="164">
        <f>'D-8-1'!F58+'D-8-2'!F58</f>
        <v>0</v>
      </c>
      <c r="G58" s="164">
        <f>'D-8-1'!G58+'D-8-2'!G58</f>
        <v>17</v>
      </c>
      <c r="H58" s="164">
        <f>'D-8-1'!H58+'D-8-2'!H58</f>
        <v>0</v>
      </c>
      <c r="I58" s="56" t="s">
        <v>434</v>
      </c>
      <c r="J58" s="1528"/>
    </row>
    <row r="59" spans="1:10" ht="14.25" thickTop="1" thickBot="1" x14ac:dyDescent="0.25">
      <c r="A59" s="1527"/>
      <c r="B59" s="426" t="s">
        <v>44</v>
      </c>
      <c r="C59" s="651">
        <f>'D-8-1'!C59+'D-8-2'!C59</f>
        <v>33</v>
      </c>
      <c r="D59" s="651">
        <f>'D-8-1'!D59+'D-8-2'!D59</f>
        <v>3</v>
      </c>
      <c r="E59" s="651">
        <f>'D-8-1'!E59+'D-8-2'!E59</f>
        <v>3</v>
      </c>
      <c r="F59" s="651">
        <f>'D-8-1'!F59+'D-8-2'!F59</f>
        <v>0</v>
      </c>
      <c r="G59" s="651">
        <f>'D-8-1'!G59+'D-8-2'!G59</f>
        <v>27</v>
      </c>
      <c r="H59" s="651">
        <f>'D-8-1'!H59+'D-8-2'!H59</f>
        <v>0</v>
      </c>
      <c r="I59" s="80" t="s">
        <v>45</v>
      </c>
      <c r="J59" s="1528"/>
    </row>
    <row r="60" spans="1:10" ht="14.25" thickTop="1" thickBot="1" x14ac:dyDescent="0.25">
      <c r="A60" s="1529" t="s">
        <v>71</v>
      </c>
      <c r="B60" s="136" t="s">
        <v>590</v>
      </c>
      <c r="C60" s="503">
        <f>'D-8-1'!C60+'D-8-2'!C60</f>
        <v>0</v>
      </c>
      <c r="D60" s="188">
        <f>'D-8-1'!D60+'D-8-2'!D60</f>
        <v>0</v>
      </c>
      <c r="E60" s="188">
        <f>'D-8-1'!E60+'D-8-2'!E60</f>
        <v>0</v>
      </c>
      <c r="F60" s="188">
        <f>'D-8-1'!F60+'D-8-2'!F60</f>
        <v>0</v>
      </c>
      <c r="G60" s="188">
        <f>'D-8-1'!G60+'D-8-2'!G60</f>
        <v>0</v>
      </c>
      <c r="H60" s="188">
        <f>'D-8-1'!H60+'D-8-2'!H60</f>
        <v>0</v>
      </c>
      <c r="I60" s="57" t="s">
        <v>180</v>
      </c>
      <c r="J60" s="1531" t="s">
        <v>72</v>
      </c>
    </row>
    <row r="61" spans="1:10" ht="14.25" thickTop="1" thickBot="1" x14ac:dyDescent="0.25">
      <c r="A61" s="1529"/>
      <c r="B61" s="136" t="s">
        <v>591</v>
      </c>
      <c r="C61" s="503">
        <f>'D-8-1'!C61+'D-8-2'!C61</f>
        <v>0</v>
      </c>
      <c r="D61" s="188">
        <f>'D-8-1'!D61+'D-8-2'!D61</f>
        <v>0</v>
      </c>
      <c r="E61" s="188">
        <f>'D-8-1'!E61+'D-8-2'!E61</f>
        <v>0</v>
      </c>
      <c r="F61" s="188">
        <f>'D-8-1'!F61+'D-8-2'!F61</f>
        <v>0</v>
      </c>
      <c r="G61" s="188">
        <f>'D-8-1'!G61+'D-8-2'!G61</f>
        <v>0</v>
      </c>
      <c r="H61" s="188">
        <f>'D-8-1'!H61+'D-8-2'!H61</f>
        <v>0</v>
      </c>
      <c r="I61" s="57" t="s">
        <v>434</v>
      </c>
      <c r="J61" s="1531"/>
    </row>
    <row r="62" spans="1:10" ht="13.5" thickTop="1" x14ac:dyDescent="0.2">
      <c r="A62" s="1530"/>
      <c r="B62" s="428" t="s">
        <v>44</v>
      </c>
      <c r="C62" s="407">
        <f>'D-8-1'!C62+'D-8-2'!C62</f>
        <v>0</v>
      </c>
      <c r="D62" s="407">
        <f>'D-8-1'!D62+'D-8-2'!D62</f>
        <v>0</v>
      </c>
      <c r="E62" s="407">
        <f>'D-8-1'!E62+'D-8-2'!E62</f>
        <v>0</v>
      </c>
      <c r="F62" s="407">
        <f>'D-8-1'!F62+'D-8-2'!F62</f>
        <v>0</v>
      </c>
      <c r="G62" s="407">
        <f>'D-8-1'!G62+'D-8-2'!G62</f>
        <v>0</v>
      </c>
      <c r="H62" s="407">
        <f>'D-8-1'!H62+'D-8-2'!H62</f>
        <v>0</v>
      </c>
      <c r="I62" s="424" t="s">
        <v>45</v>
      </c>
      <c r="J62" s="1532"/>
    </row>
    <row r="63" spans="1:10" ht="18" customHeight="1" thickBot="1" x14ac:dyDescent="0.25">
      <c r="A63" s="1533" t="s">
        <v>44</v>
      </c>
      <c r="B63" s="411" t="s">
        <v>590</v>
      </c>
      <c r="C63" s="500">
        <f t="shared" ref="C63:F63" si="0">SUMIF($B$9:$B$62,"Males",C9:C62)</f>
        <v>1818</v>
      </c>
      <c r="D63" s="500">
        <f>SUMIF($B$9:$B$62,"Males",D9:D62)</f>
        <v>213</v>
      </c>
      <c r="E63" s="500">
        <f t="shared" si="0"/>
        <v>11</v>
      </c>
      <c r="F63" s="500">
        <f t="shared" si="0"/>
        <v>13</v>
      </c>
      <c r="G63" s="500">
        <f>SUMIF($B$9:$B$62,"Males",G9:G62)</f>
        <v>1313</v>
      </c>
      <c r="H63" s="500">
        <f>SUMIF($B$9:$B$62,"Males",H9:H62)</f>
        <v>268</v>
      </c>
      <c r="I63" s="425" t="s">
        <v>180</v>
      </c>
      <c r="J63" s="1536" t="s">
        <v>45</v>
      </c>
    </row>
    <row r="64" spans="1:10" ht="18" customHeight="1" thickTop="1" thickBot="1" x14ac:dyDescent="0.25">
      <c r="A64" s="1534" t="s">
        <v>289</v>
      </c>
      <c r="B64" s="429" t="s">
        <v>591</v>
      </c>
      <c r="C64" s="183">
        <f t="shared" ref="C64:G64" si="1">SUMIF($B$9:$B$62,"Females",C9:C62)</f>
        <v>730</v>
      </c>
      <c r="D64" s="183">
        <f t="shared" si="1"/>
        <v>62</v>
      </c>
      <c r="E64" s="183">
        <f t="shared" si="1"/>
        <v>108</v>
      </c>
      <c r="F64" s="183">
        <f t="shared" si="1"/>
        <v>28</v>
      </c>
      <c r="G64" s="183">
        <f t="shared" si="1"/>
        <v>454</v>
      </c>
      <c r="H64" s="183">
        <f>SUMIF($B$9:$B$62,"Females",H9:H62)</f>
        <v>78</v>
      </c>
      <c r="I64" s="80" t="s">
        <v>434</v>
      </c>
      <c r="J64" s="1537" t="s">
        <v>45</v>
      </c>
    </row>
    <row r="65" spans="1:10" ht="18" customHeight="1" thickTop="1" x14ac:dyDescent="0.2">
      <c r="A65" s="1535"/>
      <c r="B65" s="430" t="s">
        <v>44</v>
      </c>
      <c r="C65" s="356">
        <f t="shared" ref="C65:G65" si="2">SUM(C63:C64)</f>
        <v>2548</v>
      </c>
      <c r="D65" s="356">
        <f t="shared" si="2"/>
        <v>275</v>
      </c>
      <c r="E65" s="356">
        <f t="shared" si="2"/>
        <v>119</v>
      </c>
      <c r="F65" s="356">
        <f t="shared" si="2"/>
        <v>41</v>
      </c>
      <c r="G65" s="356">
        <f t="shared" si="2"/>
        <v>1767</v>
      </c>
      <c r="H65" s="356">
        <f>SUM(H63:H64)</f>
        <v>346</v>
      </c>
      <c r="I65" s="390" t="s">
        <v>45</v>
      </c>
      <c r="J65" s="1538"/>
    </row>
    <row r="66" spans="1:10" ht="13.5" customHeight="1" x14ac:dyDescent="0.2">
      <c r="C66" s="27"/>
      <c r="D66" s="27"/>
      <c r="E66" s="27"/>
      <c r="F66" s="27"/>
      <c r="G66" s="27"/>
      <c r="H66" s="27"/>
      <c r="I66" s="27"/>
      <c r="J66" s="27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1"/>
  <dimension ref="A1:R24"/>
  <sheetViews>
    <sheetView view="pageBreakPreview" zoomScaleNormal="100" zoomScaleSheetLayoutView="100" workbookViewId="0">
      <selection activeCell="B18" sqref="B18"/>
    </sheetView>
  </sheetViews>
  <sheetFormatPr defaultRowHeight="15.75" x14ac:dyDescent="0.2"/>
  <cols>
    <col min="1" max="1" width="20.7109375" style="3" customWidth="1"/>
    <col min="2" max="17" width="7.42578125" style="3" customWidth="1"/>
    <col min="18" max="18" width="20.140625" style="3" customWidth="1"/>
    <col min="19" max="257" width="9.140625" style="9"/>
    <col min="258" max="258" width="23.7109375" style="9" customWidth="1"/>
    <col min="259" max="273" width="6.28515625" style="9" customWidth="1"/>
    <col min="274" max="274" width="24.7109375" style="9" customWidth="1"/>
    <col min="275" max="513" width="9.140625" style="9"/>
    <col min="514" max="514" width="23.7109375" style="9" customWidth="1"/>
    <col min="515" max="529" width="6.28515625" style="9" customWidth="1"/>
    <col min="530" max="530" width="24.7109375" style="9" customWidth="1"/>
    <col min="531" max="769" width="9.140625" style="9"/>
    <col min="770" max="770" width="23.7109375" style="9" customWidth="1"/>
    <col min="771" max="785" width="6.28515625" style="9" customWidth="1"/>
    <col min="786" max="786" width="24.7109375" style="9" customWidth="1"/>
    <col min="787" max="1025" width="9.140625" style="9"/>
    <col min="1026" max="1026" width="23.7109375" style="9" customWidth="1"/>
    <col min="1027" max="1041" width="6.28515625" style="9" customWidth="1"/>
    <col min="1042" max="1042" width="24.7109375" style="9" customWidth="1"/>
    <col min="1043" max="1281" width="9.140625" style="9"/>
    <col min="1282" max="1282" width="23.7109375" style="9" customWidth="1"/>
    <col min="1283" max="1297" width="6.28515625" style="9" customWidth="1"/>
    <col min="1298" max="1298" width="24.7109375" style="9" customWidth="1"/>
    <col min="1299" max="1537" width="9.140625" style="9"/>
    <col min="1538" max="1538" width="23.7109375" style="9" customWidth="1"/>
    <col min="1539" max="1553" width="6.28515625" style="9" customWidth="1"/>
    <col min="1554" max="1554" width="24.7109375" style="9" customWidth="1"/>
    <col min="1555" max="1793" width="9.140625" style="9"/>
    <col min="1794" max="1794" width="23.7109375" style="9" customWidth="1"/>
    <col min="1795" max="1809" width="6.28515625" style="9" customWidth="1"/>
    <col min="1810" max="1810" width="24.7109375" style="9" customWidth="1"/>
    <col min="1811" max="2049" width="9.140625" style="9"/>
    <col min="2050" max="2050" width="23.7109375" style="9" customWidth="1"/>
    <col min="2051" max="2065" width="6.28515625" style="9" customWidth="1"/>
    <col min="2066" max="2066" width="24.7109375" style="9" customWidth="1"/>
    <col min="2067" max="2305" width="9.140625" style="9"/>
    <col min="2306" max="2306" width="23.7109375" style="9" customWidth="1"/>
    <col min="2307" max="2321" width="6.28515625" style="9" customWidth="1"/>
    <col min="2322" max="2322" width="24.7109375" style="9" customWidth="1"/>
    <col min="2323" max="2561" width="9.140625" style="9"/>
    <col min="2562" max="2562" width="23.7109375" style="9" customWidth="1"/>
    <col min="2563" max="2577" width="6.28515625" style="9" customWidth="1"/>
    <col min="2578" max="2578" width="24.7109375" style="9" customWidth="1"/>
    <col min="2579" max="2817" width="9.140625" style="9"/>
    <col min="2818" max="2818" width="23.7109375" style="9" customWidth="1"/>
    <col min="2819" max="2833" width="6.28515625" style="9" customWidth="1"/>
    <col min="2834" max="2834" width="24.7109375" style="9" customWidth="1"/>
    <col min="2835" max="3073" width="9.140625" style="9"/>
    <col min="3074" max="3074" width="23.7109375" style="9" customWidth="1"/>
    <col min="3075" max="3089" width="6.28515625" style="9" customWidth="1"/>
    <col min="3090" max="3090" width="24.7109375" style="9" customWidth="1"/>
    <col min="3091" max="3329" width="9.140625" style="9"/>
    <col min="3330" max="3330" width="23.7109375" style="9" customWidth="1"/>
    <col min="3331" max="3345" width="6.28515625" style="9" customWidth="1"/>
    <col min="3346" max="3346" width="24.7109375" style="9" customWidth="1"/>
    <col min="3347" max="3585" width="9.140625" style="9"/>
    <col min="3586" max="3586" width="23.7109375" style="9" customWidth="1"/>
    <col min="3587" max="3601" width="6.28515625" style="9" customWidth="1"/>
    <col min="3602" max="3602" width="24.7109375" style="9" customWidth="1"/>
    <col min="3603" max="3841" width="9.140625" style="9"/>
    <col min="3842" max="3842" width="23.7109375" style="9" customWidth="1"/>
    <col min="3843" max="3857" width="6.28515625" style="9" customWidth="1"/>
    <col min="3858" max="3858" width="24.7109375" style="9" customWidth="1"/>
    <col min="3859" max="4097" width="9.140625" style="9"/>
    <col min="4098" max="4098" width="23.7109375" style="9" customWidth="1"/>
    <col min="4099" max="4113" width="6.28515625" style="9" customWidth="1"/>
    <col min="4114" max="4114" width="24.7109375" style="9" customWidth="1"/>
    <col min="4115" max="4353" width="9.140625" style="9"/>
    <col min="4354" max="4354" width="23.7109375" style="9" customWidth="1"/>
    <col min="4355" max="4369" width="6.28515625" style="9" customWidth="1"/>
    <col min="4370" max="4370" width="24.7109375" style="9" customWidth="1"/>
    <col min="4371" max="4609" width="9.140625" style="9"/>
    <col min="4610" max="4610" width="23.7109375" style="9" customWidth="1"/>
    <col min="4611" max="4625" width="6.28515625" style="9" customWidth="1"/>
    <col min="4626" max="4626" width="24.7109375" style="9" customWidth="1"/>
    <col min="4627" max="4865" width="9.140625" style="9"/>
    <col min="4866" max="4866" width="23.7109375" style="9" customWidth="1"/>
    <col min="4867" max="4881" width="6.28515625" style="9" customWidth="1"/>
    <col min="4882" max="4882" width="24.7109375" style="9" customWidth="1"/>
    <col min="4883" max="5121" width="9.140625" style="9"/>
    <col min="5122" max="5122" width="23.7109375" style="9" customWidth="1"/>
    <col min="5123" max="5137" width="6.28515625" style="9" customWidth="1"/>
    <col min="5138" max="5138" width="24.7109375" style="9" customWidth="1"/>
    <col min="5139" max="5377" width="9.140625" style="9"/>
    <col min="5378" max="5378" width="23.7109375" style="9" customWidth="1"/>
    <col min="5379" max="5393" width="6.28515625" style="9" customWidth="1"/>
    <col min="5394" max="5394" width="24.7109375" style="9" customWidth="1"/>
    <col min="5395" max="5633" width="9.140625" style="9"/>
    <col min="5634" max="5634" width="23.7109375" style="9" customWidth="1"/>
    <col min="5635" max="5649" width="6.28515625" style="9" customWidth="1"/>
    <col min="5650" max="5650" width="24.7109375" style="9" customWidth="1"/>
    <col min="5651" max="5889" width="9.140625" style="9"/>
    <col min="5890" max="5890" width="23.7109375" style="9" customWidth="1"/>
    <col min="5891" max="5905" width="6.28515625" style="9" customWidth="1"/>
    <col min="5906" max="5906" width="24.7109375" style="9" customWidth="1"/>
    <col min="5907" max="6145" width="9.140625" style="9"/>
    <col min="6146" max="6146" width="23.7109375" style="9" customWidth="1"/>
    <col min="6147" max="6161" width="6.28515625" style="9" customWidth="1"/>
    <col min="6162" max="6162" width="24.7109375" style="9" customWidth="1"/>
    <col min="6163" max="6401" width="9.140625" style="9"/>
    <col min="6402" max="6402" width="23.7109375" style="9" customWidth="1"/>
    <col min="6403" max="6417" width="6.28515625" style="9" customWidth="1"/>
    <col min="6418" max="6418" width="24.7109375" style="9" customWidth="1"/>
    <col min="6419" max="6657" width="9.140625" style="9"/>
    <col min="6658" max="6658" width="23.7109375" style="9" customWidth="1"/>
    <col min="6659" max="6673" width="6.28515625" style="9" customWidth="1"/>
    <col min="6674" max="6674" width="24.7109375" style="9" customWidth="1"/>
    <col min="6675" max="6913" width="9.140625" style="9"/>
    <col min="6914" max="6914" width="23.7109375" style="9" customWidth="1"/>
    <col min="6915" max="6929" width="6.28515625" style="9" customWidth="1"/>
    <col min="6930" max="6930" width="24.7109375" style="9" customWidth="1"/>
    <col min="6931" max="7169" width="9.140625" style="9"/>
    <col min="7170" max="7170" width="23.7109375" style="9" customWidth="1"/>
    <col min="7171" max="7185" width="6.28515625" style="9" customWidth="1"/>
    <col min="7186" max="7186" width="24.7109375" style="9" customWidth="1"/>
    <col min="7187" max="7425" width="9.140625" style="9"/>
    <col min="7426" max="7426" width="23.7109375" style="9" customWidth="1"/>
    <col min="7427" max="7441" width="6.28515625" style="9" customWidth="1"/>
    <col min="7442" max="7442" width="24.7109375" style="9" customWidth="1"/>
    <col min="7443" max="7681" width="9.140625" style="9"/>
    <col min="7682" max="7682" width="23.7109375" style="9" customWidth="1"/>
    <col min="7683" max="7697" width="6.28515625" style="9" customWidth="1"/>
    <col min="7698" max="7698" width="24.7109375" style="9" customWidth="1"/>
    <col min="7699" max="7937" width="9.140625" style="9"/>
    <col min="7938" max="7938" width="23.7109375" style="9" customWidth="1"/>
    <col min="7939" max="7953" width="6.28515625" style="9" customWidth="1"/>
    <col min="7954" max="7954" width="24.7109375" style="9" customWidth="1"/>
    <col min="7955" max="8193" width="9.140625" style="9"/>
    <col min="8194" max="8194" width="23.7109375" style="9" customWidth="1"/>
    <col min="8195" max="8209" width="6.28515625" style="9" customWidth="1"/>
    <col min="8210" max="8210" width="24.7109375" style="9" customWidth="1"/>
    <col min="8211" max="8449" width="9.140625" style="9"/>
    <col min="8450" max="8450" width="23.7109375" style="9" customWidth="1"/>
    <col min="8451" max="8465" width="6.28515625" style="9" customWidth="1"/>
    <col min="8466" max="8466" width="24.7109375" style="9" customWidth="1"/>
    <col min="8467" max="8705" width="9.140625" style="9"/>
    <col min="8706" max="8706" width="23.7109375" style="9" customWidth="1"/>
    <col min="8707" max="8721" width="6.28515625" style="9" customWidth="1"/>
    <col min="8722" max="8722" width="24.7109375" style="9" customWidth="1"/>
    <col min="8723" max="8961" width="9.140625" style="9"/>
    <col min="8962" max="8962" width="23.7109375" style="9" customWidth="1"/>
    <col min="8963" max="8977" width="6.28515625" style="9" customWidth="1"/>
    <col min="8978" max="8978" width="24.7109375" style="9" customWidth="1"/>
    <col min="8979" max="9217" width="9.140625" style="9"/>
    <col min="9218" max="9218" width="23.7109375" style="9" customWidth="1"/>
    <col min="9219" max="9233" width="6.28515625" style="9" customWidth="1"/>
    <col min="9234" max="9234" width="24.7109375" style="9" customWidth="1"/>
    <col min="9235" max="9473" width="9.140625" style="9"/>
    <col min="9474" max="9474" width="23.7109375" style="9" customWidth="1"/>
    <col min="9475" max="9489" width="6.28515625" style="9" customWidth="1"/>
    <col min="9490" max="9490" width="24.7109375" style="9" customWidth="1"/>
    <col min="9491" max="9729" width="9.140625" style="9"/>
    <col min="9730" max="9730" width="23.7109375" style="9" customWidth="1"/>
    <col min="9731" max="9745" width="6.28515625" style="9" customWidth="1"/>
    <col min="9746" max="9746" width="24.7109375" style="9" customWidth="1"/>
    <col min="9747" max="9985" width="9.140625" style="9"/>
    <col min="9986" max="9986" width="23.7109375" style="9" customWidth="1"/>
    <col min="9987" max="10001" width="6.28515625" style="9" customWidth="1"/>
    <col min="10002" max="10002" width="24.7109375" style="9" customWidth="1"/>
    <col min="10003" max="10241" width="9.140625" style="9"/>
    <col min="10242" max="10242" width="23.7109375" style="9" customWidth="1"/>
    <col min="10243" max="10257" width="6.28515625" style="9" customWidth="1"/>
    <col min="10258" max="10258" width="24.7109375" style="9" customWidth="1"/>
    <col min="10259" max="10497" width="9.140625" style="9"/>
    <col min="10498" max="10498" width="23.7109375" style="9" customWidth="1"/>
    <col min="10499" max="10513" width="6.28515625" style="9" customWidth="1"/>
    <col min="10514" max="10514" width="24.7109375" style="9" customWidth="1"/>
    <col min="10515" max="10753" width="9.140625" style="9"/>
    <col min="10754" max="10754" width="23.7109375" style="9" customWidth="1"/>
    <col min="10755" max="10769" width="6.28515625" style="9" customWidth="1"/>
    <col min="10770" max="10770" width="24.7109375" style="9" customWidth="1"/>
    <col min="10771" max="11009" width="9.140625" style="9"/>
    <col min="11010" max="11010" width="23.7109375" style="9" customWidth="1"/>
    <col min="11011" max="11025" width="6.28515625" style="9" customWidth="1"/>
    <col min="11026" max="11026" width="24.7109375" style="9" customWidth="1"/>
    <col min="11027" max="11265" width="9.140625" style="9"/>
    <col min="11266" max="11266" width="23.7109375" style="9" customWidth="1"/>
    <col min="11267" max="11281" width="6.28515625" style="9" customWidth="1"/>
    <col min="11282" max="11282" width="24.7109375" style="9" customWidth="1"/>
    <col min="11283" max="11521" width="9.140625" style="9"/>
    <col min="11522" max="11522" width="23.7109375" style="9" customWidth="1"/>
    <col min="11523" max="11537" width="6.28515625" style="9" customWidth="1"/>
    <col min="11538" max="11538" width="24.7109375" style="9" customWidth="1"/>
    <col min="11539" max="11777" width="9.140625" style="9"/>
    <col min="11778" max="11778" width="23.7109375" style="9" customWidth="1"/>
    <col min="11779" max="11793" width="6.28515625" style="9" customWidth="1"/>
    <col min="11794" max="11794" width="24.7109375" style="9" customWidth="1"/>
    <col min="11795" max="12033" width="9.140625" style="9"/>
    <col min="12034" max="12034" width="23.7109375" style="9" customWidth="1"/>
    <col min="12035" max="12049" width="6.28515625" style="9" customWidth="1"/>
    <col min="12050" max="12050" width="24.7109375" style="9" customWidth="1"/>
    <col min="12051" max="12289" width="9.140625" style="9"/>
    <col min="12290" max="12290" width="23.7109375" style="9" customWidth="1"/>
    <col min="12291" max="12305" width="6.28515625" style="9" customWidth="1"/>
    <col min="12306" max="12306" width="24.7109375" style="9" customWidth="1"/>
    <col min="12307" max="12545" width="9.140625" style="9"/>
    <col min="12546" max="12546" width="23.7109375" style="9" customWidth="1"/>
    <col min="12547" max="12561" width="6.28515625" style="9" customWidth="1"/>
    <col min="12562" max="12562" width="24.7109375" style="9" customWidth="1"/>
    <col min="12563" max="12801" width="9.140625" style="9"/>
    <col min="12802" max="12802" width="23.7109375" style="9" customWidth="1"/>
    <col min="12803" max="12817" width="6.28515625" style="9" customWidth="1"/>
    <col min="12818" max="12818" width="24.7109375" style="9" customWidth="1"/>
    <col min="12819" max="13057" width="9.140625" style="9"/>
    <col min="13058" max="13058" width="23.7109375" style="9" customWidth="1"/>
    <col min="13059" max="13073" width="6.28515625" style="9" customWidth="1"/>
    <col min="13074" max="13074" width="24.7109375" style="9" customWidth="1"/>
    <col min="13075" max="13313" width="9.140625" style="9"/>
    <col min="13314" max="13314" width="23.7109375" style="9" customWidth="1"/>
    <col min="13315" max="13329" width="6.28515625" style="9" customWidth="1"/>
    <col min="13330" max="13330" width="24.7109375" style="9" customWidth="1"/>
    <col min="13331" max="13569" width="9.140625" style="9"/>
    <col min="13570" max="13570" width="23.7109375" style="9" customWidth="1"/>
    <col min="13571" max="13585" width="6.28515625" style="9" customWidth="1"/>
    <col min="13586" max="13586" width="24.7109375" style="9" customWidth="1"/>
    <col min="13587" max="13825" width="9.140625" style="9"/>
    <col min="13826" max="13826" width="23.7109375" style="9" customWidth="1"/>
    <col min="13827" max="13841" width="6.28515625" style="9" customWidth="1"/>
    <col min="13842" max="13842" width="24.7109375" style="9" customWidth="1"/>
    <col min="13843" max="14081" width="9.140625" style="9"/>
    <col min="14082" max="14082" width="23.7109375" style="9" customWidth="1"/>
    <col min="14083" max="14097" width="6.28515625" style="9" customWidth="1"/>
    <col min="14098" max="14098" width="24.7109375" style="9" customWidth="1"/>
    <col min="14099" max="14337" width="9.140625" style="9"/>
    <col min="14338" max="14338" width="23.7109375" style="9" customWidth="1"/>
    <col min="14339" max="14353" width="6.28515625" style="9" customWidth="1"/>
    <col min="14354" max="14354" width="24.7109375" style="9" customWidth="1"/>
    <col min="14355" max="14593" width="9.140625" style="9"/>
    <col min="14594" max="14594" width="23.7109375" style="9" customWidth="1"/>
    <col min="14595" max="14609" width="6.28515625" style="9" customWidth="1"/>
    <col min="14610" max="14610" width="24.7109375" style="9" customWidth="1"/>
    <col min="14611" max="14849" width="9.140625" style="9"/>
    <col min="14850" max="14850" width="23.7109375" style="9" customWidth="1"/>
    <col min="14851" max="14865" width="6.28515625" style="9" customWidth="1"/>
    <col min="14866" max="14866" width="24.7109375" style="9" customWidth="1"/>
    <col min="14867" max="15105" width="9.140625" style="9"/>
    <col min="15106" max="15106" width="23.7109375" style="9" customWidth="1"/>
    <col min="15107" max="15121" width="6.28515625" style="9" customWidth="1"/>
    <col min="15122" max="15122" width="24.7109375" style="9" customWidth="1"/>
    <col min="15123" max="15361" width="9.140625" style="9"/>
    <col min="15362" max="15362" width="23.7109375" style="9" customWidth="1"/>
    <col min="15363" max="15377" width="6.28515625" style="9" customWidth="1"/>
    <col min="15378" max="15378" width="24.7109375" style="9" customWidth="1"/>
    <col min="15379" max="15617" width="9.140625" style="9"/>
    <col min="15618" max="15618" width="23.7109375" style="9" customWidth="1"/>
    <col min="15619" max="15633" width="6.28515625" style="9" customWidth="1"/>
    <col min="15634" max="15634" width="24.7109375" style="9" customWidth="1"/>
    <col min="15635" max="15873" width="9.140625" style="9"/>
    <col min="15874" max="15874" width="23.7109375" style="9" customWidth="1"/>
    <col min="15875" max="15889" width="6.28515625" style="9" customWidth="1"/>
    <col min="15890" max="15890" width="24.7109375" style="9" customWidth="1"/>
    <col min="15891" max="16129" width="9.140625" style="9"/>
    <col min="16130" max="16130" width="23.7109375" style="9" customWidth="1"/>
    <col min="16131" max="16145" width="6.28515625" style="9" customWidth="1"/>
    <col min="16146" max="16146" width="24.7109375" style="9" customWidth="1"/>
    <col min="16147" max="16384" width="9.140625" style="9"/>
  </cols>
  <sheetData>
    <row r="1" spans="1:18" s="27" customFormat="1" ht="24" customHeight="1" x14ac:dyDescent="0.2">
      <c r="A1" s="1330" t="s">
        <v>539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  <c r="P1" s="1330"/>
      <c r="Q1" s="1330"/>
      <c r="R1" s="1330"/>
    </row>
    <row r="2" spans="1:18" s="27" customFormat="1" x14ac:dyDescent="0.2">
      <c r="A2" s="1516" t="s">
        <v>425</v>
      </c>
      <c r="B2" s="1516"/>
      <c r="C2" s="1516"/>
      <c r="D2" s="1516"/>
      <c r="E2" s="1516"/>
      <c r="F2" s="1516"/>
      <c r="G2" s="1516"/>
      <c r="H2" s="1516"/>
      <c r="I2" s="1516"/>
      <c r="J2" s="1516"/>
      <c r="K2" s="1516"/>
      <c r="L2" s="1516"/>
      <c r="M2" s="1516"/>
      <c r="N2" s="1516"/>
      <c r="O2" s="1516"/>
      <c r="P2" s="1516"/>
      <c r="Q2" s="1516"/>
      <c r="R2" s="1516"/>
    </row>
    <row r="3" spans="1:18" s="27" customFormat="1" x14ac:dyDescent="0.2">
      <c r="A3" s="1331" t="s">
        <v>1365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  <c r="P3" s="1331"/>
      <c r="Q3" s="1331"/>
      <c r="R3" s="1331"/>
    </row>
    <row r="4" spans="1:18" s="27" customFormat="1" ht="27.75" customHeight="1" x14ac:dyDescent="0.3">
      <c r="A4" s="675" t="s">
        <v>730</v>
      </c>
      <c r="B4" s="675"/>
      <c r="C4" s="675"/>
      <c r="D4" s="675"/>
      <c r="E4" s="675"/>
      <c r="F4" s="675"/>
      <c r="G4" s="675"/>
      <c r="H4" s="675"/>
      <c r="I4" s="675"/>
      <c r="J4" s="675"/>
      <c r="K4" s="675"/>
      <c r="L4" s="684"/>
      <c r="M4" s="684"/>
      <c r="N4" s="269"/>
      <c r="O4" s="684"/>
      <c r="P4" s="684"/>
      <c r="Q4" s="269"/>
      <c r="R4" s="668" t="s">
        <v>189</v>
      </c>
    </row>
    <row r="5" spans="1:18" ht="21.75" customHeight="1" thickBot="1" x14ac:dyDescent="0.25">
      <c r="A5" s="1550" t="s">
        <v>844</v>
      </c>
      <c r="B5" s="1552">
        <v>2022</v>
      </c>
      <c r="C5" s="1553"/>
      <c r="D5" s="1553"/>
      <c r="E5" s="1554"/>
      <c r="F5" s="1552">
        <v>2021</v>
      </c>
      <c r="G5" s="1553"/>
      <c r="H5" s="1554"/>
      <c r="I5" s="1552">
        <v>2020</v>
      </c>
      <c r="J5" s="1553"/>
      <c r="K5" s="1554"/>
      <c r="L5" s="1552">
        <v>2019</v>
      </c>
      <c r="M5" s="1553"/>
      <c r="N5" s="1554"/>
      <c r="O5" s="1552">
        <v>2018</v>
      </c>
      <c r="P5" s="1553"/>
      <c r="Q5" s="1554"/>
      <c r="R5" s="1513" t="s">
        <v>665</v>
      </c>
    </row>
    <row r="6" spans="1:18" ht="31.5" customHeight="1" thickTop="1" x14ac:dyDescent="0.2">
      <c r="A6" s="1551"/>
      <c r="B6" s="380" t="s">
        <v>394</v>
      </c>
      <c r="C6" s="380" t="s">
        <v>1364</v>
      </c>
      <c r="D6" s="381" t="s">
        <v>566</v>
      </c>
      <c r="E6" s="381" t="s">
        <v>565</v>
      </c>
      <c r="F6" s="380" t="s">
        <v>394</v>
      </c>
      <c r="G6" s="381" t="s">
        <v>566</v>
      </c>
      <c r="H6" s="381" t="s">
        <v>565</v>
      </c>
      <c r="I6" s="380" t="s">
        <v>394</v>
      </c>
      <c r="J6" s="381" t="s">
        <v>566</v>
      </c>
      <c r="K6" s="381" t="s">
        <v>565</v>
      </c>
      <c r="L6" s="380" t="s">
        <v>394</v>
      </c>
      <c r="M6" s="381" t="s">
        <v>566</v>
      </c>
      <c r="N6" s="381" t="s">
        <v>565</v>
      </c>
      <c r="O6" s="380" t="s">
        <v>394</v>
      </c>
      <c r="P6" s="381" t="s">
        <v>566</v>
      </c>
      <c r="Q6" s="381" t="s">
        <v>565</v>
      </c>
      <c r="R6" s="1549"/>
    </row>
    <row r="7" spans="1:18" ht="35.25" customHeight="1" thickBot="1" x14ac:dyDescent="0.25">
      <c r="A7" s="581" t="s">
        <v>278</v>
      </c>
      <c r="B7" s="440">
        <f>E7+D7</f>
        <v>945</v>
      </c>
      <c r="C7" s="440">
        <v>0</v>
      </c>
      <c r="D7" s="440">
        <v>423</v>
      </c>
      <c r="E7" s="440">
        <v>522</v>
      </c>
      <c r="F7" s="440">
        <f>H7+G7</f>
        <v>840</v>
      </c>
      <c r="G7" s="440">
        <v>378</v>
      </c>
      <c r="H7" s="440">
        <v>462</v>
      </c>
      <c r="I7" s="440">
        <f>K7+J7</f>
        <v>731</v>
      </c>
      <c r="J7" s="440">
        <v>302</v>
      </c>
      <c r="K7" s="440">
        <v>429</v>
      </c>
      <c r="L7" s="440">
        <f>N7+M7</f>
        <v>691</v>
      </c>
      <c r="M7" s="440">
        <v>295</v>
      </c>
      <c r="N7" s="440">
        <v>396</v>
      </c>
      <c r="O7" s="440">
        <f>Q7+P7</f>
        <v>756</v>
      </c>
      <c r="P7" s="440">
        <v>301</v>
      </c>
      <c r="Q7" s="440">
        <v>455</v>
      </c>
      <c r="R7" s="585" t="s">
        <v>82</v>
      </c>
    </row>
    <row r="8" spans="1:18" ht="35.25" customHeight="1" thickTop="1" thickBot="1" x14ac:dyDescent="0.25">
      <c r="A8" s="582" t="s">
        <v>667</v>
      </c>
      <c r="B8" s="441">
        <f t="shared" ref="B8:B12" si="0">E8+D8</f>
        <v>62</v>
      </c>
      <c r="C8" s="441">
        <v>0</v>
      </c>
      <c r="D8" s="441">
        <v>33</v>
      </c>
      <c r="E8" s="441">
        <v>29</v>
      </c>
      <c r="F8" s="441">
        <f t="shared" ref="F8:F12" si="1">H8+G8</f>
        <v>55</v>
      </c>
      <c r="G8" s="441">
        <v>20</v>
      </c>
      <c r="H8" s="441">
        <v>35</v>
      </c>
      <c r="I8" s="441">
        <f t="shared" ref="I8:I12" si="2">K8+J8</f>
        <v>72</v>
      </c>
      <c r="J8" s="441">
        <v>37</v>
      </c>
      <c r="K8" s="441">
        <v>35</v>
      </c>
      <c r="L8" s="441">
        <f t="shared" ref="L8:L12" si="3">N8+M8</f>
        <v>54</v>
      </c>
      <c r="M8" s="441">
        <v>32</v>
      </c>
      <c r="N8" s="441">
        <v>22</v>
      </c>
      <c r="O8" s="441">
        <f t="shared" ref="O8:O12" si="4">Q8+P8</f>
        <v>56</v>
      </c>
      <c r="P8" s="441">
        <v>30</v>
      </c>
      <c r="Q8" s="441">
        <v>26</v>
      </c>
      <c r="R8" s="586" t="s">
        <v>668</v>
      </c>
    </row>
    <row r="9" spans="1:18" ht="35.25" customHeight="1" thickBot="1" x14ac:dyDescent="0.25">
      <c r="A9" s="583" t="s">
        <v>190</v>
      </c>
      <c r="B9" s="442">
        <f t="shared" si="0"/>
        <v>505</v>
      </c>
      <c r="C9" s="442">
        <v>0</v>
      </c>
      <c r="D9" s="442">
        <v>174</v>
      </c>
      <c r="E9" s="442">
        <v>331</v>
      </c>
      <c r="F9" s="442">
        <f t="shared" si="1"/>
        <v>526</v>
      </c>
      <c r="G9" s="442">
        <v>194</v>
      </c>
      <c r="H9" s="442">
        <v>332</v>
      </c>
      <c r="I9" s="442">
        <f t="shared" si="2"/>
        <v>613</v>
      </c>
      <c r="J9" s="442">
        <v>214</v>
      </c>
      <c r="K9" s="442">
        <v>399</v>
      </c>
      <c r="L9" s="442">
        <f t="shared" si="3"/>
        <v>462</v>
      </c>
      <c r="M9" s="442">
        <v>181</v>
      </c>
      <c r="N9" s="442">
        <v>281</v>
      </c>
      <c r="O9" s="442">
        <f t="shared" si="4"/>
        <v>466</v>
      </c>
      <c r="P9" s="442">
        <v>178</v>
      </c>
      <c r="Q9" s="442">
        <v>288</v>
      </c>
      <c r="R9" s="585" t="s">
        <v>84</v>
      </c>
    </row>
    <row r="10" spans="1:18" ht="35.25" customHeight="1" thickTop="1" thickBot="1" x14ac:dyDescent="0.25">
      <c r="A10" s="582" t="s">
        <v>85</v>
      </c>
      <c r="B10" s="441">
        <f>C10+D10+E10</f>
        <v>1139</v>
      </c>
      <c r="C10" s="441">
        <v>1</v>
      </c>
      <c r="D10" s="441">
        <v>184</v>
      </c>
      <c r="E10" s="441">
        <v>954</v>
      </c>
      <c r="F10" s="441">
        <f t="shared" si="1"/>
        <v>1307</v>
      </c>
      <c r="G10" s="441">
        <v>188</v>
      </c>
      <c r="H10" s="441">
        <v>1119</v>
      </c>
      <c r="I10" s="441">
        <f t="shared" si="2"/>
        <v>1290</v>
      </c>
      <c r="J10" s="441">
        <v>195</v>
      </c>
      <c r="K10" s="441">
        <v>1095</v>
      </c>
      <c r="L10" s="441">
        <f t="shared" si="3"/>
        <v>904</v>
      </c>
      <c r="M10" s="441">
        <v>151</v>
      </c>
      <c r="N10" s="441">
        <v>753</v>
      </c>
      <c r="O10" s="441">
        <f t="shared" si="4"/>
        <v>1016</v>
      </c>
      <c r="P10" s="441">
        <v>129</v>
      </c>
      <c r="Q10" s="441">
        <v>887</v>
      </c>
      <c r="R10" s="586" t="s">
        <v>669</v>
      </c>
    </row>
    <row r="11" spans="1:18" ht="35.25" customHeight="1" thickBot="1" x14ac:dyDescent="0.25">
      <c r="A11" s="561" t="s">
        <v>87</v>
      </c>
      <c r="B11" s="442">
        <f t="shared" si="0"/>
        <v>39</v>
      </c>
      <c r="C11" s="442">
        <v>0</v>
      </c>
      <c r="D11" s="442">
        <v>13</v>
      </c>
      <c r="E11" s="442">
        <v>26</v>
      </c>
      <c r="F11" s="442">
        <f t="shared" si="1"/>
        <v>24</v>
      </c>
      <c r="G11" s="442">
        <v>10</v>
      </c>
      <c r="H11" s="442">
        <v>14</v>
      </c>
      <c r="I11" s="442">
        <f t="shared" si="2"/>
        <v>28</v>
      </c>
      <c r="J11" s="442">
        <v>14</v>
      </c>
      <c r="K11" s="442">
        <v>14</v>
      </c>
      <c r="L11" s="442">
        <f t="shared" si="3"/>
        <v>38</v>
      </c>
      <c r="M11" s="442">
        <v>8</v>
      </c>
      <c r="N11" s="442">
        <v>30</v>
      </c>
      <c r="O11" s="442">
        <f t="shared" si="4"/>
        <v>19</v>
      </c>
      <c r="P11" s="442">
        <v>4</v>
      </c>
      <c r="Q11" s="442">
        <v>15</v>
      </c>
      <c r="R11" s="587" t="s">
        <v>670</v>
      </c>
    </row>
    <row r="12" spans="1:18" ht="35.25" customHeight="1" x14ac:dyDescent="0.2">
      <c r="A12" s="584" t="s">
        <v>89</v>
      </c>
      <c r="B12" s="663">
        <f t="shared" si="0"/>
        <v>102</v>
      </c>
      <c r="C12" s="663">
        <v>0</v>
      </c>
      <c r="D12" s="443">
        <v>23</v>
      </c>
      <c r="E12" s="443">
        <v>79</v>
      </c>
      <c r="F12" s="663">
        <f t="shared" si="1"/>
        <v>89</v>
      </c>
      <c r="G12" s="443">
        <v>20</v>
      </c>
      <c r="H12" s="443">
        <v>69</v>
      </c>
      <c r="I12" s="663">
        <f t="shared" si="2"/>
        <v>77</v>
      </c>
      <c r="J12" s="443">
        <v>13</v>
      </c>
      <c r="K12" s="443">
        <v>64</v>
      </c>
      <c r="L12" s="663">
        <f t="shared" si="3"/>
        <v>51</v>
      </c>
      <c r="M12" s="443">
        <v>17</v>
      </c>
      <c r="N12" s="443">
        <v>34</v>
      </c>
      <c r="O12" s="663">
        <f t="shared" si="4"/>
        <v>72</v>
      </c>
      <c r="P12" s="443">
        <v>18</v>
      </c>
      <c r="Q12" s="443">
        <v>54</v>
      </c>
      <c r="R12" s="588" t="s">
        <v>90</v>
      </c>
    </row>
    <row r="13" spans="1:18" s="82" customFormat="1" ht="29.25" customHeight="1" x14ac:dyDescent="0.2">
      <c r="A13" s="664" t="s">
        <v>44</v>
      </c>
      <c r="B13" s="433">
        <f>SUM(B7:B12)</f>
        <v>2792</v>
      </c>
      <c r="C13" s="433">
        <f>SUM(C7:C12)</f>
        <v>1</v>
      </c>
      <c r="D13" s="444">
        <f t="shared" ref="D13" si="5">SUM(D7:D12)</f>
        <v>850</v>
      </c>
      <c r="E13" s="444">
        <f>SUM(E7:E12)</f>
        <v>1941</v>
      </c>
      <c r="F13" s="433">
        <f t="shared" ref="F13:G13" si="6">SUM(F7:F12)</f>
        <v>2841</v>
      </c>
      <c r="G13" s="444">
        <f t="shared" si="6"/>
        <v>810</v>
      </c>
      <c r="H13" s="444">
        <f>SUM(H7:H12)</f>
        <v>2031</v>
      </c>
      <c r="I13" s="433">
        <f>SUM(I7:I12)</f>
        <v>2811</v>
      </c>
      <c r="J13" s="444">
        <f t="shared" ref="J13" si="7">SUM(J7:J12)</f>
        <v>775</v>
      </c>
      <c r="K13" s="444">
        <f>SUM(K7:K12)</f>
        <v>2036</v>
      </c>
      <c r="L13" s="433">
        <f t="shared" ref="L13:Q13" si="8">SUM(L7:L12)</f>
        <v>2200</v>
      </c>
      <c r="M13" s="433">
        <f t="shared" si="8"/>
        <v>684</v>
      </c>
      <c r="N13" s="433">
        <f t="shared" si="8"/>
        <v>1516</v>
      </c>
      <c r="O13" s="433">
        <f t="shared" si="8"/>
        <v>2385</v>
      </c>
      <c r="P13" s="433">
        <f t="shared" si="8"/>
        <v>660</v>
      </c>
      <c r="Q13" s="433">
        <f t="shared" si="8"/>
        <v>1725</v>
      </c>
      <c r="R13" s="660" t="s">
        <v>45</v>
      </c>
    </row>
    <row r="14" spans="1:18" x14ac:dyDescent="0.2">
      <c r="A14" s="2" t="s">
        <v>510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R14" s="279" t="s">
        <v>509</v>
      </c>
    </row>
    <row r="17" spans="1:15" ht="30" x14ac:dyDescent="0.2">
      <c r="A17" s="366" t="s">
        <v>322</v>
      </c>
      <c r="B17" s="115">
        <f>B7/$B$13*100</f>
        <v>33.846704871060176</v>
      </c>
      <c r="C17" s="366"/>
      <c r="D17" s="366"/>
      <c r="E17" s="366"/>
      <c r="F17" s="366"/>
      <c r="G17" s="366"/>
      <c r="H17" s="366"/>
      <c r="I17" s="366"/>
      <c r="J17" s="366"/>
      <c r="K17" s="366"/>
      <c r="O17" s="115"/>
    </row>
    <row r="18" spans="1:15" ht="45" x14ac:dyDescent="0.2">
      <c r="A18" s="366" t="s">
        <v>321</v>
      </c>
      <c r="B18" s="115">
        <f t="shared" ref="B18:B22" si="9">B8/$B$13*100</f>
        <v>2.2206303724928369</v>
      </c>
      <c r="C18" s="366"/>
      <c r="D18" s="366"/>
      <c r="E18" s="366"/>
      <c r="F18" s="366"/>
      <c r="G18" s="366"/>
      <c r="H18" s="366"/>
      <c r="I18" s="366"/>
      <c r="J18" s="366"/>
      <c r="K18" s="366"/>
      <c r="O18" s="115"/>
    </row>
    <row r="19" spans="1:15" ht="45" x14ac:dyDescent="0.2">
      <c r="A19" s="366" t="s">
        <v>320</v>
      </c>
      <c r="B19" s="115">
        <f t="shared" si="9"/>
        <v>18.087392550143267</v>
      </c>
      <c r="C19" s="366"/>
      <c r="D19" s="366"/>
      <c r="E19" s="366"/>
      <c r="F19" s="366"/>
      <c r="G19" s="366"/>
      <c r="H19" s="366"/>
      <c r="I19" s="366"/>
      <c r="J19" s="366"/>
      <c r="K19" s="366"/>
      <c r="O19" s="115"/>
    </row>
    <row r="20" spans="1:15" ht="30" x14ac:dyDescent="0.2">
      <c r="A20" s="366" t="s">
        <v>554</v>
      </c>
      <c r="B20" s="115">
        <f t="shared" si="9"/>
        <v>40.795128939828082</v>
      </c>
      <c r="C20" s="366"/>
      <c r="D20" s="366"/>
      <c r="E20" s="366"/>
      <c r="F20" s="366"/>
      <c r="G20" s="366"/>
      <c r="H20" s="366"/>
      <c r="I20" s="366"/>
      <c r="J20" s="366"/>
      <c r="K20" s="366"/>
      <c r="O20" s="115"/>
    </row>
    <row r="21" spans="1:15" ht="45" x14ac:dyDescent="0.2">
      <c r="A21" s="366" t="s">
        <v>553</v>
      </c>
      <c r="B21" s="115">
        <f t="shared" si="9"/>
        <v>1.3968481375358166</v>
      </c>
      <c r="C21" s="366"/>
      <c r="D21" s="366"/>
      <c r="E21" s="366"/>
      <c r="F21" s="366"/>
      <c r="G21" s="366"/>
      <c r="H21" s="366"/>
      <c r="I21" s="366"/>
      <c r="J21" s="366"/>
      <c r="K21" s="366"/>
      <c r="O21" s="115"/>
    </row>
    <row r="22" spans="1:15" ht="30" x14ac:dyDescent="0.2">
      <c r="A22" s="366" t="s">
        <v>194</v>
      </c>
      <c r="B22" s="115">
        <f t="shared" si="9"/>
        <v>3.6532951289398286</v>
      </c>
      <c r="C22" s="366"/>
      <c r="D22" s="366"/>
      <c r="E22" s="366"/>
      <c r="F22" s="366"/>
      <c r="G22" s="366"/>
      <c r="H22" s="366"/>
      <c r="I22" s="366"/>
      <c r="J22" s="366"/>
      <c r="K22" s="366"/>
      <c r="O22" s="115"/>
    </row>
    <row r="23" spans="1:15" x14ac:dyDescent="0.2">
      <c r="B23" s="357">
        <f>SUM(B17:B22)</f>
        <v>100.00000000000001</v>
      </c>
      <c r="O23" s="357"/>
    </row>
    <row r="24" spans="1:15" x14ac:dyDescent="0.2">
      <c r="L24" s="9"/>
      <c r="O24" s="9"/>
    </row>
  </sheetData>
  <mergeCells count="10">
    <mergeCell ref="R5:R6"/>
    <mergeCell ref="A1:R1"/>
    <mergeCell ref="A2:R2"/>
    <mergeCell ref="A3:R3"/>
    <mergeCell ref="A5:A6"/>
    <mergeCell ref="O5:Q5"/>
    <mergeCell ref="L5:N5"/>
    <mergeCell ref="I5:K5"/>
    <mergeCell ref="F5:H5"/>
    <mergeCell ref="B5:E5"/>
  </mergeCells>
  <printOptions horizontalCentered="1" verticalCentered="1"/>
  <pageMargins left="0" right="0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3"/>
  <dimension ref="A1:Q186"/>
  <sheetViews>
    <sheetView view="pageBreakPreview" topLeftCell="A14" zoomScaleNormal="100" zoomScaleSheetLayoutView="100" workbookViewId="0">
      <selection activeCell="Q36" sqref="Q36"/>
    </sheetView>
  </sheetViews>
  <sheetFormatPr defaultRowHeight="15" x14ac:dyDescent="0.25"/>
  <cols>
    <col min="1" max="1" width="25.7109375" style="43" customWidth="1"/>
    <col min="2" max="2" width="10.5703125" style="45" customWidth="1"/>
    <col min="3" max="11" width="8.7109375" style="43" customWidth="1"/>
    <col min="12" max="12" width="10.7109375" style="43" customWidth="1"/>
    <col min="13" max="13" width="10.7109375" style="45" customWidth="1"/>
    <col min="14" max="14" width="25.7109375" style="43" customWidth="1"/>
    <col min="15" max="257" width="9.140625" style="27"/>
    <col min="258" max="258" width="25.7109375" style="27" customWidth="1"/>
    <col min="259" max="259" width="10.7109375" style="27" customWidth="1"/>
    <col min="260" max="268" width="8.7109375" style="27" customWidth="1"/>
    <col min="269" max="269" width="10.7109375" style="27" customWidth="1"/>
    <col min="270" max="270" width="25.7109375" style="27" customWidth="1"/>
    <col min="271" max="513" width="9.140625" style="27"/>
    <col min="514" max="514" width="25.7109375" style="27" customWidth="1"/>
    <col min="515" max="515" width="10.7109375" style="27" customWidth="1"/>
    <col min="516" max="524" width="8.7109375" style="27" customWidth="1"/>
    <col min="525" max="525" width="10.7109375" style="27" customWidth="1"/>
    <col min="526" max="526" width="25.7109375" style="27" customWidth="1"/>
    <col min="527" max="769" width="9.140625" style="27"/>
    <col min="770" max="770" width="25.7109375" style="27" customWidth="1"/>
    <col min="771" max="771" width="10.7109375" style="27" customWidth="1"/>
    <col min="772" max="780" width="8.7109375" style="27" customWidth="1"/>
    <col min="781" max="781" width="10.7109375" style="27" customWidth="1"/>
    <col min="782" max="782" width="25.7109375" style="27" customWidth="1"/>
    <col min="783" max="1025" width="9.140625" style="27"/>
    <col min="1026" max="1026" width="25.7109375" style="27" customWidth="1"/>
    <col min="1027" max="1027" width="10.7109375" style="27" customWidth="1"/>
    <col min="1028" max="1036" width="8.7109375" style="27" customWidth="1"/>
    <col min="1037" max="1037" width="10.7109375" style="27" customWidth="1"/>
    <col min="1038" max="1038" width="25.7109375" style="27" customWidth="1"/>
    <col min="1039" max="1281" width="9.140625" style="27"/>
    <col min="1282" max="1282" width="25.7109375" style="27" customWidth="1"/>
    <col min="1283" max="1283" width="10.7109375" style="27" customWidth="1"/>
    <col min="1284" max="1292" width="8.7109375" style="27" customWidth="1"/>
    <col min="1293" max="1293" width="10.7109375" style="27" customWidth="1"/>
    <col min="1294" max="1294" width="25.7109375" style="27" customWidth="1"/>
    <col min="1295" max="1537" width="9.140625" style="27"/>
    <col min="1538" max="1538" width="25.7109375" style="27" customWidth="1"/>
    <col min="1539" max="1539" width="10.7109375" style="27" customWidth="1"/>
    <col min="1540" max="1548" width="8.7109375" style="27" customWidth="1"/>
    <col min="1549" max="1549" width="10.7109375" style="27" customWidth="1"/>
    <col min="1550" max="1550" width="25.7109375" style="27" customWidth="1"/>
    <col min="1551" max="1793" width="9.140625" style="27"/>
    <col min="1794" max="1794" width="25.7109375" style="27" customWidth="1"/>
    <col min="1795" max="1795" width="10.7109375" style="27" customWidth="1"/>
    <col min="1796" max="1804" width="8.7109375" style="27" customWidth="1"/>
    <col min="1805" max="1805" width="10.7109375" style="27" customWidth="1"/>
    <col min="1806" max="1806" width="25.7109375" style="27" customWidth="1"/>
    <col min="1807" max="2049" width="9.140625" style="27"/>
    <col min="2050" max="2050" width="25.7109375" style="27" customWidth="1"/>
    <col min="2051" max="2051" width="10.7109375" style="27" customWidth="1"/>
    <col min="2052" max="2060" width="8.7109375" style="27" customWidth="1"/>
    <col min="2061" max="2061" width="10.7109375" style="27" customWidth="1"/>
    <col min="2062" max="2062" width="25.7109375" style="27" customWidth="1"/>
    <col min="2063" max="2305" width="9.140625" style="27"/>
    <col min="2306" max="2306" width="25.7109375" style="27" customWidth="1"/>
    <col min="2307" max="2307" width="10.7109375" style="27" customWidth="1"/>
    <col min="2308" max="2316" width="8.7109375" style="27" customWidth="1"/>
    <col min="2317" max="2317" width="10.7109375" style="27" customWidth="1"/>
    <col min="2318" max="2318" width="25.7109375" style="27" customWidth="1"/>
    <col min="2319" max="2561" width="9.140625" style="27"/>
    <col min="2562" max="2562" width="25.7109375" style="27" customWidth="1"/>
    <col min="2563" max="2563" width="10.7109375" style="27" customWidth="1"/>
    <col min="2564" max="2572" width="8.7109375" style="27" customWidth="1"/>
    <col min="2573" max="2573" width="10.7109375" style="27" customWidth="1"/>
    <col min="2574" max="2574" width="25.7109375" style="27" customWidth="1"/>
    <col min="2575" max="2817" width="9.140625" style="27"/>
    <col min="2818" max="2818" width="25.7109375" style="27" customWidth="1"/>
    <col min="2819" max="2819" width="10.7109375" style="27" customWidth="1"/>
    <col min="2820" max="2828" width="8.7109375" style="27" customWidth="1"/>
    <col min="2829" max="2829" width="10.7109375" style="27" customWidth="1"/>
    <col min="2830" max="2830" width="25.7109375" style="27" customWidth="1"/>
    <col min="2831" max="3073" width="9.140625" style="27"/>
    <col min="3074" max="3074" width="25.7109375" style="27" customWidth="1"/>
    <col min="3075" max="3075" width="10.7109375" style="27" customWidth="1"/>
    <col min="3076" max="3084" width="8.7109375" style="27" customWidth="1"/>
    <col min="3085" max="3085" width="10.7109375" style="27" customWidth="1"/>
    <col min="3086" max="3086" width="25.7109375" style="27" customWidth="1"/>
    <col min="3087" max="3329" width="9.140625" style="27"/>
    <col min="3330" max="3330" width="25.7109375" style="27" customWidth="1"/>
    <col min="3331" max="3331" width="10.7109375" style="27" customWidth="1"/>
    <col min="3332" max="3340" width="8.7109375" style="27" customWidth="1"/>
    <col min="3341" max="3341" width="10.7109375" style="27" customWidth="1"/>
    <col min="3342" max="3342" width="25.7109375" style="27" customWidth="1"/>
    <col min="3343" max="3585" width="9.140625" style="27"/>
    <col min="3586" max="3586" width="25.7109375" style="27" customWidth="1"/>
    <col min="3587" max="3587" width="10.7109375" style="27" customWidth="1"/>
    <col min="3588" max="3596" width="8.7109375" style="27" customWidth="1"/>
    <col min="3597" max="3597" width="10.7109375" style="27" customWidth="1"/>
    <col min="3598" max="3598" width="25.7109375" style="27" customWidth="1"/>
    <col min="3599" max="3841" width="9.140625" style="27"/>
    <col min="3842" max="3842" width="25.7109375" style="27" customWidth="1"/>
    <col min="3843" max="3843" width="10.7109375" style="27" customWidth="1"/>
    <col min="3844" max="3852" width="8.7109375" style="27" customWidth="1"/>
    <col min="3853" max="3853" width="10.7109375" style="27" customWidth="1"/>
    <col min="3854" max="3854" width="25.7109375" style="27" customWidth="1"/>
    <col min="3855" max="4097" width="9.140625" style="27"/>
    <col min="4098" max="4098" width="25.7109375" style="27" customWidth="1"/>
    <col min="4099" max="4099" width="10.7109375" style="27" customWidth="1"/>
    <col min="4100" max="4108" width="8.7109375" style="27" customWidth="1"/>
    <col min="4109" max="4109" width="10.7109375" style="27" customWidth="1"/>
    <col min="4110" max="4110" width="25.7109375" style="27" customWidth="1"/>
    <col min="4111" max="4353" width="9.140625" style="27"/>
    <col min="4354" max="4354" width="25.7109375" style="27" customWidth="1"/>
    <col min="4355" max="4355" width="10.7109375" style="27" customWidth="1"/>
    <col min="4356" max="4364" width="8.7109375" style="27" customWidth="1"/>
    <col min="4365" max="4365" width="10.7109375" style="27" customWidth="1"/>
    <col min="4366" max="4366" width="25.7109375" style="27" customWidth="1"/>
    <col min="4367" max="4609" width="9.140625" style="27"/>
    <col min="4610" max="4610" width="25.7109375" style="27" customWidth="1"/>
    <col min="4611" max="4611" width="10.7109375" style="27" customWidth="1"/>
    <col min="4612" max="4620" width="8.7109375" style="27" customWidth="1"/>
    <col min="4621" max="4621" width="10.7109375" style="27" customWidth="1"/>
    <col min="4622" max="4622" width="25.7109375" style="27" customWidth="1"/>
    <col min="4623" max="4865" width="9.140625" style="27"/>
    <col min="4866" max="4866" width="25.7109375" style="27" customWidth="1"/>
    <col min="4867" max="4867" width="10.7109375" style="27" customWidth="1"/>
    <col min="4868" max="4876" width="8.7109375" style="27" customWidth="1"/>
    <col min="4877" max="4877" width="10.7109375" style="27" customWidth="1"/>
    <col min="4878" max="4878" width="25.7109375" style="27" customWidth="1"/>
    <col min="4879" max="5121" width="9.140625" style="27"/>
    <col min="5122" max="5122" width="25.7109375" style="27" customWidth="1"/>
    <col min="5123" max="5123" width="10.7109375" style="27" customWidth="1"/>
    <col min="5124" max="5132" width="8.7109375" style="27" customWidth="1"/>
    <col min="5133" max="5133" width="10.7109375" style="27" customWidth="1"/>
    <col min="5134" max="5134" width="25.7109375" style="27" customWidth="1"/>
    <col min="5135" max="5377" width="9.140625" style="27"/>
    <col min="5378" max="5378" width="25.7109375" style="27" customWidth="1"/>
    <col min="5379" max="5379" width="10.7109375" style="27" customWidth="1"/>
    <col min="5380" max="5388" width="8.7109375" style="27" customWidth="1"/>
    <col min="5389" max="5389" width="10.7109375" style="27" customWidth="1"/>
    <col min="5390" max="5390" width="25.7109375" style="27" customWidth="1"/>
    <col min="5391" max="5633" width="9.140625" style="27"/>
    <col min="5634" max="5634" width="25.7109375" style="27" customWidth="1"/>
    <col min="5635" max="5635" width="10.7109375" style="27" customWidth="1"/>
    <col min="5636" max="5644" width="8.7109375" style="27" customWidth="1"/>
    <col min="5645" max="5645" width="10.7109375" style="27" customWidth="1"/>
    <col min="5646" max="5646" width="25.7109375" style="27" customWidth="1"/>
    <col min="5647" max="5889" width="9.140625" style="27"/>
    <col min="5890" max="5890" width="25.7109375" style="27" customWidth="1"/>
    <col min="5891" max="5891" width="10.7109375" style="27" customWidth="1"/>
    <col min="5892" max="5900" width="8.7109375" style="27" customWidth="1"/>
    <col min="5901" max="5901" width="10.7109375" style="27" customWidth="1"/>
    <col min="5902" max="5902" width="25.7109375" style="27" customWidth="1"/>
    <col min="5903" max="6145" width="9.140625" style="27"/>
    <col min="6146" max="6146" width="25.7109375" style="27" customWidth="1"/>
    <col min="6147" max="6147" width="10.7109375" style="27" customWidth="1"/>
    <col min="6148" max="6156" width="8.7109375" style="27" customWidth="1"/>
    <col min="6157" max="6157" width="10.7109375" style="27" customWidth="1"/>
    <col min="6158" max="6158" width="25.7109375" style="27" customWidth="1"/>
    <col min="6159" max="6401" width="9.140625" style="27"/>
    <col min="6402" max="6402" width="25.7109375" style="27" customWidth="1"/>
    <col min="6403" max="6403" width="10.7109375" style="27" customWidth="1"/>
    <col min="6404" max="6412" width="8.7109375" style="27" customWidth="1"/>
    <col min="6413" max="6413" width="10.7109375" style="27" customWidth="1"/>
    <col min="6414" max="6414" width="25.7109375" style="27" customWidth="1"/>
    <col min="6415" max="6657" width="9.140625" style="27"/>
    <col min="6658" max="6658" width="25.7109375" style="27" customWidth="1"/>
    <col min="6659" max="6659" width="10.7109375" style="27" customWidth="1"/>
    <col min="6660" max="6668" width="8.7109375" style="27" customWidth="1"/>
    <col min="6669" max="6669" width="10.7109375" style="27" customWidth="1"/>
    <col min="6670" max="6670" width="25.7109375" style="27" customWidth="1"/>
    <col min="6671" max="6913" width="9.140625" style="27"/>
    <col min="6914" max="6914" width="25.7109375" style="27" customWidth="1"/>
    <col min="6915" max="6915" width="10.7109375" style="27" customWidth="1"/>
    <col min="6916" max="6924" width="8.7109375" style="27" customWidth="1"/>
    <col min="6925" max="6925" width="10.7109375" style="27" customWidth="1"/>
    <col min="6926" max="6926" width="25.7109375" style="27" customWidth="1"/>
    <col min="6927" max="7169" width="9.140625" style="27"/>
    <col min="7170" max="7170" width="25.7109375" style="27" customWidth="1"/>
    <col min="7171" max="7171" width="10.7109375" style="27" customWidth="1"/>
    <col min="7172" max="7180" width="8.7109375" style="27" customWidth="1"/>
    <col min="7181" max="7181" width="10.7109375" style="27" customWidth="1"/>
    <col min="7182" max="7182" width="25.7109375" style="27" customWidth="1"/>
    <col min="7183" max="7425" width="9.140625" style="27"/>
    <col min="7426" max="7426" width="25.7109375" style="27" customWidth="1"/>
    <col min="7427" max="7427" width="10.7109375" style="27" customWidth="1"/>
    <col min="7428" max="7436" width="8.7109375" style="27" customWidth="1"/>
    <col min="7437" max="7437" width="10.7109375" style="27" customWidth="1"/>
    <col min="7438" max="7438" width="25.7109375" style="27" customWidth="1"/>
    <col min="7439" max="7681" width="9.140625" style="27"/>
    <col min="7682" max="7682" width="25.7109375" style="27" customWidth="1"/>
    <col min="7683" max="7683" width="10.7109375" style="27" customWidth="1"/>
    <col min="7684" max="7692" width="8.7109375" style="27" customWidth="1"/>
    <col min="7693" max="7693" width="10.7109375" style="27" customWidth="1"/>
    <col min="7694" max="7694" width="25.7109375" style="27" customWidth="1"/>
    <col min="7695" max="7937" width="9.140625" style="27"/>
    <col min="7938" max="7938" width="25.7109375" style="27" customWidth="1"/>
    <col min="7939" max="7939" width="10.7109375" style="27" customWidth="1"/>
    <col min="7940" max="7948" width="8.7109375" style="27" customWidth="1"/>
    <col min="7949" max="7949" width="10.7109375" style="27" customWidth="1"/>
    <col min="7950" max="7950" width="25.7109375" style="27" customWidth="1"/>
    <col min="7951" max="8193" width="9.140625" style="27"/>
    <col min="8194" max="8194" width="25.7109375" style="27" customWidth="1"/>
    <col min="8195" max="8195" width="10.7109375" style="27" customWidth="1"/>
    <col min="8196" max="8204" width="8.7109375" style="27" customWidth="1"/>
    <col min="8205" max="8205" width="10.7109375" style="27" customWidth="1"/>
    <col min="8206" max="8206" width="25.7109375" style="27" customWidth="1"/>
    <col min="8207" max="8449" width="9.140625" style="27"/>
    <col min="8450" max="8450" width="25.7109375" style="27" customWidth="1"/>
    <col min="8451" max="8451" width="10.7109375" style="27" customWidth="1"/>
    <col min="8452" max="8460" width="8.7109375" style="27" customWidth="1"/>
    <col min="8461" max="8461" width="10.7109375" style="27" customWidth="1"/>
    <col min="8462" max="8462" width="25.7109375" style="27" customWidth="1"/>
    <col min="8463" max="8705" width="9.140625" style="27"/>
    <col min="8706" max="8706" width="25.7109375" style="27" customWidth="1"/>
    <col min="8707" max="8707" width="10.7109375" style="27" customWidth="1"/>
    <col min="8708" max="8716" width="8.7109375" style="27" customWidth="1"/>
    <col min="8717" max="8717" width="10.7109375" style="27" customWidth="1"/>
    <col min="8718" max="8718" width="25.7109375" style="27" customWidth="1"/>
    <col min="8719" max="8961" width="9.140625" style="27"/>
    <col min="8962" max="8962" width="25.7109375" style="27" customWidth="1"/>
    <col min="8963" max="8963" width="10.7109375" style="27" customWidth="1"/>
    <col min="8964" max="8972" width="8.7109375" style="27" customWidth="1"/>
    <col min="8973" max="8973" width="10.7109375" style="27" customWidth="1"/>
    <col min="8974" max="8974" width="25.7109375" style="27" customWidth="1"/>
    <col min="8975" max="9217" width="9.140625" style="27"/>
    <col min="9218" max="9218" width="25.7109375" style="27" customWidth="1"/>
    <col min="9219" max="9219" width="10.7109375" style="27" customWidth="1"/>
    <col min="9220" max="9228" width="8.7109375" style="27" customWidth="1"/>
    <col min="9229" max="9229" width="10.7109375" style="27" customWidth="1"/>
    <col min="9230" max="9230" width="25.7109375" style="27" customWidth="1"/>
    <col min="9231" max="9473" width="9.140625" style="27"/>
    <col min="9474" max="9474" width="25.7109375" style="27" customWidth="1"/>
    <col min="9475" max="9475" width="10.7109375" style="27" customWidth="1"/>
    <col min="9476" max="9484" width="8.7109375" style="27" customWidth="1"/>
    <col min="9485" max="9485" width="10.7109375" style="27" customWidth="1"/>
    <col min="9486" max="9486" width="25.7109375" style="27" customWidth="1"/>
    <col min="9487" max="9729" width="9.140625" style="27"/>
    <col min="9730" max="9730" width="25.7109375" style="27" customWidth="1"/>
    <col min="9731" max="9731" width="10.7109375" style="27" customWidth="1"/>
    <col min="9732" max="9740" width="8.7109375" style="27" customWidth="1"/>
    <col min="9741" max="9741" width="10.7109375" style="27" customWidth="1"/>
    <col min="9742" max="9742" width="25.7109375" style="27" customWidth="1"/>
    <col min="9743" max="9985" width="9.140625" style="27"/>
    <col min="9986" max="9986" width="25.7109375" style="27" customWidth="1"/>
    <col min="9987" max="9987" width="10.7109375" style="27" customWidth="1"/>
    <col min="9988" max="9996" width="8.7109375" style="27" customWidth="1"/>
    <col min="9997" max="9997" width="10.7109375" style="27" customWidth="1"/>
    <col min="9998" max="9998" width="25.7109375" style="27" customWidth="1"/>
    <col min="9999" max="10241" width="9.140625" style="27"/>
    <col min="10242" max="10242" width="25.7109375" style="27" customWidth="1"/>
    <col min="10243" max="10243" width="10.7109375" style="27" customWidth="1"/>
    <col min="10244" max="10252" width="8.7109375" style="27" customWidth="1"/>
    <col min="10253" max="10253" width="10.7109375" style="27" customWidth="1"/>
    <col min="10254" max="10254" width="25.7109375" style="27" customWidth="1"/>
    <col min="10255" max="10497" width="9.140625" style="27"/>
    <col min="10498" max="10498" width="25.7109375" style="27" customWidth="1"/>
    <col min="10499" max="10499" width="10.7109375" style="27" customWidth="1"/>
    <col min="10500" max="10508" width="8.7109375" style="27" customWidth="1"/>
    <col min="10509" max="10509" width="10.7109375" style="27" customWidth="1"/>
    <col min="10510" max="10510" width="25.7109375" style="27" customWidth="1"/>
    <col min="10511" max="10753" width="9.140625" style="27"/>
    <col min="10754" max="10754" width="25.7109375" style="27" customWidth="1"/>
    <col min="10755" max="10755" width="10.7109375" style="27" customWidth="1"/>
    <col min="10756" max="10764" width="8.7109375" style="27" customWidth="1"/>
    <col min="10765" max="10765" width="10.7109375" style="27" customWidth="1"/>
    <col min="10766" max="10766" width="25.7109375" style="27" customWidth="1"/>
    <col min="10767" max="11009" width="9.140625" style="27"/>
    <col min="11010" max="11010" width="25.7109375" style="27" customWidth="1"/>
    <col min="11011" max="11011" width="10.7109375" style="27" customWidth="1"/>
    <col min="11012" max="11020" width="8.7109375" style="27" customWidth="1"/>
    <col min="11021" max="11021" width="10.7109375" style="27" customWidth="1"/>
    <col min="11022" max="11022" width="25.7109375" style="27" customWidth="1"/>
    <col min="11023" max="11265" width="9.140625" style="27"/>
    <col min="11266" max="11266" width="25.7109375" style="27" customWidth="1"/>
    <col min="11267" max="11267" width="10.7109375" style="27" customWidth="1"/>
    <col min="11268" max="11276" width="8.7109375" style="27" customWidth="1"/>
    <col min="11277" max="11277" width="10.7109375" style="27" customWidth="1"/>
    <col min="11278" max="11278" width="25.7109375" style="27" customWidth="1"/>
    <col min="11279" max="11521" width="9.140625" style="27"/>
    <col min="11522" max="11522" width="25.7109375" style="27" customWidth="1"/>
    <col min="11523" max="11523" width="10.7109375" style="27" customWidth="1"/>
    <col min="11524" max="11532" width="8.7109375" style="27" customWidth="1"/>
    <col min="11533" max="11533" width="10.7109375" style="27" customWidth="1"/>
    <col min="11534" max="11534" width="25.7109375" style="27" customWidth="1"/>
    <col min="11535" max="11777" width="9.140625" style="27"/>
    <col min="11778" max="11778" width="25.7109375" style="27" customWidth="1"/>
    <col min="11779" max="11779" width="10.7109375" style="27" customWidth="1"/>
    <col min="11780" max="11788" width="8.7109375" style="27" customWidth="1"/>
    <col min="11789" max="11789" width="10.7109375" style="27" customWidth="1"/>
    <col min="11790" max="11790" width="25.7109375" style="27" customWidth="1"/>
    <col min="11791" max="12033" width="9.140625" style="27"/>
    <col min="12034" max="12034" width="25.7109375" style="27" customWidth="1"/>
    <col min="12035" max="12035" width="10.7109375" style="27" customWidth="1"/>
    <col min="12036" max="12044" width="8.7109375" style="27" customWidth="1"/>
    <col min="12045" max="12045" width="10.7109375" style="27" customWidth="1"/>
    <col min="12046" max="12046" width="25.7109375" style="27" customWidth="1"/>
    <col min="12047" max="12289" width="9.140625" style="27"/>
    <col min="12290" max="12290" width="25.7109375" style="27" customWidth="1"/>
    <col min="12291" max="12291" width="10.7109375" style="27" customWidth="1"/>
    <col min="12292" max="12300" width="8.7109375" style="27" customWidth="1"/>
    <col min="12301" max="12301" width="10.7109375" style="27" customWidth="1"/>
    <col min="12302" max="12302" width="25.7109375" style="27" customWidth="1"/>
    <col min="12303" max="12545" width="9.140625" style="27"/>
    <col min="12546" max="12546" width="25.7109375" style="27" customWidth="1"/>
    <col min="12547" max="12547" width="10.7109375" style="27" customWidth="1"/>
    <col min="12548" max="12556" width="8.7109375" style="27" customWidth="1"/>
    <col min="12557" max="12557" width="10.7109375" style="27" customWidth="1"/>
    <col min="12558" max="12558" width="25.7109375" style="27" customWidth="1"/>
    <col min="12559" max="12801" width="9.140625" style="27"/>
    <col min="12802" max="12802" width="25.7109375" style="27" customWidth="1"/>
    <col min="12803" max="12803" width="10.7109375" style="27" customWidth="1"/>
    <col min="12804" max="12812" width="8.7109375" style="27" customWidth="1"/>
    <col min="12813" max="12813" width="10.7109375" style="27" customWidth="1"/>
    <col min="12814" max="12814" width="25.7109375" style="27" customWidth="1"/>
    <col min="12815" max="13057" width="9.140625" style="27"/>
    <col min="13058" max="13058" width="25.7109375" style="27" customWidth="1"/>
    <col min="13059" max="13059" width="10.7109375" style="27" customWidth="1"/>
    <col min="13060" max="13068" width="8.7109375" style="27" customWidth="1"/>
    <col min="13069" max="13069" width="10.7109375" style="27" customWidth="1"/>
    <col min="13070" max="13070" width="25.7109375" style="27" customWidth="1"/>
    <col min="13071" max="13313" width="9.140625" style="27"/>
    <col min="13314" max="13314" width="25.7109375" style="27" customWidth="1"/>
    <col min="13315" max="13315" width="10.7109375" style="27" customWidth="1"/>
    <col min="13316" max="13324" width="8.7109375" style="27" customWidth="1"/>
    <col min="13325" max="13325" width="10.7109375" style="27" customWidth="1"/>
    <col min="13326" max="13326" width="25.7109375" style="27" customWidth="1"/>
    <col min="13327" max="13569" width="9.140625" style="27"/>
    <col min="13570" max="13570" width="25.7109375" style="27" customWidth="1"/>
    <col min="13571" max="13571" width="10.7109375" style="27" customWidth="1"/>
    <col min="13572" max="13580" width="8.7109375" style="27" customWidth="1"/>
    <col min="13581" max="13581" width="10.7109375" style="27" customWidth="1"/>
    <col min="13582" max="13582" width="25.7109375" style="27" customWidth="1"/>
    <col min="13583" max="13825" width="9.140625" style="27"/>
    <col min="13826" max="13826" width="25.7109375" style="27" customWidth="1"/>
    <col min="13827" max="13827" width="10.7109375" style="27" customWidth="1"/>
    <col min="13828" max="13836" width="8.7109375" style="27" customWidth="1"/>
    <col min="13837" max="13837" width="10.7109375" style="27" customWidth="1"/>
    <col min="13838" max="13838" width="25.7109375" style="27" customWidth="1"/>
    <col min="13839" max="14081" width="9.140625" style="27"/>
    <col min="14082" max="14082" width="25.7109375" style="27" customWidth="1"/>
    <col min="14083" max="14083" width="10.7109375" style="27" customWidth="1"/>
    <col min="14084" max="14092" width="8.7109375" style="27" customWidth="1"/>
    <col min="14093" max="14093" width="10.7109375" style="27" customWidth="1"/>
    <col min="14094" max="14094" width="25.7109375" style="27" customWidth="1"/>
    <col min="14095" max="14337" width="9.140625" style="27"/>
    <col min="14338" max="14338" width="25.7109375" style="27" customWidth="1"/>
    <col min="14339" max="14339" width="10.7109375" style="27" customWidth="1"/>
    <col min="14340" max="14348" width="8.7109375" style="27" customWidth="1"/>
    <col min="14349" max="14349" width="10.7109375" style="27" customWidth="1"/>
    <col min="14350" max="14350" width="25.7109375" style="27" customWidth="1"/>
    <col min="14351" max="14593" width="9.140625" style="27"/>
    <col min="14594" max="14594" width="25.7109375" style="27" customWidth="1"/>
    <col min="14595" max="14595" width="10.7109375" style="27" customWidth="1"/>
    <col min="14596" max="14604" width="8.7109375" style="27" customWidth="1"/>
    <col min="14605" max="14605" width="10.7109375" style="27" customWidth="1"/>
    <col min="14606" max="14606" width="25.7109375" style="27" customWidth="1"/>
    <col min="14607" max="14849" width="9.140625" style="27"/>
    <col min="14850" max="14850" width="25.7109375" style="27" customWidth="1"/>
    <col min="14851" max="14851" width="10.7109375" style="27" customWidth="1"/>
    <col min="14852" max="14860" width="8.7109375" style="27" customWidth="1"/>
    <col min="14861" max="14861" width="10.7109375" style="27" customWidth="1"/>
    <col min="14862" max="14862" width="25.7109375" style="27" customWidth="1"/>
    <col min="14863" max="15105" width="9.140625" style="27"/>
    <col min="15106" max="15106" width="25.7109375" style="27" customWidth="1"/>
    <col min="15107" max="15107" width="10.7109375" style="27" customWidth="1"/>
    <col min="15108" max="15116" width="8.7109375" style="27" customWidth="1"/>
    <col min="15117" max="15117" width="10.7109375" style="27" customWidth="1"/>
    <col min="15118" max="15118" width="25.7109375" style="27" customWidth="1"/>
    <col min="15119" max="15361" width="9.140625" style="27"/>
    <col min="15362" max="15362" width="25.7109375" style="27" customWidth="1"/>
    <col min="15363" max="15363" width="10.7109375" style="27" customWidth="1"/>
    <col min="15364" max="15372" width="8.7109375" style="27" customWidth="1"/>
    <col min="15373" max="15373" width="10.7109375" style="27" customWidth="1"/>
    <col min="15374" max="15374" width="25.7109375" style="27" customWidth="1"/>
    <col min="15375" max="15617" width="9.140625" style="27"/>
    <col min="15618" max="15618" width="25.7109375" style="27" customWidth="1"/>
    <col min="15619" max="15619" width="10.7109375" style="27" customWidth="1"/>
    <col min="15620" max="15628" width="8.7109375" style="27" customWidth="1"/>
    <col min="15629" max="15629" width="10.7109375" style="27" customWidth="1"/>
    <col min="15630" max="15630" width="25.7109375" style="27" customWidth="1"/>
    <col min="15631" max="15873" width="9.140625" style="27"/>
    <col min="15874" max="15874" width="25.7109375" style="27" customWidth="1"/>
    <col min="15875" max="15875" width="10.7109375" style="27" customWidth="1"/>
    <col min="15876" max="15884" width="8.7109375" style="27" customWidth="1"/>
    <col min="15885" max="15885" width="10.7109375" style="27" customWidth="1"/>
    <col min="15886" max="15886" width="25.7109375" style="27" customWidth="1"/>
    <col min="15887" max="16129" width="9.140625" style="27"/>
    <col min="16130" max="16130" width="25.7109375" style="27" customWidth="1"/>
    <col min="16131" max="16131" width="10.7109375" style="27" customWidth="1"/>
    <col min="16132" max="16140" width="8.7109375" style="27" customWidth="1"/>
    <col min="16141" max="16141" width="10.7109375" style="27" customWidth="1"/>
    <col min="16142" max="16142" width="25.7109375" style="27" customWidth="1"/>
    <col min="16143" max="16384" width="9.140625" style="27"/>
  </cols>
  <sheetData>
    <row r="1" spans="1:14" s="21" customFormat="1" ht="21.95" customHeight="1" x14ac:dyDescent="0.2">
      <c r="A1" s="1557" t="s">
        <v>944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  <c r="L1" s="1557"/>
      <c r="M1" s="1557"/>
      <c r="N1" s="1557"/>
    </row>
    <row r="2" spans="1:14" s="23" customFormat="1" ht="19.5" customHeight="1" x14ac:dyDescent="0.2">
      <c r="A2" s="1331" t="s">
        <v>791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s="89" customFormat="1" ht="17.25" customHeight="1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s="89" customFormat="1" ht="18" customHeight="1" x14ac:dyDescent="0.25">
      <c r="A4" s="1331" t="s">
        <v>346</v>
      </c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1331"/>
    </row>
    <row r="5" spans="1:14" ht="15.75" x14ac:dyDescent="0.3">
      <c r="A5" s="267" t="s">
        <v>856</v>
      </c>
      <c r="B5" s="277"/>
      <c r="C5" s="269"/>
      <c r="D5" s="269"/>
      <c r="E5" s="269"/>
      <c r="F5" s="269"/>
      <c r="G5" s="269"/>
      <c r="H5" s="269"/>
      <c r="I5" s="269"/>
      <c r="J5" s="145"/>
      <c r="K5" s="269"/>
      <c r="L5" s="269"/>
      <c r="M5" s="277"/>
      <c r="N5" s="278" t="s">
        <v>857</v>
      </c>
    </row>
    <row r="6" spans="1:14" ht="16.5" thickBot="1" x14ac:dyDescent="0.25">
      <c r="A6" s="1558" t="s">
        <v>439</v>
      </c>
      <c r="B6" s="1558" t="s">
        <v>414</v>
      </c>
      <c r="C6" s="1461" t="s">
        <v>700</v>
      </c>
      <c r="D6" s="1555"/>
      <c r="E6" s="1555"/>
      <c r="F6" s="1555"/>
      <c r="G6" s="1555"/>
      <c r="H6" s="1555"/>
      <c r="I6" s="1555"/>
      <c r="J6" s="1555"/>
      <c r="K6" s="1555"/>
      <c r="L6" s="1556"/>
      <c r="M6" s="1457" t="s">
        <v>413</v>
      </c>
      <c r="N6" s="1457" t="s">
        <v>440</v>
      </c>
    </row>
    <row r="7" spans="1:14" ht="29.25" customHeight="1" thickTop="1" x14ac:dyDescent="0.2">
      <c r="A7" s="1559"/>
      <c r="B7" s="1560"/>
      <c r="C7" s="436" t="s">
        <v>394</v>
      </c>
      <c r="D7" s="59" t="s">
        <v>345</v>
      </c>
      <c r="E7" s="64" t="s">
        <v>197</v>
      </c>
      <c r="F7" s="83" t="s">
        <v>161</v>
      </c>
      <c r="G7" s="83" t="s">
        <v>69</v>
      </c>
      <c r="H7" s="83" t="s">
        <v>67</v>
      </c>
      <c r="I7" s="83" t="s">
        <v>65</v>
      </c>
      <c r="J7" s="83" t="s">
        <v>63</v>
      </c>
      <c r="K7" s="83" t="s">
        <v>61</v>
      </c>
      <c r="L7" s="73" t="s">
        <v>59</v>
      </c>
      <c r="M7" s="1458"/>
      <c r="N7" s="1458"/>
    </row>
    <row r="8" spans="1:14" ht="13.5" customHeight="1" thickBot="1" x14ac:dyDescent="0.25">
      <c r="A8" s="1561" t="s">
        <v>361</v>
      </c>
      <c r="B8" s="141" t="s">
        <v>590</v>
      </c>
      <c r="C8" s="651">
        <f>SUM(D8:L8)</f>
        <v>17</v>
      </c>
      <c r="D8" s="186">
        <v>0</v>
      </c>
      <c r="E8" s="186">
        <v>16</v>
      </c>
      <c r="F8" s="186">
        <v>1</v>
      </c>
      <c r="G8" s="186">
        <v>0</v>
      </c>
      <c r="H8" s="186">
        <v>0</v>
      </c>
      <c r="I8" s="186">
        <v>0</v>
      </c>
      <c r="J8" s="186">
        <v>0</v>
      </c>
      <c r="K8" s="186">
        <v>0</v>
      </c>
      <c r="L8" s="186">
        <v>0</v>
      </c>
      <c r="M8" s="63" t="s">
        <v>180</v>
      </c>
      <c r="N8" s="1347" t="s">
        <v>493</v>
      </c>
    </row>
    <row r="9" spans="1:14" ht="13.5" customHeight="1" thickTop="1" thickBot="1" x14ac:dyDescent="0.25">
      <c r="A9" s="1562"/>
      <c r="B9" s="142" t="s">
        <v>591</v>
      </c>
      <c r="C9" s="665">
        <f t="shared" ref="C9:C46" si="0">SUM(D9:L9)</f>
        <v>1</v>
      </c>
      <c r="D9" s="164">
        <v>0</v>
      </c>
      <c r="E9" s="164">
        <v>1</v>
      </c>
      <c r="F9" s="164">
        <v>0</v>
      </c>
      <c r="G9" s="164">
        <v>0</v>
      </c>
      <c r="H9" s="164">
        <v>0</v>
      </c>
      <c r="I9" s="164">
        <v>0</v>
      </c>
      <c r="J9" s="164">
        <v>0</v>
      </c>
      <c r="K9" s="164">
        <v>0</v>
      </c>
      <c r="L9" s="164">
        <v>0</v>
      </c>
      <c r="M9" s="61" t="s">
        <v>434</v>
      </c>
      <c r="N9" s="1348"/>
    </row>
    <row r="10" spans="1:14" s="24" customFormat="1" ht="13.5" customHeight="1" thickTop="1" thickBot="1" x14ac:dyDescent="0.25">
      <c r="A10" s="1563"/>
      <c r="B10" s="142" t="s">
        <v>44</v>
      </c>
      <c r="C10" s="157">
        <f t="shared" si="0"/>
        <v>18</v>
      </c>
      <c r="D10" s="157">
        <f t="shared" ref="D10:K10" si="1">D8+D9</f>
        <v>0</v>
      </c>
      <c r="E10" s="157">
        <f t="shared" si="1"/>
        <v>17</v>
      </c>
      <c r="F10" s="157">
        <f t="shared" si="1"/>
        <v>1</v>
      </c>
      <c r="G10" s="157">
        <f t="shared" si="1"/>
        <v>0</v>
      </c>
      <c r="H10" s="157">
        <f t="shared" si="1"/>
        <v>0</v>
      </c>
      <c r="I10" s="157">
        <f t="shared" si="1"/>
        <v>0</v>
      </c>
      <c r="J10" s="157">
        <f t="shared" si="1"/>
        <v>0</v>
      </c>
      <c r="K10" s="157">
        <f t="shared" si="1"/>
        <v>0</v>
      </c>
      <c r="L10" s="157">
        <f>L8+L9</f>
        <v>0</v>
      </c>
      <c r="M10" s="61" t="s">
        <v>45</v>
      </c>
      <c r="N10" s="1348"/>
    </row>
    <row r="11" spans="1:14" ht="13.5" customHeight="1" thickTop="1" thickBot="1" x14ac:dyDescent="0.25">
      <c r="A11" s="1564" t="s">
        <v>244</v>
      </c>
      <c r="B11" s="143" t="s">
        <v>590</v>
      </c>
      <c r="C11" s="406">
        <f t="shared" si="0"/>
        <v>15</v>
      </c>
      <c r="D11" s="188">
        <v>0</v>
      </c>
      <c r="E11" s="188">
        <v>8</v>
      </c>
      <c r="F11" s="188">
        <v>1</v>
      </c>
      <c r="G11" s="188">
        <v>3</v>
      </c>
      <c r="H11" s="188">
        <v>0</v>
      </c>
      <c r="I11" s="188">
        <v>3</v>
      </c>
      <c r="J11" s="188">
        <v>0</v>
      </c>
      <c r="K11" s="188">
        <v>0</v>
      </c>
      <c r="L11" s="188">
        <v>0</v>
      </c>
      <c r="M11" s="137" t="s">
        <v>180</v>
      </c>
      <c r="N11" s="1350" t="s">
        <v>245</v>
      </c>
    </row>
    <row r="12" spans="1:14" ht="13.5" customHeight="1" thickTop="1" thickBot="1" x14ac:dyDescent="0.25">
      <c r="A12" s="1565"/>
      <c r="B12" s="144" t="s">
        <v>591</v>
      </c>
      <c r="C12" s="406">
        <f t="shared" si="0"/>
        <v>17</v>
      </c>
      <c r="D12" s="188">
        <v>0</v>
      </c>
      <c r="E12" s="188">
        <v>8</v>
      </c>
      <c r="F12" s="188">
        <v>2</v>
      </c>
      <c r="G12" s="188">
        <v>2</v>
      </c>
      <c r="H12" s="188">
        <v>3</v>
      </c>
      <c r="I12" s="188">
        <v>1</v>
      </c>
      <c r="J12" s="188">
        <v>1</v>
      </c>
      <c r="K12" s="188">
        <v>0</v>
      </c>
      <c r="L12" s="188">
        <v>0</v>
      </c>
      <c r="M12" s="62" t="s">
        <v>434</v>
      </c>
      <c r="N12" s="1350"/>
    </row>
    <row r="13" spans="1:14" s="24" customFormat="1" ht="13.5" customHeight="1" thickTop="1" thickBot="1" x14ac:dyDescent="0.25">
      <c r="A13" s="1566"/>
      <c r="B13" s="144" t="s">
        <v>44</v>
      </c>
      <c r="C13" s="159">
        <f t="shared" si="0"/>
        <v>32</v>
      </c>
      <c r="D13" s="159">
        <f t="shared" ref="D13:K13" si="2">D11+D12</f>
        <v>0</v>
      </c>
      <c r="E13" s="159">
        <f t="shared" si="2"/>
        <v>16</v>
      </c>
      <c r="F13" s="159">
        <f t="shared" si="2"/>
        <v>3</v>
      </c>
      <c r="G13" s="159">
        <f t="shared" si="2"/>
        <v>5</v>
      </c>
      <c r="H13" s="159">
        <f t="shared" si="2"/>
        <v>3</v>
      </c>
      <c r="I13" s="159">
        <f t="shared" si="2"/>
        <v>4</v>
      </c>
      <c r="J13" s="159">
        <f t="shared" si="2"/>
        <v>1</v>
      </c>
      <c r="K13" s="159">
        <f t="shared" si="2"/>
        <v>0</v>
      </c>
      <c r="L13" s="159">
        <f>L11+L12</f>
        <v>0</v>
      </c>
      <c r="M13" s="62" t="s">
        <v>45</v>
      </c>
      <c r="N13" s="1350"/>
    </row>
    <row r="14" spans="1:14" ht="13.5" customHeight="1" thickTop="1" thickBot="1" x14ac:dyDescent="0.25">
      <c r="A14" s="1567" t="s">
        <v>362</v>
      </c>
      <c r="B14" s="141" t="s">
        <v>590</v>
      </c>
      <c r="C14" s="665">
        <f t="shared" si="0"/>
        <v>14</v>
      </c>
      <c r="D14" s="164">
        <v>0</v>
      </c>
      <c r="E14" s="164">
        <v>7</v>
      </c>
      <c r="F14" s="164">
        <v>1</v>
      </c>
      <c r="G14" s="164">
        <v>1</v>
      </c>
      <c r="H14" s="164">
        <v>0</v>
      </c>
      <c r="I14" s="164">
        <v>1</v>
      </c>
      <c r="J14" s="164">
        <v>2</v>
      </c>
      <c r="K14" s="164">
        <v>2</v>
      </c>
      <c r="L14" s="164">
        <v>0</v>
      </c>
      <c r="M14" s="63" t="s">
        <v>180</v>
      </c>
      <c r="N14" s="1348" t="s">
        <v>356</v>
      </c>
    </row>
    <row r="15" spans="1:14" ht="13.5" customHeight="1" thickTop="1" thickBot="1" x14ac:dyDescent="0.25">
      <c r="A15" s="1562"/>
      <c r="B15" s="142" t="s">
        <v>591</v>
      </c>
      <c r="C15" s="665">
        <f t="shared" si="0"/>
        <v>14</v>
      </c>
      <c r="D15" s="164">
        <v>0</v>
      </c>
      <c r="E15" s="164">
        <v>4</v>
      </c>
      <c r="F15" s="164">
        <v>2</v>
      </c>
      <c r="G15" s="164">
        <v>3</v>
      </c>
      <c r="H15" s="164">
        <v>2</v>
      </c>
      <c r="I15" s="164">
        <v>2</v>
      </c>
      <c r="J15" s="164">
        <v>1</v>
      </c>
      <c r="K15" s="164">
        <v>0</v>
      </c>
      <c r="L15" s="164">
        <v>0</v>
      </c>
      <c r="M15" s="61" t="s">
        <v>434</v>
      </c>
      <c r="N15" s="1348"/>
    </row>
    <row r="16" spans="1:14" s="24" customFormat="1" ht="13.5" customHeight="1" thickTop="1" thickBot="1" x14ac:dyDescent="0.25">
      <c r="A16" s="1563"/>
      <c r="B16" s="142" t="s">
        <v>44</v>
      </c>
      <c r="C16" s="157">
        <f t="shared" si="0"/>
        <v>28</v>
      </c>
      <c r="D16" s="157">
        <f t="shared" ref="D16" si="3">D14+D15</f>
        <v>0</v>
      </c>
      <c r="E16" s="157">
        <f t="shared" ref="E16" si="4">E14+E15</f>
        <v>11</v>
      </c>
      <c r="F16" s="157">
        <f t="shared" ref="F16" si="5">F14+F15</f>
        <v>3</v>
      </c>
      <c r="G16" s="157">
        <f t="shared" ref="G16" si="6">G14+G15</f>
        <v>4</v>
      </c>
      <c r="H16" s="157">
        <f t="shared" ref="H16" si="7">H14+H15</f>
        <v>2</v>
      </c>
      <c r="I16" s="157">
        <f t="shared" ref="I16" si="8">I14+I15</f>
        <v>3</v>
      </c>
      <c r="J16" s="157">
        <f t="shared" ref="J16" si="9">J14+J15</f>
        <v>3</v>
      </c>
      <c r="K16" s="157">
        <f t="shared" ref="K16" si="10">K14+K15</f>
        <v>2</v>
      </c>
      <c r="L16" s="157">
        <f>L14+L15</f>
        <v>0</v>
      </c>
      <c r="M16" s="61" t="s">
        <v>45</v>
      </c>
      <c r="N16" s="1348"/>
    </row>
    <row r="17" spans="1:14" ht="13.5" customHeight="1" thickTop="1" thickBot="1" x14ac:dyDescent="0.25">
      <c r="A17" s="1564" t="s">
        <v>246</v>
      </c>
      <c r="B17" s="143" t="s">
        <v>590</v>
      </c>
      <c r="C17" s="406">
        <f t="shared" si="0"/>
        <v>57</v>
      </c>
      <c r="D17" s="188">
        <v>0</v>
      </c>
      <c r="E17" s="188">
        <v>25</v>
      </c>
      <c r="F17" s="188">
        <v>5</v>
      </c>
      <c r="G17" s="188">
        <v>6</v>
      </c>
      <c r="H17" s="188">
        <v>3</v>
      </c>
      <c r="I17" s="188">
        <v>3</v>
      </c>
      <c r="J17" s="188">
        <v>9</v>
      </c>
      <c r="K17" s="188">
        <v>6</v>
      </c>
      <c r="L17" s="188">
        <v>0</v>
      </c>
      <c r="M17" s="137" t="s">
        <v>180</v>
      </c>
      <c r="N17" s="1350" t="s">
        <v>247</v>
      </c>
    </row>
    <row r="18" spans="1:14" ht="13.5" customHeight="1" thickTop="1" thickBot="1" x14ac:dyDescent="0.25">
      <c r="A18" s="1565"/>
      <c r="B18" s="144" t="s">
        <v>591</v>
      </c>
      <c r="C18" s="406">
        <f t="shared" si="0"/>
        <v>8</v>
      </c>
      <c r="D18" s="188">
        <v>0</v>
      </c>
      <c r="E18" s="188">
        <v>1</v>
      </c>
      <c r="F18" s="188">
        <v>2</v>
      </c>
      <c r="G18" s="188">
        <v>1</v>
      </c>
      <c r="H18" s="188">
        <v>2</v>
      </c>
      <c r="I18" s="188">
        <v>0</v>
      </c>
      <c r="J18" s="188">
        <v>1</v>
      </c>
      <c r="K18" s="188">
        <v>1</v>
      </c>
      <c r="L18" s="188">
        <v>0</v>
      </c>
      <c r="M18" s="62" t="s">
        <v>434</v>
      </c>
      <c r="N18" s="1350"/>
    </row>
    <row r="19" spans="1:14" s="24" customFormat="1" ht="13.5" customHeight="1" thickTop="1" thickBot="1" x14ac:dyDescent="0.25">
      <c r="A19" s="1566"/>
      <c r="B19" s="144" t="s">
        <v>44</v>
      </c>
      <c r="C19" s="159">
        <f t="shared" si="0"/>
        <v>65</v>
      </c>
      <c r="D19" s="159">
        <f t="shared" ref="D19" si="11">D17+D18</f>
        <v>0</v>
      </c>
      <c r="E19" s="159">
        <f t="shared" ref="E19" si="12">E17+E18</f>
        <v>26</v>
      </c>
      <c r="F19" s="159">
        <f t="shared" ref="F19" si="13">F17+F18</f>
        <v>7</v>
      </c>
      <c r="G19" s="159">
        <f t="shared" ref="G19" si="14">G17+G18</f>
        <v>7</v>
      </c>
      <c r="H19" s="159">
        <f t="shared" ref="H19" si="15">H17+H18</f>
        <v>5</v>
      </c>
      <c r="I19" s="159">
        <f t="shared" ref="I19" si="16">I17+I18</f>
        <v>3</v>
      </c>
      <c r="J19" s="159">
        <f t="shared" ref="J19" si="17">J17+J18</f>
        <v>10</v>
      </c>
      <c r="K19" s="159">
        <f t="shared" ref="K19" si="18">K17+K18</f>
        <v>7</v>
      </c>
      <c r="L19" s="159">
        <f>L17+L18</f>
        <v>0</v>
      </c>
      <c r="M19" s="62" t="s">
        <v>45</v>
      </c>
      <c r="N19" s="1350"/>
    </row>
    <row r="20" spans="1:14" ht="13.5" customHeight="1" thickTop="1" thickBot="1" x14ac:dyDescent="0.25">
      <c r="A20" s="1567" t="s">
        <v>363</v>
      </c>
      <c r="B20" s="141" t="s">
        <v>590</v>
      </c>
      <c r="C20" s="665">
        <f t="shared" si="0"/>
        <v>11</v>
      </c>
      <c r="D20" s="164">
        <v>0</v>
      </c>
      <c r="E20" s="164">
        <v>3</v>
      </c>
      <c r="F20" s="164">
        <v>0</v>
      </c>
      <c r="G20" s="164">
        <v>1</v>
      </c>
      <c r="H20" s="164">
        <v>1</v>
      </c>
      <c r="I20" s="164">
        <v>1</v>
      </c>
      <c r="J20" s="164">
        <v>3</v>
      </c>
      <c r="K20" s="164">
        <v>2</v>
      </c>
      <c r="L20" s="164">
        <v>0</v>
      </c>
      <c r="M20" s="63" t="s">
        <v>180</v>
      </c>
      <c r="N20" s="1348" t="s">
        <v>357</v>
      </c>
    </row>
    <row r="21" spans="1:14" ht="13.5" customHeight="1" thickTop="1" thickBot="1" x14ac:dyDescent="0.25">
      <c r="A21" s="1562"/>
      <c r="B21" s="142" t="s">
        <v>591</v>
      </c>
      <c r="C21" s="665">
        <f t="shared" si="0"/>
        <v>1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  <c r="J21" s="164">
        <v>1</v>
      </c>
      <c r="K21" s="164">
        <v>0</v>
      </c>
      <c r="L21" s="164">
        <v>0</v>
      </c>
      <c r="M21" s="61" t="s">
        <v>434</v>
      </c>
      <c r="N21" s="1348"/>
    </row>
    <row r="22" spans="1:14" s="24" customFormat="1" ht="13.5" customHeight="1" thickTop="1" thickBot="1" x14ac:dyDescent="0.25">
      <c r="A22" s="1563"/>
      <c r="B22" s="142" t="s">
        <v>44</v>
      </c>
      <c r="C22" s="157">
        <f t="shared" si="0"/>
        <v>12</v>
      </c>
      <c r="D22" s="157">
        <f t="shared" ref="D22" si="19">D20+D21</f>
        <v>0</v>
      </c>
      <c r="E22" s="157">
        <f t="shared" ref="E22" si="20">E20+E21</f>
        <v>3</v>
      </c>
      <c r="F22" s="157">
        <f t="shared" ref="F22" si="21">F20+F21</f>
        <v>0</v>
      </c>
      <c r="G22" s="157">
        <f t="shared" ref="G22" si="22">G20+G21</f>
        <v>1</v>
      </c>
      <c r="H22" s="157">
        <f t="shared" ref="H22" si="23">H20+H21</f>
        <v>1</v>
      </c>
      <c r="I22" s="157">
        <f t="shared" ref="I22" si="24">I20+I21</f>
        <v>1</v>
      </c>
      <c r="J22" s="157">
        <f t="shared" ref="J22" si="25">J20+J21</f>
        <v>4</v>
      </c>
      <c r="K22" s="157">
        <f t="shared" ref="K22" si="26">K20+K21</f>
        <v>2</v>
      </c>
      <c r="L22" s="157">
        <f>L20+L21</f>
        <v>0</v>
      </c>
      <c r="M22" s="61" t="s">
        <v>45</v>
      </c>
      <c r="N22" s="1348"/>
    </row>
    <row r="23" spans="1:14" s="24" customFormat="1" ht="13.5" customHeight="1" thickTop="1" thickBot="1" x14ac:dyDescent="0.25">
      <c r="A23" s="1586" t="s">
        <v>438</v>
      </c>
      <c r="B23" s="143" t="s">
        <v>590</v>
      </c>
      <c r="C23" s="216">
        <f t="shared" si="0"/>
        <v>0</v>
      </c>
      <c r="D23" s="188">
        <v>0</v>
      </c>
      <c r="E23" s="188">
        <v>0</v>
      </c>
      <c r="F23" s="188">
        <v>0</v>
      </c>
      <c r="G23" s="188">
        <v>0</v>
      </c>
      <c r="H23" s="188">
        <v>0</v>
      </c>
      <c r="I23" s="188">
        <v>0</v>
      </c>
      <c r="J23" s="188">
        <v>0</v>
      </c>
      <c r="K23" s="188">
        <v>0</v>
      </c>
      <c r="L23" s="188">
        <v>0</v>
      </c>
      <c r="M23" s="137" t="s">
        <v>180</v>
      </c>
      <c r="N23" s="1575" t="s">
        <v>437</v>
      </c>
    </row>
    <row r="24" spans="1:14" s="24" customFormat="1" ht="13.5" customHeight="1" thickTop="1" thickBot="1" x14ac:dyDescent="0.25">
      <c r="A24" s="1587"/>
      <c r="B24" s="144" t="s">
        <v>591</v>
      </c>
      <c r="C24" s="216">
        <f t="shared" si="0"/>
        <v>0</v>
      </c>
      <c r="D24" s="188">
        <v>0</v>
      </c>
      <c r="E24" s="188">
        <v>0</v>
      </c>
      <c r="F24" s="188">
        <v>0</v>
      </c>
      <c r="G24" s="188">
        <v>0</v>
      </c>
      <c r="H24" s="188">
        <v>0</v>
      </c>
      <c r="I24" s="188">
        <v>0</v>
      </c>
      <c r="J24" s="188">
        <v>0</v>
      </c>
      <c r="K24" s="188">
        <v>0</v>
      </c>
      <c r="L24" s="188">
        <v>0</v>
      </c>
      <c r="M24" s="137" t="s">
        <v>434</v>
      </c>
      <c r="N24" s="1585"/>
    </row>
    <row r="25" spans="1:14" s="24" customFormat="1" ht="13.5" customHeight="1" thickTop="1" thickBot="1" x14ac:dyDescent="0.25">
      <c r="A25" s="1588"/>
      <c r="B25" s="144" t="s">
        <v>44</v>
      </c>
      <c r="C25" s="216">
        <f t="shared" si="0"/>
        <v>0</v>
      </c>
      <c r="D25" s="159">
        <f t="shared" ref="D25" si="27">D23+D24</f>
        <v>0</v>
      </c>
      <c r="E25" s="159">
        <f t="shared" ref="E25" si="28">E23+E24</f>
        <v>0</v>
      </c>
      <c r="F25" s="159">
        <f t="shared" ref="F25" si="29">F23+F24</f>
        <v>0</v>
      </c>
      <c r="G25" s="159">
        <f t="shared" ref="G25" si="30">G23+G24</f>
        <v>0</v>
      </c>
      <c r="H25" s="159">
        <f t="shared" ref="H25" si="31">H23+H24</f>
        <v>0</v>
      </c>
      <c r="I25" s="159">
        <f t="shared" ref="I25" si="32">I23+I24</f>
        <v>0</v>
      </c>
      <c r="J25" s="159">
        <f t="shared" ref="J25" si="33">J23+J24</f>
        <v>0</v>
      </c>
      <c r="K25" s="159">
        <f t="shared" ref="K25" si="34">K23+K24</f>
        <v>0</v>
      </c>
      <c r="L25" s="159">
        <f>L23+L24</f>
        <v>0</v>
      </c>
      <c r="M25" s="137" t="s">
        <v>45</v>
      </c>
      <c r="N25" s="1574"/>
    </row>
    <row r="26" spans="1:14" s="24" customFormat="1" ht="13.5" customHeight="1" thickTop="1" thickBot="1" x14ac:dyDescent="0.25">
      <c r="A26" s="1589" t="s">
        <v>364</v>
      </c>
      <c r="B26" s="141" t="s">
        <v>590</v>
      </c>
      <c r="C26" s="155">
        <f t="shared" si="0"/>
        <v>1</v>
      </c>
      <c r="D26" s="185">
        <v>0</v>
      </c>
      <c r="E26" s="185">
        <v>1</v>
      </c>
      <c r="F26" s="185">
        <v>0</v>
      </c>
      <c r="G26" s="185">
        <v>0</v>
      </c>
      <c r="H26" s="185">
        <v>0</v>
      </c>
      <c r="I26" s="185">
        <v>0</v>
      </c>
      <c r="J26" s="185">
        <v>0</v>
      </c>
      <c r="K26" s="185">
        <v>0</v>
      </c>
      <c r="L26" s="185">
        <v>0</v>
      </c>
      <c r="M26" s="63" t="s">
        <v>180</v>
      </c>
      <c r="N26" s="1348" t="s">
        <v>358</v>
      </c>
    </row>
    <row r="27" spans="1:14" s="24" customFormat="1" ht="13.5" customHeight="1" thickTop="1" thickBot="1" x14ac:dyDescent="0.25">
      <c r="A27" s="1590"/>
      <c r="B27" s="142" t="s">
        <v>591</v>
      </c>
      <c r="C27" s="155">
        <v>0</v>
      </c>
      <c r="D27" s="185">
        <v>0</v>
      </c>
      <c r="E27" s="185">
        <v>0</v>
      </c>
      <c r="F27" s="185">
        <v>0</v>
      </c>
      <c r="G27" s="185">
        <v>0</v>
      </c>
      <c r="H27" s="185">
        <v>0</v>
      </c>
      <c r="I27" s="185">
        <v>0</v>
      </c>
      <c r="J27" s="185">
        <v>0</v>
      </c>
      <c r="K27" s="185">
        <v>0</v>
      </c>
      <c r="L27" s="185">
        <v>0</v>
      </c>
      <c r="M27" s="61" t="s">
        <v>434</v>
      </c>
      <c r="N27" s="1348"/>
    </row>
    <row r="28" spans="1:14" s="24" customFormat="1" ht="13.5" customHeight="1" thickTop="1" thickBot="1" x14ac:dyDescent="0.25">
      <c r="A28" s="1591"/>
      <c r="B28" s="142" t="s">
        <v>44</v>
      </c>
      <c r="C28" s="155">
        <f t="shared" si="0"/>
        <v>1</v>
      </c>
      <c r="D28" s="157">
        <f t="shared" ref="D28" si="35">D26+D27</f>
        <v>0</v>
      </c>
      <c r="E28" s="157">
        <f t="shared" ref="E28" si="36">E26+E27</f>
        <v>1</v>
      </c>
      <c r="F28" s="157">
        <f t="shared" ref="F28" si="37">F26+F27</f>
        <v>0</v>
      </c>
      <c r="G28" s="157">
        <f t="shared" ref="G28" si="38">G26+G27</f>
        <v>0</v>
      </c>
      <c r="H28" s="157">
        <f t="shared" ref="H28" si="39">H26+H27</f>
        <v>0</v>
      </c>
      <c r="I28" s="157">
        <f t="shared" ref="I28" si="40">I26+I27</f>
        <v>0</v>
      </c>
      <c r="J28" s="157">
        <f t="shared" ref="J28" si="41">J26+J27</f>
        <v>0</v>
      </c>
      <c r="K28" s="157">
        <f t="shared" ref="K28" si="42">K26+K27</f>
        <v>0</v>
      </c>
      <c r="L28" s="157">
        <f>L26+L27</f>
        <v>0</v>
      </c>
      <c r="M28" s="61" t="s">
        <v>45</v>
      </c>
      <c r="N28" s="1348"/>
    </row>
    <row r="29" spans="1:14" ht="13.5" customHeight="1" thickTop="1" thickBot="1" x14ac:dyDescent="0.25">
      <c r="A29" s="1582" t="s">
        <v>369</v>
      </c>
      <c r="B29" s="143" t="s">
        <v>590</v>
      </c>
      <c r="C29" s="159">
        <f t="shared" si="0"/>
        <v>6</v>
      </c>
      <c r="D29" s="188">
        <v>0</v>
      </c>
      <c r="E29" s="188">
        <v>3</v>
      </c>
      <c r="F29" s="188">
        <v>1</v>
      </c>
      <c r="G29" s="188">
        <v>1</v>
      </c>
      <c r="H29" s="188">
        <v>0</v>
      </c>
      <c r="I29" s="188">
        <v>1</v>
      </c>
      <c r="J29" s="188">
        <v>0</v>
      </c>
      <c r="K29" s="188">
        <v>0</v>
      </c>
      <c r="L29" s="188">
        <v>0</v>
      </c>
      <c r="M29" s="325" t="s">
        <v>180</v>
      </c>
      <c r="N29" s="1454" t="s">
        <v>366</v>
      </c>
    </row>
    <row r="30" spans="1:14" ht="13.5" customHeight="1" thickTop="1" thickBot="1" x14ac:dyDescent="0.25">
      <c r="A30" s="1583"/>
      <c r="B30" s="144" t="s">
        <v>591</v>
      </c>
      <c r="C30" s="159">
        <f t="shared" si="0"/>
        <v>0</v>
      </c>
      <c r="D30" s="188">
        <v>0</v>
      </c>
      <c r="E30" s="188">
        <v>0</v>
      </c>
      <c r="F30" s="188">
        <v>0</v>
      </c>
      <c r="G30" s="188">
        <v>0</v>
      </c>
      <c r="H30" s="188">
        <v>0</v>
      </c>
      <c r="I30" s="188">
        <v>0</v>
      </c>
      <c r="J30" s="188">
        <v>0</v>
      </c>
      <c r="K30" s="188">
        <v>0</v>
      </c>
      <c r="L30" s="188">
        <v>0</v>
      </c>
      <c r="M30" s="324" t="s">
        <v>434</v>
      </c>
      <c r="N30" s="1454"/>
    </row>
    <row r="31" spans="1:14" s="24" customFormat="1" ht="13.5" customHeight="1" thickTop="1" thickBot="1" x14ac:dyDescent="0.25">
      <c r="A31" s="1583"/>
      <c r="B31" s="144" t="s">
        <v>44</v>
      </c>
      <c r="C31" s="159">
        <f t="shared" si="0"/>
        <v>6</v>
      </c>
      <c r="D31" s="159">
        <f t="shared" ref="D31" si="43">D29+D30</f>
        <v>0</v>
      </c>
      <c r="E31" s="159">
        <f t="shared" ref="E31" si="44">E29+E30</f>
        <v>3</v>
      </c>
      <c r="F31" s="159">
        <f t="shared" ref="F31" si="45">F29+F30</f>
        <v>1</v>
      </c>
      <c r="G31" s="159">
        <f t="shared" ref="G31" si="46">G29+G30</f>
        <v>1</v>
      </c>
      <c r="H31" s="159">
        <f t="shared" ref="H31" si="47">H29+H30</f>
        <v>0</v>
      </c>
      <c r="I31" s="159">
        <f t="shared" ref="I31" si="48">I29+I30</f>
        <v>1</v>
      </c>
      <c r="J31" s="159">
        <f t="shared" ref="J31" si="49">J29+J30</f>
        <v>0</v>
      </c>
      <c r="K31" s="159">
        <f t="shared" ref="K31" si="50">K29+K30</f>
        <v>0</v>
      </c>
      <c r="L31" s="159">
        <f>L29+L30</f>
        <v>0</v>
      </c>
      <c r="M31" s="324" t="s">
        <v>45</v>
      </c>
      <c r="N31" s="1471"/>
    </row>
    <row r="32" spans="1:14" s="24" customFormat="1" ht="13.5" customHeight="1" thickTop="1" thickBot="1" x14ac:dyDescent="0.25">
      <c r="A32" s="1592" t="s">
        <v>367</v>
      </c>
      <c r="B32" s="141" t="s">
        <v>590</v>
      </c>
      <c r="C32" s="157">
        <f t="shared" si="0"/>
        <v>2</v>
      </c>
      <c r="D32" s="189">
        <v>0</v>
      </c>
      <c r="E32" s="189">
        <v>1</v>
      </c>
      <c r="F32" s="189">
        <v>0</v>
      </c>
      <c r="G32" s="189">
        <v>0</v>
      </c>
      <c r="H32" s="189">
        <v>1</v>
      </c>
      <c r="I32" s="189">
        <v>0</v>
      </c>
      <c r="J32" s="189">
        <v>0</v>
      </c>
      <c r="K32" s="189">
        <v>0</v>
      </c>
      <c r="L32" s="189">
        <v>0</v>
      </c>
      <c r="M32" s="323" t="s">
        <v>180</v>
      </c>
      <c r="N32" s="1348" t="s">
        <v>359</v>
      </c>
    </row>
    <row r="33" spans="1:17" s="24" customFormat="1" ht="13.5" customHeight="1" thickTop="1" thickBot="1" x14ac:dyDescent="0.25">
      <c r="A33" s="1593"/>
      <c r="B33" s="142" t="s">
        <v>591</v>
      </c>
      <c r="C33" s="652">
        <f t="shared" si="0"/>
        <v>1</v>
      </c>
      <c r="D33" s="322">
        <v>0</v>
      </c>
      <c r="E33" s="322">
        <v>1</v>
      </c>
      <c r="F33" s="322">
        <v>0</v>
      </c>
      <c r="G33" s="322">
        <v>0</v>
      </c>
      <c r="H33" s="322">
        <v>0</v>
      </c>
      <c r="I33" s="322">
        <v>0</v>
      </c>
      <c r="J33" s="322">
        <v>0</v>
      </c>
      <c r="K33" s="322">
        <v>0</v>
      </c>
      <c r="L33" s="322">
        <v>0</v>
      </c>
      <c r="M33" s="61" t="s">
        <v>434</v>
      </c>
      <c r="N33" s="1348"/>
    </row>
    <row r="34" spans="1:17" s="24" customFormat="1" ht="13.5" customHeight="1" thickTop="1" thickBot="1" x14ac:dyDescent="0.25">
      <c r="A34" s="1593"/>
      <c r="B34" s="142" t="s">
        <v>44</v>
      </c>
      <c r="C34" s="652">
        <f t="shared" si="0"/>
        <v>3</v>
      </c>
      <c r="D34" s="157">
        <f t="shared" ref="D34" si="51">D32+D33</f>
        <v>0</v>
      </c>
      <c r="E34" s="157">
        <f t="shared" ref="E34" si="52">E32+E33</f>
        <v>2</v>
      </c>
      <c r="F34" s="157">
        <f t="shared" ref="F34" si="53">F32+F33</f>
        <v>0</v>
      </c>
      <c r="G34" s="157">
        <f t="shared" ref="G34" si="54">G32+G33</f>
        <v>0</v>
      </c>
      <c r="H34" s="157">
        <f t="shared" ref="H34" si="55">H32+H33</f>
        <v>1</v>
      </c>
      <c r="I34" s="157">
        <f t="shared" ref="I34" si="56">I32+I33</f>
        <v>0</v>
      </c>
      <c r="J34" s="157">
        <f t="shared" ref="J34" si="57">J32+J33</f>
        <v>0</v>
      </c>
      <c r="K34" s="157">
        <f t="shared" ref="K34" si="58">K32+K33</f>
        <v>0</v>
      </c>
      <c r="L34" s="157">
        <f>L32+L33</f>
        <v>0</v>
      </c>
      <c r="M34" s="61" t="s">
        <v>45</v>
      </c>
      <c r="N34" s="1348"/>
    </row>
    <row r="35" spans="1:17" ht="13.5" customHeight="1" thickTop="1" thickBot="1" x14ac:dyDescent="0.25">
      <c r="A35" s="1448" t="s">
        <v>810</v>
      </c>
      <c r="B35" s="143" t="s">
        <v>435</v>
      </c>
      <c r="C35" s="216">
        <f>SUM(D35:L35)</f>
        <v>262</v>
      </c>
      <c r="D35" s="188">
        <v>0</v>
      </c>
      <c r="E35" s="188">
        <v>244</v>
      </c>
      <c r="F35" s="188">
        <v>2</v>
      </c>
      <c r="G35" s="188">
        <v>3</v>
      </c>
      <c r="H35" s="188">
        <v>0</v>
      </c>
      <c r="I35" s="188">
        <v>2</v>
      </c>
      <c r="J35" s="188">
        <v>5</v>
      </c>
      <c r="K35" s="188">
        <v>6</v>
      </c>
      <c r="L35" s="188">
        <v>0</v>
      </c>
      <c r="M35" s="137" t="s">
        <v>180</v>
      </c>
      <c r="N35" s="1350" t="s">
        <v>360</v>
      </c>
    </row>
    <row r="36" spans="1:17" ht="13.5" customHeight="1" thickTop="1" thickBot="1" x14ac:dyDescent="0.25">
      <c r="A36" s="1449"/>
      <c r="B36" s="144" t="s">
        <v>436</v>
      </c>
      <c r="C36" s="216">
        <f t="shared" si="0"/>
        <v>268</v>
      </c>
      <c r="D36" s="188">
        <v>0</v>
      </c>
      <c r="E36" s="188">
        <v>247</v>
      </c>
      <c r="F36" s="188">
        <v>6</v>
      </c>
      <c r="G36" s="188">
        <v>6</v>
      </c>
      <c r="H36" s="188">
        <v>1</v>
      </c>
      <c r="I36" s="188">
        <v>2</v>
      </c>
      <c r="J36" s="188">
        <v>2</v>
      </c>
      <c r="K36" s="188">
        <v>4</v>
      </c>
      <c r="L36" s="188">
        <v>0</v>
      </c>
      <c r="M36" s="62" t="s">
        <v>434</v>
      </c>
      <c r="N36" s="1350"/>
    </row>
    <row r="37" spans="1:17" s="24" customFormat="1" ht="13.5" customHeight="1" thickTop="1" x14ac:dyDescent="0.2">
      <c r="A37" s="1450"/>
      <c r="B37" s="435" t="s">
        <v>44</v>
      </c>
      <c r="C37" s="362">
        <f>SUM(D37:L37)</f>
        <v>530</v>
      </c>
      <c r="D37" s="166">
        <f t="shared" ref="D37" si="59">D35+D36</f>
        <v>0</v>
      </c>
      <c r="E37" s="166">
        <f t="shared" ref="E37" si="60">E35+E36</f>
        <v>491</v>
      </c>
      <c r="F37" s="166">
        <f t="shared" ref="F37" si="61">F35+F36</f>
        <v>8</v>
      </c>
      <c r="G37" s="166">
        <f t="shared" ref="G37" si="62">G35+G36</f>
        <v>9</v>
      </c>
      <c r="H37" s="166">
        <f t="shared" ref="H37" si="63">H35+H36</f>
        <v>1</v>
      </c>
      <c r="I37" s="166">
        <f t="shared" ref="I37" si="64">I35+I36</f>
        <v>4</v>
      </c>
      <c r="J37" s="166">
        <f t="shared" ref="J37" si="65">J35+J36</f>
        <v>7</v>
      </c>
      <c r="K37" s="166">
        <f t="shared" ref="K37" si="66">K35+K36</f>
        <v>10</v>
      </c>
      <c r="L37" s="166">
        <f>L35+L36</f>
        <v>0</v>
      </c>
      <c r="M37" s="1203" t="s">
        <v>45</v>
      </c>
      <c r="N37" s="1584"/>
    </row>
    <row r="38" spans="1:17" ht="13.5" customHeight="1" thickBot="1" x14ac:dyDescent="0.25">
      <c r="A38" s="1568" t="s">
        <v>496</v>
      </c>
      <c r="B38" s="434" t="s">
        <v>590</v>
      </c>
      <c r="C38" s="155">
        <f>SUM(D38:L38)</f>
        <v>385</v>
      </c>
      <c r="D38" s="155">
        <f>D8+D11+D14+D17+D20+D23+D26+D29+D32+D35</f>
        <v>0</v>
      </c>
      <c r="E38" s="155">
        <f>E8+E11+E14+E17+E20+E23+E26+E29+E32+E35</f>
        <v>308</v>
      </c>
      <c r="F38" s="155">
        <f t="shared" ref="F38:J38" si="67">F8+F11+F14+F17+F20+F23+F26+F29+F32+F35</f>
        <v>11</v>
      </c>
      <c r="G38" s="155">
        <f t="shared" si="67"/>
        <v>15</v>
      </c>
      <c r="H38" s="155">
        <f t="shared" si="67"/>
        <v>5</v>
      </c>
      <c r="I38" s="155">
        <f t="shared" si="67"/>
        <v>11</v>
      </c>
      <c r="J38" s="155">
        <f t="shared" si="67"/>
        <v>19</v>
      </c>
      <c r="K38" s="155">
        <f>K8+K11+K14+K17+K20+K23+K26+K29+K32+K35</f>
        <v>16</v>
      </c>
      <c r="L38" s="155">
        <f>L8+L11+L14+L17+L20+L23+L26+L29+L32+L35</f>
        <v>0</v>
      </c>
      <c r="M38" s="63" t="s">
        <v>180</v>
      </c>
      <c r="N38" s="1570" t="s">
        <v>442</v>
      </c>
    </row>
    <row r="39" spans="1:17" ht="13.5" customHeight="1" thickTop="1" thickBot="1" x14ac:dyDescent="0.25">
      <c r="A39" s="1568"/>
      <c r="B39" s="142" t="s">
        <v>591</v>
      </c>
      <c r="C39" s="163">
        <f t="shared" si="0"/>
        <v>310</v>
      </c>
      <c r="D39" s="163">
        <f>D9+D12+D15+D18+D21+D24+D27+D30+D33+D36</f>
        <v>0</v>
      </c>
      <c r="E39" s="163">
        <f t="shared" ref="E39:L39" si="68">E9+E12+E15+E18+E21+E24+E27+E30+E33+E36</f>
        <v>262</v>
      </c>
      <c r="F39" s="163">
        <f t="shared" si="68"/>
        <v>12</v>
      </c>
      <c r="G39" s="163">
        <f t="shared" si="68"/>
        <v>12</v>
      </c>
      <c r="H39" s="163">
        <f t="shared" si="68"/>
        <v>8</v>
      </c>
      <c r="I39" s="163">
        <f t="shared" si="68"/>
        <v>5</v>
      </c>
      <c r="J39" s="163">
        <f t="shared" si="68"/>
        <v>6</v>
      </c>
      <c r="K39" s="163">
        <f t="shared" si="68"/>
        <v>5</v>
      </c>
      <c r="L39" s="163">
        <f t="shared" si="68"/>
        <v>0</v>
      </c>
      <c r="M39" s="61" t="s">
        <v>434</v>
      </c>
      <c r="N39" s="1570"/>
    </row>
    <row r="40" spans="1:17" s="24" customFormat="1" ht="13.5" customHeight="1" thickTop="1" x14ac:dyDescent="0.2">
      <c r="A40" s="1569"/>
      <c r="B40" s="319" t="s">
        <v>44</v>
      </c>
      <c r="C40" s="165">
        <f>SUM(D40:L40)</f>
        <v>695</v>
      </c>
      <c r="D40" s="165">
        <f>D10+D13+D16+D19+D22+D25+D28+D31+D34+D37</f>
        <v>0</v>
      </c>
      <c r="E40" s="165">
        <f t="shared" ref="E40" si="69">E37+E34+E31+E28+E25+E22+E19+E16+E13+E10</f>
        <v>570</v>
      </c>
      <c r="F40" s="165">
        <f t="shared" ref="F40:L40" si="70">F37+F34+F31+F28+F25+F22+F19+F16+F13+F10</f>
        <v>23</v>
      </c>
      <c r="G40" s="165">
        <f t="shared" si="70"/>
        <v>27</v>
      </c>
      <c r="H40" s="165">
        <f t="shared" si="70"/>
        <v>13</v>
      </c>
      <c r="I40" s="165">
        <f t="shared" si="70"/>
        <v>16</v>
      </c>
      <c r="J40" s="165">
        <f t="shared" si="70"/>
        <v>25</v>
      </c>
      <c r="K40" s="165">
        <f t="shared" si="70"/>
        <v>21</v>
      </c>
      <c r="L40" s="165">
        <f t="shared" si="70"/>
        <v>0</v>
      </c>
      <c r="M40" s="139" t="s">
        <v>45</v>
      </c>
      <c r="N40" s="1571"/>
    </row>
    <row r="41" spans="1:17" ht="13.5" customHeight="1" thickBot="1" x14ac:dyDescent="0.25">
      <c r="A41" s="1572" t="s">
        <v>842</v>
      </c>
      <c r="B41" s="321" t="s">
        <v>590</v>
      </c>
      <c r="C41" s="503">
        <f t="shared" si="0"/>
        <v>106</v>
      </c>
      <c r="D41" s="218">
        <v>0</v>
      </c>
      <c r="E41" s="218">
        <v>70</v>
      </c>
      <c r="F41" s="218">
        <v>2</v>
      </c>
      <c r="G41" s="218">
        <v>1</v>
      </c>
      <c r="H41" s="218">
        <v>0</v>
      </c>
      <c r="I41" s="218">
        <v>0</v>
      </c>
      <c r="J41" s="218">
        <v>0</v>
      </c>
      <c r="K41" s="218">
        <v>1</v>
      </c>
      <c r="L41" s="218">
        <v>32</v>
      </c>
      <c r="M41" s="137" t="s">
        <v>180</v>
      </c>
      <c r="N41" s="1574" t="s">
        <v>841</v>
      </c>
    </row>
    <row r="42" spans="1:17" ht="13.5" customHeight="1" thickTop="1" thickBot="1" x14ac:dyDescent="0.25">
      <c r="A42" s="1573"/>
      <c r="B42" s="144" t="s">
        <v>591</v>
      </c>
      <c r="C42" s="406">
        <f t="shared" si="0"/>
        <v>74</v>
      </c>
      <c r="D42" s="188">
        <v>0</v>
      </c>
      <c r="E42" s="188">
        <v>65</v>
      </c>
      <c r="F42" s="188">
        <v>1</v>
      </c>
      <c r="G42" s="188">
        <v>2</v>
      </c>
      <c r="H42" s="188">
        <v>0</v>
      </c>
      <c r="I42" s="188">
        <v>0</v>
      </c>
      <c r="J42" s="188">
        <v>0</v>
      </c>
      <c r="K42" s="188">
        <v>0</v>
      </c>
      <c r="L42" s="188">
        <v>6</v>
      </c>
      <c r="M42" s="62" t="s">
        <v>434</v>
      </c>
      <c r="N42" s="1350"/>
    </row>
    <row r="43" spans="1:17" s="24" customFormat="1" ht="13.5" customHeight="1" thickTop="1" x14ac:dyDescent="0.2">
      <c r="A43" s="1448"/>
      <c r="B43" s="320" t="s">
        <v>44</v>
      </c>
      <c r="C43" s="217">
        <f>C41+C42</f>
        <v>180</v>
      </c>
      <c r="D43" s="217">
        <f t="shared" ref="D43:L43" si="71">D41+D42</f>
        <v>0</v>
      </c>
      <c r="E43" s="217">
        <f t="shared" si="71"/>
        <v>135</v>
      </c>
      <c r="F43" s="217">
        <f t="shared" si="71"/>
        <v>3</v>
      </c>
      <c r="G43" s="217">
        <f t="shared" si="71"/>
        <v>3</v>
      </c>
      <c r="H43" s="217">
        <f t="shared" si="71"/>
        <v>0</v>
      </c>
      <c r="I43" s="217">
        <f t="shared" si="71"/>
        <v>0</v>
      </c>
      <c r="J43" s="217">
        <f t="shared" si="71"/>
        <v>0</v>
      </c>
      <c r="K43" s="217">
        <f t="shared" si="71"/>
        <v>1</v>
      </c>
      <c r="L43" s="217">
        <f t="shared" si="71"/>
        <v>38</v>
      </c>
      <c r="M43" s="315" t="s">
        <v>45</v>
      </c>
      <c r="N43" s="1575"/>
    </row>
    <row r="44" spans="1:17" ht="13.5" customHeight="1" thickBot="1" x14ac:dyDescent="0.25">
      <c r="A44" s="1576" t="s">
        <v>441</v>
      </c>
      <c r="B44" s="141" t="s">
        <v>590</v>
      </c>
      <c r="C44" s="163">
        <f t="shared" si="0"/>
        <v>491</v>
      </c>
      <c r="D44" s="163">
        <f t="shared" ref="D44:K44" si="72">D38+D41</f>
        <v>0</v>
      </c>
      <c r="E44" s="163">
        <f t="shared" si="72"/>
        <v>378</v>
      </c>
      <c r="F44" s="163">
        <f t="shared" si="72"/>
        <v>13</v>
      </c>
      <c r="G44" s="163">
        <f t="shared" si="72"/>
        <v>16</v>
      </c>
      <c r="H44" s="163">
        <f t="shared" si="72"/>
        <v>5</v>
      </c>
      <c r="I44" s="163">
        <f t="shared" si="72"/>
        <v>11</v>
      </c>
      <c r="J44" s="163">
        <f t="shared" si="72"/>
        <v>19</v>
      </c>
      <c r="K44" s="163">
        <f t="shared" si="72"/>
        <v>17</v>
      </c>
      <c r="L44" s="163">
        <f>L38+L41</f>
        <v>32</v>
      </c>
      <c r="M44" s="138" t="s">
        <v>180</v>
      </c>
      <c r="N44" s="1579" t="s">
        <v>45</v>
      </c>
    </row>
    <row r="45" spans="1:17" ht="13.5" customHeight="1" thickTop="1" thickBot="1" x14ac:dyDescent="0.25">
      <c r="A45" s="1577"/>
      <c r="B45" s="142" t="s">
        <v>591</v>
      </c>
      <c r="C45" s="163">
        <f t="shared" si="0"/>
        <v>384</v>
      </c>
      <c r="D45" s="163">
        <f t="shared" ref="D45:K45" si="73">D39+D42</f>
        <v>0</v>
      </c>
      <c r="E45" s="163">
        <f t="shared" si="73"/>
        <v>327</v>
      </c>
      <c r="F45" s="163">
        <f t="shared" si="73"/>
        <v>13</v>
      </c>
      <c r="G45" s="163">
        <f t="shared" si="73"/>
        <v>14</v>
      </c>
      <c r="H45" s="163">
        <f t="shared" si="73"/>
        <v>8</v>
      </c>
      <c r="I45" s="163">
        <f t="shared" si="73"/>
        <v>5</v>
      </c>
      <c r="J45" s="163">
        <f t="shared" si="73"/>
        <v>6</v>
      </c>
      <c r="K45" s="163">
        <f t="shared" si="73"/>
        <v>5</v>
      </c>
      <c r="L45" s="163">
        <f>L39+L42</f>
        <v>6</v>
      </c>
      <c r="M45" s="61" t="s">
        <v>434</v>
      </c>
      <c r="N45" s="1580"/>
    </row>
    <row r="46" spans="1:17" ht="13.5" customHeight="1" thickTop="1" x14ac:dyDescent="0.2">
      <c r="A46" s="1578"/>
      <c r="B46" s="319" t="s">
        <v>44</v>
      </c>
      <c r="C46" s="302">
        <f t="shared" si="0"/>
        <v>875</v>
      </c>
      <c r="D46" s="302">
        <f t="shared" ref="D46:K46" si="74">D40+D43</f>
        <v>0</v>
      </c>
      <c r="E46" s="302">
        <f t="shared" si="74"/>
        <v>705</v>
      </c>
      <c r="F46" s="302">
        <f t="shared" si="74"/>
        <v>26</v>
      </c>
      <c r="G46" s="302">
        <f t="shared" si="74"/>
        <v>30</v>
      </c>
      <c r="H46" s="302">
        <f t="shared" si="74"/>
        <v>13</v>
      </c>
      <c r="I46" s="302">
        <f t="shared" si="74"/>
        <v>16</v>
      </c>
      <c r="J46" s="302">
        <f t="shared" si="74"/>
        <v>25</v>
      </c>
      <c r="K46" s="302">
        <f t="shared" si="74"/>
        <v>22</v>
      </c>
      <c r="L46" s="302">
        <f>L40+L43</f>
        <v>38</v>
      </c>
      <c r="M46" s="139" t="s">
        <v>45</v>
      </c>
      <c r="N46" s="1581"/>
    </row>
    <row r="47" spans="1:17" x14ac:dyDescent="0.25">
      <c r="A47" s="1473" t="s">
        <v>628</v>
      </c>
      <c r="B47" s="1473"/>
      <c r="C47" s="1473"/>
      <c r="D47" s="1473"/>
      <c r="E47" s="1473"/>
      <c r="F47" s="1473"/>
      <c r="G47" s="1473"/>
      <c r="H47" s="1473"/>
      <c r="I47" s="1473"/>
      <c r="J47" s="1473"/>
      <c r="K47" s="145"/>
      <c r="L47" s="1460" t="s">
        <v>945</v>
      </c>
      <c r="M47" s="1460"/>
      <c r="N47" s="1460"/>
      <c r="O47" s="92"/>
      <c r="P47" s="92"/>
      <c r="Q47" s="92"/>
    </row>
    <row r="48" spans="1:17" x14ac:dyDescent="0.25">
      <c r="A48" s="140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</row>
    <row r="49" spans="1:17" x14ac:dyDescent="0.25">
      <c r="A49" s="140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</row>
    <row r="50" spans="1:17" x14ac:dyDescent="0.25">
      <c r="B50" s="43"/>
      <c r="M50" s="43"/>
    </row>
    <row r="51" spans="1:17" x14ac:dyDescent="0.25">
      <c r="A51" s="93"/>
      <c r="B51" s="43"/>
      <c r="M51" s="43"/>
    </row>
    <row r="52" spans="1:17" x14ac:dyDescent="0.25">
      <c r="A52" s="93"/>
      <c r="B52" s="43"/>
      <c r="M52" s="43"/>
    </row>
    <row r="53" spans="1:17" s="43" customFormat="1" x14ac:dyDescent="0.25">
      <c r="A53" s="93"/>
      <c r="O53" s="27"/>
      <c r="P53" s="27"/>
      <c r="Q53" s="27"/>
    </row>
    <row r="54" spans="1:17" s="43" customFormat="1" x14ac:dyDescent="0.25">
      <c r="A54" s="20"/>
      <c r="O54" s="27"/>
      <c r="P54" s="27"/>
      <c r="Q54" s="27"/>
    </row>
    <row r="55" spans="1:17" s="43" customFormat="1" x14ac:dyDescent="0.25">
      <c r="A55" s="93"/>
      <c r="O55" s="27"/>
      <c r="P55" s="27"/>
      <c r="Q55" s="27"/>
    </row>
    <row r="56" spans="1:17" s="43" customFormat="1" x14ac:dyDescent="0.25">
      <c r="A56" s="20"/>
      <c r="O56" s="27"/>
      <c r="P56" s="27"/>
      <c r="Q56" s="27"/>
    </row>
    <row r="57" spans="1:17" s="43" customFormat="1" x14ac:dyDescent="0.25">
      <c r="A57" s="20"/>
      <c r="O57" s="27"/>
      <c r="P57" s="27"/>
      <c r="Q57" s="27"/>
    </row>
    <row r="58" spans="1:17" s="43" customFormat="1" ht="15.75" customHeight="1" x14ac:dyDescent="0.25">
      <c r="O58" s="27"/>
      <c r="P58" s="27"/>
      <c r="Q58" s="27"/>
    </row>
    <row r="59" spans="1:17" s="43" customFormat="1" x14ac:dyDescent="0.25">
      <c r="O59" s="27"/>
      <c r="P59" s="27"/>
      <c r="Q59" s="27"/>
    </row>
    <row r="60" spans="1:17" s="43" customFormat="1" x14ac:dyDescent="0.25">
      <c r="O60" s="27"/>
      <c r="P60" s="27"/>
      <c r="Q60" s="27"/>
    </row>
    <row r="61" spans="1:17" s="43" customFormat="1" x14ac:dyDescent="0.25">
      <c r="O61" s="27"/>
      <c r="P61" s="27"/>
      <c r="Q61" s="27"/>
    </row>
    <row r="62" spans="1:17" s="43" customFormat="1" x14ac:dyDescent="0.25">
      <c r="A62" s="27"/>
      <c r="O62" s="27"/>
      <c r="P62" s="27"/>
      <c r="Q62" s="27"/>
    </row>
    <row r="63" spans="1:17" s="43" customFormat="1" x14ac:dyDescent="0.25">
      <c r="O63" s="27"/>
      <c r="P63" s="27"/>
      <c r="Q63" s="27"/>
    </row>
    <row r="64" spans="1:17" s="43" customFormat="1" ht="16.5" customHeight="1" x14ac:dyDescent="0.25">
      <c r="O64" s="27"/>
      <c r="P64" s="27"/>
      <c r="Q64" s="27"/>
    </row>
    <row r="65" spans="15:17" s="43" customFormat="1" x14ac:dyDescent="0.25">
      <c r="O65" s="27"/>
      <c r="P65" s="27"/>
      <c r="Q65" s="27"/>
    </row>
    <row r="66" spans="15:17" s="43" customFormat="1" x14ac:dyDescent="0.25">
      <c r="O66" s="27"/>
      <c r="P66" s="27"/>
      <c r="Q66" s="27"/>
    </row>
    <row r="67" spans="15:17" s="43" customFormat="1" x14ac:dyDescent="0.25">
      <c r="O67" s="27"/>
      <c r="P67" s="27"/>
      <c r="Q67" s="27"/>
    </row>
    <row r="68" spans="15:17" s="43" customFormat="1" x14ac:dyDescent="0.25">
      <c r="O68" s="27"/>
      <c r="P68" s="27"/>
      <c r="Q68" s="27"/>
    </row>
    <row r="69" spans="15:17" s="43" customFormat="1" x14ac:dyDescent="0.25">
      <c r="O69" s="27"/>
      <c r="P69" s="27"/>
      <c r="Q69" s="27"/>
    </row>
    <row r="70" spans="15:17" s="43" customFormat="1" ht="16.5" customHeight="1" x14ac:dyDescent="0.25">
      <c r="O70" s="27"/>
      <c r="P70" s="27"/>
      <c r="Q70" s="27"/>
    </row>
    <row r="71" spans="15:17" s="43" customFormat="1" x14ac:dyDescent="0.25">
      <c r="O71" s="27"/>
      <c r="P71" s="27"/>
      <c r="Q71" s="27"/>
    </row>
    <row r="72" spans="15:17" s="43" customFormat="1" x14ac:dyDescent="0.25">
      <c r="O72" s="27"/>
      <c r="P72" s="27"/>
      <c r="Q72" s="27"/>
    </row>
    <row r="73" spans="15:17" s="43" customFormat="1" ht="16.5" customHeight="1" x14ac:dyDescent="0.25">
      <c r="O73" s="27"/>
      <c r="P73" s="27"/>
      <c r="Q73" s="27"/>
    </row>
    <row r="74" spans="15:17" s="43" customFormat="1" x14ac:dyDescent="0.25">
      <c r="O74" s="27"/>
      <c r="P74" s="27"/>
      <c r="Q74" s="27"/>
    </row>
    <row r="75" spans="15:17" s="43" customFormat="1" x14ac:dyDescent="0.25">
      <c r="O75" s="27"/>
      <c r="P75" s="27"/>
      <c r="Q75" s="27"/>
    </row>
    <row r="76" spans="15:17" s="43" customFormat="1" x14ac:dyDescent="0.25">
      <c r="O76" s="27"/>
      <c r="P76" s="27"/>
      <c r="Q76" s="27"/>
    </row>
    <row r="77" spans="15:17" s="43" customFormat="1" x14ac:dyDescent="0.25">
      <c r="O77" s="27"/>
      <c r="P77" s="27"/>
      <c r="Q77" s="27"/>
    </row>
    <row r="78" spans="15:17" s="43" customFormat="1" x14ac:dyDescent="0.25">
      <c r="O78" s="27"/>
      <c r="P78" s="27"/>
      <c r="Q78" s="27"/>
    </row>
    <row r="79" spans="15:17" s="43" customFormat="1" x14ac:dyDescent="0.25">
      <c r="O79" s="27"/>
      <c r="P79" s="27"/>
      <c r="Q79" s="27"/>
    </row>
    <row r="80" spans="15:17" s="43" customFormat="1" x14ac:dyDescent="0.25">
      <c r="O80" s="27"/>
      <c r="P80" s="27"/>
      <c r="Q80" s="27"/>
    </row>
    <row r="81" spans="15:17" s="43" customFormat="1" x14ac:dyDescent="0.25">
      <c r="O81" s="27"/>
      <c r="P81" s="27"/>
      <c r="Q81" s="27"/>
    </row>
    <row r="82" spans="15:17" s="43" customFormat="1" x14ac:dyDescent="0.25">
      <c r="O82" s="27"/>
      <c r="P82" s="27"/>
      <c r="Q82" s="27"/>
    </row>
    <row r="83" spans="15:17" s="43" customFormat="1" x14ac:dyDescent="0.25">
      <c r="O83" s="27"/>
      <c r="P83" s="27"/>
      <c r="Q83" s="27"/>
    </row>
    <row r="84" spans="15:17" s="43" customFormat="1" x14ac:dyDescent="0.25">
      <c r="O84" s="27"/>
      <c r="P84" s="27"/>
      <c r="Q84" s="27"/>
    </row>
    <row r="85" spans="15:17" s="43" customFormat="1" x14ac:dyDescent="0.25">
      <c r="O85" s="27"/>
      <c r="P85" s="27"/>
      <c r="Q85" s="27"/>
    </row>
    <row r="86" spans="15:17" s="43" customFormat="1" x14ac:dyDescent="0.25">
      <c r="O86" s="27"/>
      <c r="P86" s="27"/>
      <c r="Q86" s="27"/>
    </row>
    <row r="87" spans="15:17" s="43" customFormat="1" x14ac:dyDescent="0.25">
      <c r="O87" s="27"/>
      <c r="P87" s="27"/>
      <c r="Q87" s="27"/>
    </row>
    <row r="88" spans="15:17" s="43" customFormat="1" x14ac:dyDescent="0.25">
      <c r="O88" s="27"/>
      <c r="P88" s="27"/>
      <c r="Q88" s="27"/>
    </row>
    <row r="89" spans="15:17" s="43" customFormat="1" x14ac:dyDescent="0.25">
      <c r="O89" s="27"/>
      <c r="P89" s="27"/>
      <c r="Q89" s="27"/>
    </row>
    <row r="90" spans="15:17" s="43" customFormat="1" x14ac:dyDescent="0.25">
      <c r="O90" s="27"/>
      <c r="P90" s="27"/>
      <c r="Q90" s="27"/>
    </row>
    <row r="91" spans="15:17" s="43" customFormat="1" x14ac:dyDescent="0.25">
      <c r="O91" s="27"/>
      <c r="P91" s="27"/>
      <c r="Q91" s="27"/>
    </row>
    <row r="92" spans="15:17" s="43" customFormat="1" x14ac:dyDescent="0.25">
      <c r="O92" s="27"/>
      <c r="P92" s="27"/>
      <c r="Q92" s="27"/>
    </row>
    <row r="93" spans="15:17" s="43" customFormat="1" x14ac:dyDescent="0.25">
      <c r="O93" s="27"/>
      <c r="P93" s="27"/>
      <c r="Q93" s="27"/>
    </row>
    <row r="94" spans="15:17" s="43" customFormat="1" x14ac:dyDescent="0.25">
      <c r="O94" s="27"/>
      <c r="P94" s="27"/>
      <c r="Q94" s="27"/>
    </row>
    <row r="95" spans="15:17" s="43" customFormat="1" x14ac:dyDescent="0.25">
      <c r="O95" s="27"/>
      <c r="P95" s="27"/>
      <c r="Q95" s="27"/>
    </row>
    <row r="96" spans="15:17" s="43" customFormat="1" x14ac:dyDescent="0.25">
      <c r="O96" s="27"/>
      <c r="P96" s="27"/>
      <c r="Q96" s="27"/>
    </row>
    <row r="97" spans="15:17" s="43" customFormat="1" x14ac:dyDescent="0.25">
      <c r="O97" s="27"/>
      <c r="P97" s="27"/>
      <c r="Q97" s="27"/>
    </row>
    <row r="98" spans="15:17" s="43" customFormat="1" x14ac:dyDescent="0.25">
      <c r="O98" s="27"/>
      <c r="P98" s="27"/>
      <c r="Q98" s="27"/>
    </row>
    <row r="99" spans="15:17" s="43" customFormat="1" x14ac:dyDescent="0.25">
      <c r="O99" s="27"/>
      <c r="P99" s="27"/>
      <c r="Q99" s="27"/>
    </row>
    <row r="100" spans="15:17" s="43" customFormat="1" x14ac:dyDescent="0.25">
      <c r="O100" s="27"/>
      <c r="P100" s="27"/>
      <c r="Q100" s="27"/>
    </row>
    <row r="101" spans="15:17" s="43" customFormat="1" x14ac:dyDescent="0.25">
      <c r="O101" s="27"/>
      <c r="P101" s="27"/>
      <c r="Q101" s="27"/>
    </row>
    <row r="102" spans="15:17" s="43" customFormat="1" x14ac:dyDescent="0.25">
      <c r="O102" s="27"/>
      <c r="P102" s="27"/>
      <c r="Q102" s="27"/>
    </row>
    <row r="103" spans="15:17" s="43" customFormat="1" x14ac:dyDescent="0.25">
      <c r="O103" s="27"/>
      <c r="P103" s="27"/>
      <c r="Q103" s="27"/>
    </row>
    <row r="104" spans="15:17" s="43" customFormat="1" x14ac:dyDescent="0.25">
      <c r="O104" s="27"/>
      <c r="P104" s="27"/>
      <c r="Q104" s="27"/>
    </row>
    <row r="105" spans="15:17" s="43" customFormat="1" x14ac:dyDescent="0.25">
      <c r="O105" s="27"/>
      <c r="P105" s="27"/>
      <c r="Q105" s="27"/>
    </row>
    <row r="106" spans="15:17" s="43" customFormat="1" x14ac:dyDescent="0.25">
      <c r="O106" s="27"/>
      <c r="P106" s="27"/>
      <c r="Q106" s="27"/>
    </row>
    <row r="107" spans="15:17" s="43" customFormat="1" x14ac:dyDescent="0.25">
      <c r="O107" s="27"/>
      <c r="P107" s="27"/>
      <c r="Q107" s="27"/>
    </row>
    <row r="108" spans="15:17" s="43" customFormat="1" x14ac:dyDescent="0.25">
      <c r="O108" s="27"/>
      <c r="P108" s="27"/>
      <c r="Q108" s="27"/>
    </row>
    <row r="109" spans="15:17" s="43" customFormat="1" x14ac:dyDescent="0.25">
      <c r="O109" s="27"/>
      <c r="P109" s="27"/>
      <c r="Q109" s="27"/>
    </row>
    <row r="110" spans="15:17" s="43" customFormat="1" x14ac:dyDescent="0.25">
      <c r="O110" s="27"/>
      <c r="P110" s="27"/>
      <c r="Q110" s="27"/>
    </row>
    <row r="111" spans="15:17" s="43" customFormat="1" x14ac:dyDescent="0.25">
      <c r="O111" s="27"/>
      <c r="P111" s="27"/>
      <c r="Q111" s="27"/>
    </row>
    <row r="112" spans="15:17" s="43" customFormat="1" x14ac:dyDescent="0.25">
      <c r="O112" s="27"/>
      <c r="P112" s="27"/>
      <c r="Q112" s="27"/>
    </row>
    <row r="113" spans="15:17" s="43" customFormat="1" x14ac:dyDescent="0.25">
      <c r="O113" s="27"/>
      <c r="P113" s="27"/>
      <c r="Q113" s="27"/>
    </row>
    <row r="114" spans="15:17" s="43" customFormat="1" x14ac:dyDescent="0.25">
      <c r="O114" s="27"/>
      <c r="P114" s="27"/>
      <c r="Q114" s="27"/>
    </row>
    <row r="115" spans="15:17" s="43" customFormat="1" x14ac:dyDescent="0.25">
      <c r="O115" s="27"/>
      <c r="P115" s="27"/>
      <c r="Q115" s="27"/>
    </row>
    <row r="116" spans="15:17" s="43" customFormat="1" x14ac:dyDescent="0.25">
      <c r="O116" s="27"/>
      <c r="P116" s="27"/>
      <c r="Q116" s="27"/>
    </row>
    <row r="117" spans="15:17" s="43" customFormat="1" x14ac:dyDescent="0.25">
      <c r="O117" s="27"/>
      <c r="P117" s="27"/>
      <c r="Q117" s="27"/>
    </row>
    <row r="118" spans="15:17" s="43" customFormat="1" x14ac:dyDescent="0.25">
      <c r="O118" s="27"/>
      <c r="P118" s="27"/>
      <c r="Q118" s="27"/>
    </row>
    <row r="119" spans="15:17" s="43" customFormat="1" x14ac:dyDescent="0.25">
      <c r="O119" s="27"/>
      <c r="P119" s="27"/>
      <c r="Q119" s="27"/>
    </row>
    <row r="120" spans="15:17" s="43" customFormat="1" x14ac:dyDescent="0.25">
      <c r="O120" s="27"/>
      <c r="P120" s="27"/>
      <c r="Q120" s="27"/>
    </row>
    <row r="121" spans="15:17" s="43" customFormat="1" x14ac:dyDescent="0.25">
      <c r="O121" s="27"/>
      <c r="P121" s="27"/>
      <c r="Q121" s="27"/>
    </row>
    <row r="122" spans="15:17" s="43" customFormat="1" x14ac:dyDescent="0.25">
      <c r="O122" s="27"/>
      <c r="P122" s="27"/>
      <c r="Q122" s="27"/>
    </row>
    <row r="123" spans="15:17" s="43" customFormat="1" x14ac:dyDescent="0.25">
      <c r="O123" s="27"/>
      <c r="P123" s="27"/>
      <c r="Q123" s="27"/>
    </row>
    <row r="124" spans="15:17" s="43" customFormat="1" x14ac:dyDescent="0.25">
      <c r="O124" s="27"/>
      <c r="P124" s="27"/>
      <c r="Q124" s="27"/>
    </row>
    <row r="125" spans="15:17" s="43" customFormat="1" x14ac:dyDescent="0.25">
      <c r="O125" s="27"/>
      <c r="P125" s="27"/>
      <c r="Q125" s="27"/>
    </row>
    <row r="126" spans="15:17" s="43" customFormat="1" x14ac:dyDescent="0.25">
      <c r="O126" s="27"/>
      <c r="P126" s="27"/>
      <c r="Q126" s="27"/>
    </row>
    <row r="127" spans="15:17" s="43" customFormat="1" x14ac:dyDescent="0.25">
      <c r="O127" s="27"/>
      <c r="P127" s="27"/>
      <c r="Q127" s="27"/>
    </row>
    <row r="128" spans="15:17" s="43" customFormat="1" x14ac:dyDescent="0.25">
      <c r="O128" s="27"/>
      <c r="P128" s="27"/>
      <c r="Q128" s="27"/>
    </row>
    <row r="129" spans="15:17" s="43" customFormat="1" x14ac:dyDescent="0.25">
      <c r="O129" s="27"/>
      <c r="P129" s="27"/>
      <c r="Q129" s="27"/>
    </row>
    <row r="130" spans="15:17" s="43" customFormat="1" x14ac:dyDescent="0.25">
      <c r="O130" s="27"/>
      <c r="P130" s="27"/>
      <c r="Q130" s="27"/>
    </row>
    <row r="131" spans="15:17" s="43" customFormat="1" x14ac:dyDescent="0.25">
      <c r="O131" s="27"/>
      <c r="P131" s="27"/>
      <c r="Q131" s="27"/>
    </row>
    <row r="132" spans="15:17" s="43" customFormat="1" x14ac:dyDescent="0.25">
      <c r="O132" s="27"/>
      <c r="P132" s="27"/>
      <c r="Q132" s="27"/>
    </row>
    <row r="133" spans="15:17" s="43" customFormat="1" x14ac:dyDescent="0.25">
      <c r="O133" s="27"/>
      <c r="P133" s="27"/>
      <c r="Q133" s="27"/>
    </row>
    <row r="134" spans="15:17" s="43" customFormat="1" x14ac:dyDescent="0.25">
      <c r="O134" s="27"/>
      <c r="P134" s="27"/>
      <c r="Q134" s="27"/>
    </row>
    <row r="135" spans="15:17" s="43" customFormat="1" x14ac:dyDescent="0.25">
      <c r="O135" s="27"/>
      <c r="P135" s="27"/>
      <c r="Q135" s="27"/>
    </row>
    <row r="136" spans="15:17" s="43" customFormat="1" x14ac:dyDescent="0.25">
      <c r="O136" s="27"/>
      <c r="P136" s="27"/>
      <c r="Q136" s="27"/>
    </row>
    <row r="137" spans="15:17" s="43" customFormat="1" x14ac:dyDescent="0.25">
      <c r="O137" s="27"/>
      <c r="P137" s="27"/>
      <c r="Q137" s="27"/>
    </row>
    <row r="138" spans="15:17" s="43" customFormat="1" x14ac:dyDescent="0.25">
      <c r="O138" s="27"/>
      <c r="P138" s="27"/>
      <c r="Q138" s="27"/>
    </row>
    <row r="139" spans="15:17" s="43" customFormat="1" x14ac:dyDescent="0.25">
      <c r="O139" s="27"/>
      <c r="P139" s="27"/>
      <c r="Q139" s="27"/>
    </row>
    <row r="140" spans="15:17" s="43" customFormat="1" x14ac:dyDescent="0.25">
      <c r="O140" s="27"/>
      <c r="P140" s="27"/>
      <c r="Q140" s="27"/>
    </row>
    <row r="141" spans="15:17" s="43" customFormat="1" x14ac:dyDescent="0.25">
      <c r="O141" s="27"/>
      <c r="P141" s="27"/>
      <c r="Q141" s="27"/>
    </row>
    <row r="142" spans="15:17" s="43" customFormat="1" x14ac:dyDescent="0.25">
      <c r="O142" s="27"/>
      <c r="P142" s="27"/>
      <c r="Q142" s="27"/>
    </row>
    <row r="143" spans="15:17" s="43" customFormat="1" x14ac:dyDescent="0.25">
      <c r="O143" s="27"/>
      <c r="P143" s="27"/>
      <c r="Q143" s="27"/>
    </row>
    <row r="144" spans="15:17" s="43" customFormat="1" x14ac:dyDescent="0.25">
      <c r="O144" s="27"/>
      <c r="P144" s="27"/>
      <c r="Q144" s="27"/>
    </row>
    <row r="145" spans="15:17" s="43" customFormat="1" x14ac:dyDescent="0.25">
      <c r="O145" s="27"/>
      <c r="P145" s="27"/>
      <c r="Q145" s="27"/>
    </row>
    <row r="146" spans="15:17" s="43" customFormat="1" x14ac:dyDescent="0.25">
      <c r="O146" s="27"/>
      <c r="P146" s="27"/>
      <c r="Q146" s="27"/>
    </row>
    <row r="147" spans="15:17" s="43" customFormat="1" x14ac:dyDescent="0.25">
      <c r="O147" s="27"/>
      <c r="P147" s="27"/>
      <c r="Q147" s="27"/>
    </row>
    <row r="148" spans="15:17" s="43" customFormat="1" x14ac:dyDescent="0.25">
      <c r="O148" s="27"/>
      <c r="P148" s="27"/>
      <c r="Q148" s="27"/>
    </row>
    <row r="149" spans="15:17" s="43" customFormat="1" x14ac:dyDescent="0.25">
      <c r="O149" s="27"/>
      <c r="P149" s="27"/>
      <c r="Q149" s="27"/>
    </row>
    <row r="150" spans="15:17" s="43" customFormat="1" x14ac:dyDescent="0.25">
      <c r="O150" s="27"/>
      <c r="P150" s="27"/>
      <c r="Q150" s="27"/>
    </row>
    <row r="151" spans="15:17" s="43" customFormat="1" x14ac:dyDescent="0.25">
      <c r="O151" s="27"/>
      <c r="P151" s="27"/>
      <c r="Q151" s="27"/>
    </row>
    <row r="152" spans="15:17" s="43" customFormat="1" x14ac:dyDescent="0.25">
      <c r="O152" s="27"/>
      <c r="P152" s="27"/>
      <c r="Q152" s="27"/>
    </row>
    <row r="153" spans="15:17" s="43" customFormat="1" x14ac:dyDescent="0.25">
      <c r="O153" s="27"/>
      <c r="P153" s="27"/>
      <c r="Q153" s="27"/>
    </row>
    <row r="154" spans="15:17" s="43" customFormat="1" x14ac:dyDescent="0.25">
      <c r="O154" s="27"/>
      <c r="P154" s="27"/>
      <c r="Q154" s="27"/>
    </row>
    <row r="155" spans="15:17" s="43" customFormat="1" x14ac:dyDescent="0.25">
      <c r="O155" s="27"/>
      <c r="P155" s="27"/>
      <c r="Q155" s="27"/>
    </row>
    <row r="156" spans="15:17" s="43" customFormat="1" x14ac:dyDescent="0.25">
      <c r="O156" s="27"/>
      <c r="P156" s="27"/>
      <c r="Q156" s="27"/>
    </row>
    <row r="157" spans="15:17" s="43" customFormat="1" x14ac:dyDescent="0.25">
      <c r="O157" s="27"/>
      <c r="P157" s="27"/>
      <c r="Q157" s="27"/>
    </row>
    <row r="158" spans="15:17" s="43" customFormat="1" x14ac:dyDescent="0.25">
      <c r="O158" s="27"/>
      <c r="P158" s="27"/>
      <c r="Q158" s="27"/>
    </row>
    <row r="159" spans="15:17" s="43" customFormat="1" x14ac:dyDescent="0.25">
      <c r="O159" s="27"/>
      <c r="P159" s="27"/>
      <c r="Q159" s="27"/>
    </row>
    <row r="160" spans="15:17" s="43" customFormat="1" x14ac:dyDescent="0.25">
      <c r="O160" s="27"/>
      <c r="P160" s="27"/>
      <c r="Q160" s="27"/>
    </row>
    <row r="161" spans="15:17" s="43" customFormat="1" x14ac:dyDescent="0.25">
      <c r="O161" s="27"/>
      <c r="P161" s="27"/>
      <c r="Q161" s="27"/>
    </row>
    <row r="162" spans="15:17" s="43" customFormat="1" x14ac:dyDescent="0.25">
      <c r="O162" s="27"/>
      <c r="P162" s="27"/>
      <c r="Q162" s="27"/>
    </row>
    <row r="163" spans="15:17" s="43" customFormat="1" x14ac:dyDescent="0.25">
      <c r="O163" s="27"/>
      <c r="P163" s="27"/>
      <c r="Q163" s="27"/>
    </row>
    <row r="164" spans="15:17" s="43" customFormat="1" x14ac:dyDescent="0.25">
      <c r="O164" s="27"/>
      <c r="P164" s="27"/>
      <c r="Q164" s="27"/>
    </row>
    <row r="165" spans="15:17" s="43" customFormat="1" x14ac:dyDescent="0.25">
      <c r="O165" s="27"/>
      <c r="P165" s="27"/>
      <c r="Q165" s="27"/>
    </row>
    <row r="166" spans="15:17" s="43" customFormat="1" x14ac:dyDescent="0.25">
      <c r="O166" s="27"/>
      <c r="P166" s="27"/>
      <c r="Q166" s="27"/>
    </row>
    <row r="167" spans="15:17" s="43" customFormat="1" x14ac:dyDescent="0.25">
      <c r="O167" s="27"/>
      <c r="P167" s="27"/>
      <c r="Q167" s="27"/>
    </row>
    <row r="168" spans="15:17" s="43" customFormat="1" x14ac:dyDescent="0.25">
      <c r="O168" s="27"/>
      <c r="P168" s="27"/>
      <c r="Q168" s="27"/>
    </row>
    <row r="169" spans="15:17" s="43" customFormat="1" x14ac:dyDescent="0.25">
      <c r="O169" s="27"/>
      <c r="P169" s="27"/>
      <c r="Q169" s="27"/>
    </row>
    <row r="170" spans="15:17" s="43" customFormat="1" x14ac:dyDescent="0.25">
      <c r="O170" s="27"/>
      <c r="P170" s="27"/>
      <c r="Q170" s="27"/>
    </row>
    <row r="171" spans="15:17" s="43" customFormat="1" x14ac:dyDescent="0.25">
      <c r="O171" s="27"/>
      <c r="P171" s="27"/>
      <c r="Q171" s="27"/>
    </row>
    <row r="172" spans="15:17" s="43" customFormat="1" x14ac:dyDescent="0.25">
      <c r="O172" s="27"/>
      <c r="P172" s="27"/>
      <c r="Q172" s="27"/>
    </row>
    <row r="173" spans="15:17" s="43" customFormat="1" x14ac:dyDescent="0.25">
      <c r="O173" s="27"/>
      <c r="P173" s="27"/>
      <c r="Q173" s="27"/>
    </row>
    <row r="174" spans="15:17" s="43" customFormat="1" x14ac:dyDescent="0.25">
      <c r="O174" s="27"/>
      <c r="P174" s="27"/>
      <c r="Q174" s="27"/>
    </row>
    <row r="175" spans="15:17" s="43" customFormat="1" x14ac:dyDescent="0.25">
      <c r="O175" s="27"/>
      <c r="P175" s="27"/>
      <c r="Q175" s="27"/>
    </row>
    <row r="176" spans="15:17" s="43" customFormat="1" x14ac:dyDescent="0.25">
      <c r="O176" s="27"/>
      <c r="P176" s="27"/>
      <c r="Q176" s="27"/>
    </row>
    <row r="177" spans="15:17" s="43" customFormat="1" x14ac:dyDescent="0.25">
      <c r="O177" s="27"/>
      <c r="P177" s="27"/>
      <c r="Q177" s="27"/>
    </row>
    <row r="178" spans="15:17" s="43" customFormat="1" x14ac:dyDescent="0.25">
      <c r="O178" s="27"/>
      <c r="P178" s="27"/>
      <c r="Q178" s="27"/>
    </row>
    <row r="179" spans="15:17" s="43" customFormat="1" x14ac:dyDescent="0.25">
      <c r="O179" s="27"/>
      <c r="P179" s="27"/>
      <c r="Q179" s="27"/>
    </row>
    <row r="180" spans="15:17" s="43" customFormat="1" x14ac:dyDescent="0.25">
      <c r="O180" s="27"/>
      <c r="P180" s="27"/>
      <c r="Q180" s="27"/>
    </row>
    <row r="181" spans="15:17" s="43" customFormat="1" x14ac:dyDescent="0.25">
      <c r="O181" s="27"/>
      <c r="P181" s="27"/>
      <c r="Q181" s="27"/>
    </row>
    <row r="182" spans="15:17" s="43" customFormat="1" x14ac:dyDescent="0.25">
      <c r="O182" s="27"/>
      <c r="P182" s="27"/>
      <c r="Q182" s="27"/>
    </row>
    <row r="183" spans="15:17" s="43" customFormat="1" x14ac:dyDescent="0.25">
      <c r="O183" s="27"/>
      <c r="P183" s="27"/>
      <c r="Q183" s="27"/>
    </row>
    <row r="184" spans="15:17" s="43" customFormat="1" x14ac:dyDescent="0.25">
      <c r="O184" s="27"/>
      <c r="P184" s="27"/>
      <c r="Q184" s="27"/>
    </row>
    <row r="185" spans="15:17" s="43" customFormat="1" x14ac:dyDescent="0.25">
      <c r="O185" s="27"/>
      <c r="P185" s="27"/>
      <c r="Q185" s="27"/>
    </row>
    <row r="186" spans="15:17" s="43" customFormat="1" x14ac:dyDescent="0.25">
      <c r="O186" s="27"/>
      <c r="P186" s="27"/>
      <c r="Q186" s="27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41D41-D234-432A-95F6-5B2DFF00785A}">
  <dimension ref="A1:Q186"/>
  <sheetViews>
    <sheetView view="pageBreakPreview" topLeftCell="A8" zoomScaleNormal="100" zoomScaleSheetLayoutView="100" workbookViewId="0">
      <selection activeCell="T43" sqref="T43"/>
    </sheetView>
  </sheetViews>
  <sheetFormatPr defaultRowHeight="15" x14ac:dyDescent="0.25"/>
  <cols>
    <col min="1" max="1" width="25.7109375" style="43" customWidth="1"/>
    <col min="2" max="2" width="10.7109375" style="45" customWidth="1"/>
    <col min="3" max="11" width="8.7109375" style="43" customWidth="1"/>
    <col min="12" max="12" width="11" style="43" customWidth="1"/>
    <col min="13" max="13" width="10.7109375" style="45" customWidth="1"/>
    <col min="14" max="14" width="25.7109375" style="43" customWidth="1"/>
    <col min="15" max="257" width="9.140625" style="27"/>
    <col min="258" max="258" width="25.7109375" style="27" customWidth="1"/>
    <col min="259" max="259" width="10.7109375" style="27" customWidth="1"/>
    <col min="260" max="268" width="8.7109375" style="27" customWidth="1"/>
    <col min="269" max="269" width="10.7109375" style="27" customWidth="1"/>
    <col min="270" max="270" width="25.7109375" style="27" customWidth="1"/>
    <col min="271" max="513" width="9.140625" style="27"/>
    <col min="514" max="514" width="25.7109375" style="27" customWidth="1"/>
    <col min="515" max="515" width="10.7109375" style="27" customWidth="1"/>
    <col min="516" max="524" width="8.7109375" style="27" customWidth="1"/>
    <col min="525" max="525" width="10.7109375" style="27" customWidth="1"/>
    <col min="526" max="526" width="25.7109375" style="27" customWidth="1"/>
    <col min="527" max="769" width="9.140625" style="27"/>
    <col min="770" max="770" width="25.7109375" style="27" customWidth="1"/>
    <col min="771" max="771" width="10.7109375" style="27" customWidth="1"/>
    <col min="772" max="780" width="8.7109375" style="27" customWidth="1"/>
    <col min="781" max="781" width="10.7109375" style="27" customWidth="1"/>
    <col min="782" max="782" width="25.7109375" style="27" customWidth="1"/>
    <col min="783" max="1025" width="9.140625" style="27"/>
    <col min="1026" max="1026" width="25.7109375" style="27" customWidth="1"/>
    <col min="1027" max="1027" width="10.7109375" style="27" customWidth="1"/>
    <col min="1028" max="1036" width="8.7109375" style="27" customWidth="1"/>
    <col min="1037" max="1037" width="10.7109375" style="27" customWidth="1"/>
    <col min="1038" max="1038" width="25.7109375" style="27" customWidth="1"/>
    <col min="1039" max="1281" width="9.140625" style="27"/>
    <col min="1282" max="1282" width="25.7109375" style="27" customWidth="1"/>
    <col min="1283" max="1283" width="10.7109375" style="27" customWidth="1"/>
    <col min="1284" max="1292" width="8.7109375" style="27" customWidth="1"/>
    <col min="1293" max="1293" width="10.7109375" style="27" customWidth="1"/>
    <col min="1294" max="1294" width="25.7109375" style="27" customWidth="1"/>
    <col min="1295" max="1537" width="9.140625" style="27"/>
    <col min="1538" max="1538" width="25.7109375" style="27" customWidth="1"/>
    <col min="1539" max="1539" width="10.7109375" style="27" customWidth="1"/>
    <col min="1540" max="1548" width="8.7109375" style="27" customWidth="1"/>
    <col min="1549" max="1549" width="10.7109375" style="27" customWidth="1"/>
    <col min="1550" max="1550" width="25.7109375" style="27" customWidth="1"/>
    <col min="1551" max="1793" width="9.140625" style="27"/>
    <col min="1794" max="1794" width="25.7109375" style="27" customWidth="1"/>
    <col min="1795" max="1795" width="10.7109375" style="27" customWidth="1"/>
    <col min="1796" max="1804" width="8.7109375" style="27" customWidth="1"/>
    <col min="1805" max="1805" width="10.7109375" style="27" customWidth="1"/>
    <col min="1806" max="1806" width="25.7109375" style="27" customWidth="1"/>
    <col min="1807" max="2049" width="9.140625" style="27"/>
    <col min="2050" max="2050" width="25.7109375" style="27" customWidth="1"/>
    <col min="2051" max="2051" width="10.7109375" style="27" customWidth="1"/>
    <col min="2052" max="2060" width="8.7109375" style="27" customWidth="1"/>
    <col min="2061" max="2061" width="10.7109375" style="27" customWidth="1"/>
    <col min="2062" max="2062" width="25.7109375" style="27" customWidth="1"/>
    <col min="2063" max="2305" width="9.140625" style="27"/>
    <col min="2306" max="2306" width="25.7109375" style="27" customWidth="1"/>
    <col min="2307" max="2307" width="10.7109375" style="27" customWidth="1"/>
    <col min="2308" max="2316" width="8.7109375" style="27" customWidth="1"/>
    <col min="2317" max="2317" width="10.7109375" style="27" customWidth="1"/>
    <col min="2318" max="2318" width="25.7109375" style="27" customWidth="1"/>
    <col min="2319" max="2561" width="9.140625" style="27"/>
    <col min="2562" max="2562" width="25.7109375" style="27" customWidth="1"/>
    <col min="2563" max="2563" width="10.7109375" style="27" customWidth="1"/>
    <col min="2564" max="2572" width="8.7109375" style="27" customWidth="1"/>
    <col min="2573" max="2573" width="10.7109375" style="27" customWidth="1"/>
    <col min="2574" max="2574" width="25.7109375" style="27" customWidth="1"/>
    <col min="2575" max="2817" width="9.140625" style="27"/>
    <col min="2818" max="2818" width="25.7109375" style="27" customWidth="1"/>
    <col min="2819" max="2819" width="10.7109375" style="27" customWidth="1"/>
    <col min="2820" max="2828" width="8.7109375" style="27" customWidth="1"/>
    <col min="2829" max="2829" width="10.7109375" style="27" customWidth="1"/>
    <col min="2830" max="2830" width="25.7109375" style="27" customWidth="1"/>
    <col min="2831" max="3073" width="9.140625" style="27"/>
    <col min="3074" max="3074" width="25.7109375" style="27" customWidth="1"/>
    <col min="3075" max="3075" width="10.7109375" style="27" customWidth="1"/>
    <col min="3076" max="3084" width="8.7109375" style="27" customWidth="1"/>
    <col min="3085" max="3085" width="10.7109375" style="27" customWidth="1"/>
    <col min="3086" max="3086" width="25.7109375" style="27" customWidth="1"/>
    <col min="3087" max="3329" width="9.140625" style="27"/>
    <col min="3330" max="3330" width="25.7109375" style="27" customWidth="1"/>
    <col min="3331" max="3331" width="10.7109375" style="27" customWidth="1"/>
    <col min="3332" max="3340" width="8.7109375" style="27" customWidth="1"/>
    <col min="3341" max="3341" width="10.7109375" style="27" customWidth="1"/>
    <col min="3342" max="3342" width="25.7109375" style="27" customWidth="1"/>
    <col min="3343" max="3585" width="9.140625" style="27"/>
    <col min="3586" max="3586" width="25.7109375" style="27" customWidth="1"/>
    <col min="3587" max="3587" width="10.7109375" style="27" customWidth="1"/>
    <col min="3588" max="3596" width="8.7109375" style="27" customWidth="1"/>
    <col min="3597" max="3597" width="10.7109375" style="27" customWidth="1"/>
    <col min="3598" max="3598" width="25.7109375" style="27" customWidth="1"/>
    <col min="3599" max="3841" width="9.140625" style="27"/>
    <col min="3842" max="3842" width="25.7109375" style="27" customWidth="1"/>
    <col min="3843" max="3843" width="10.7109375" style="27" customWidth="1"/>
    <col min="3844" max="3852" width="8.7109375" style="27" customWidth="1"/>
    <col min="3853" max="3853" width="10.7109375" style="27" customWidth="1"/>
    <col min="3854" max="3854" width="25.7109375" style="27" customWidth="1"/>
    <col min="3855" max="4097" width="9.140625" style="27"/>
    <col min="4098" max="4098" width="25.7109375" style="27" customWidth="1"/>
    <col min="4099" max="4099" width="10.7109375" style="27" customWidth="1"/>
    <col min="4100" max="4108" width="8.7109375" style="27" customWidth="1"/>
    <col min="4109" max="4109" width="10.7109375" style="27" customWidth="1"/>
    <col min="4110" max="4110" width="25.7109375" style="27" customWidth="1"/>
    <col min="4111" max="4353" width="9.140625" style="27"/>
    <col min="4354" max="4354" width="25.7109375" style="27" customWidth="1"/>
    <col min="4355" max="4355" width="10.7109375" style="27" customWidth="1"/>
    <col min="4356" max="4364" width="8.7109375" style="27" customWidth="1"/>
    <col min="4365" max="4365" width="10.7109375" style="27" customWidth="1"/>
    <col min="4366" max="4366" width="25.7109375" style="27" customWidth="1"/>
    <col min="4367" max="4609" width="9.140625" style="27"/>
    <col min="4610" max="4610" width="25.7109375" style="27" customWidth="1"/>
    <col min="4611" max="4611" width="10.7109375" style="27" customWidth="1"/>
    <col min="4612" max="4620" width="8.7109375" style="27" customWidth="1"/>
    <col min="4621" max="4621" width="10.7109375" style="27" customWidth="1"/>
    <col min="4622" max="4622" width="25.7109375" style="27" customWidth="1"/>
    <col min="4623" max="4865" width="9.140625" style="27"/>
    <col min="4866" max="4866" width="25.7109375" style="27" customWidth="1"/>
    <col min="4867" max="4867" width="10.7109375" style="27" customWidth="1"/>
    <col min="4868" max="4876" width="8.7109375" style="27" customWidth="1"/>
    <col min="4877" max="4877" width="10.7109375" style="27" customWidth="1"/>
    <col min="4878" max="4878" width="25.7109375" style="27" customWidth="1"/>
    <col min="4879" max="5121" width="9.140625" style="27"/>
    <col min="5122" max="5122" width="25.7109375" style="27" customWidth="1"/>
    <col min="5123" max="5123" width="10.7109375" style="27" customWidth="1"/>
    <col min="5124" max="5132" width="8.7109375" style="27" customWidth="1"/>
    <col min="5133" max="5133" width="10.7109375" style="27" customWidth="1"/>
    <col min="5134" max="5134" width="25.7109375" style="27" customWidth="1"/>
    <col min="5135" max="5377" width="9.140625" style="27"/>
    <col min="5378" max="5378" width="25.7109375" style="27" customWidth="1"/>
    <col min="5379" max="5379" width="10.7109375" style="27" customWidth="1"/>
    <col min="5380" max="5388" width="8.7109375" style="27" customWidth="1"/>
    <col min="5389" max="5389" width="10.7109375" style="27" customWidth="1"/>
    <col min="5390" max="5390" width="25.7109375" style="27" customWidth="1"/>
    <col min="5391" max="5633" width="9.140625" style="27"/>
    <col min="5634" max="5634" width="25.7109375" style="27" customWidth="1"/>
    <col min="5635" max="5635" width="10.7109375" style="27" customWidth="1"/>
    <col min="5636" max="5644" width="8.7109375" style="27" customWidth="1"/>
    <col min="5645" max="5645" width="10.7109375" style="27" customWidth="1"/>
    <col min="5646" max="5646" width="25.7109375" style="27" customWidth="1"/>
    <col min="5647" max="5889" width="9.140625" style="27"/>
    <col min="5890" max="5890" width="25.7109375" style="27" customWidth="1"/>
    <col min="5891" max="5891" width="10.7109375" style="27" customWidth="1"/>
    <col min="5892" max="5900" width="8.7109375" style="27" customWidth="1"/>
    <col min="5901" max="5901" width="10.7109375" style="27" customWidth="1"/>
    <col min="5902" max="5902" width="25.7109375" style="27" customWidth="1"/>
    <col min="5903" max="6145" width="9.140625" style="27"/>
    <col min="6146" max="6146" width="25.7109375" style="27" customWidth="1"/>
    <col min="6147" max="6147" width="10.7109375" style="27" customWidth="1"/>
    <col min="6148" max="6156" width="8.7109375" style="27" customWidth="1"/>
    <col min="6157" max="6157" width="10.7109375" style="27" customWidth="1"/>
    <col min="6158" max="6158" width="25.7109375" style="27" customWidth="1"/>
    <col min="6159" max="6401" width="9.140625" style="27"/>
    <col min="6402" max="6402" width="25.7109375" style="27" customWidth="1"/>
    <col min="6403" max="6403" width="10.7109375" style="27" customWidth="1"/>
    <col min="6404" max="6412" width="8.7109375" style="27" customWidth="1"/>
    <col min="6413" max="6413" width="10.7109375" style="27" customWidth="1"/>
    <col min="6414" max="6414" width="25.7109375" style="27" customWidth="1"/>
    <col min="6415" max="6657" width="9.140625" style="27"/>
    <col min="6658" max="6658" width="25.7109375" style="27" customWidth="1"/>
    <col min="6659" max="6659" width="10.7109375" style="27" customWidth="1"/>
    <col min="6660" max="6668" width="8.7109375" style="27" customWidth="1"/>
    <col min="6669" max="6669" width="10.7109375" style="27" customWidth="1"/>
    <col min="6670" max="6670" width="25.7109375" style="27" customWidth="1"/>
    <col min="6671" max="6913" width="9.140625" style="27"/>
    <col min="6914" max="6914" width="25.7109375" style="27" customWidth="1"/>
    <col min="6915" max="6915" width="10.7109375" style="27" customWidth="1"/>
    <col min="6916" max="6924" width="8.7109375" style="27" customWidth="1"/>
    <col min="6925" max="6925" width="10.7109375" style="27" customWidth="1"/>
    <col min="6926" max="6926" width="25.7109375" style="27" customWidth="1"/>
    <col min="6927" max="7169" width="9.140625" style="27"/>
    <col min="7170" max="7170" width="25.7109375" style="27" customWidth="1"/>
    <col min="7171" max="7171" width="10.7109375" style="27" customWidth="1"/>
    <col min="7172" max="7180" width="8.7109375" style="27" customWidth="1"/>
    <col min="7181" max="7181" width="10.7109375" style="27" customWidth="1"/>
    <col min="7182" max="7182" width="25.7109375" style="27" customWidth="1"/>
    <col min="7183" max="7425" width="9.140625" style="27"/>
    <col min="7426" max="7426" width="25.7109375" style="27" customWidth="1"/>
    <col min="7427" max="7427" width="10.7109375" style="27" customWidth="1"/>
    <col min="7428" max="7436" width="8.7109375" style="27" customWidth="1"/>
    <col min="7437" max="7437" width="10.7109375" style="27" customWidth="1"/>
    <col min="7438" max="7438" width="25.7109375" style="27" customWidth="1"/>
    <col min="7439" max="7681" width="9.140625" style="27"/>
    <col min="7682" max="7682" width="25.7109375" style="27" customWidth="1"/>
    <col min="7683" max="7683" width="10.7109375" style="27" customWidth="1"/>
    <col min="7684" max="7692" width="8.7109375" style="27" customWidth="1"/>
    <col min="7693" max="7693" width="10.7109375" style="27" customWidth="1"/>
    <col min="7694" max="7694" width="25.7109375" style="27" customWidth="1"/>
    <col min="7695" max="7937" width="9.140625" style="27"/>
    <col min="7938" max="7938" width="25.7109375" style="27" customWidth="1"/>
    <col min="7939" max="7939" width="10.7109375" style="27" customWidth="1"/>
    <col min="7940" max="7948" width="8.7109375" style="27" customWidth="1"/>
    <col min="7949" max="7949" width="10.7109375" style="27" customWidth="1"/>
    <col min="7950" max="7950" width="25.7109375" style="27" customWidth="1"/>
    <col min="7951" max="8193" width="9.140625" style="27"/>
    <col min="8194" max="8194" width="25.7109375" style="27" customWidth="1"/>
    <col min="8195" max="8195" width="10.7109375" style="27" customWidth="1"/>
    <col min="8196" max="8204" width="8.7109375" style="27" customWidth="1"/>
    <col min="8205" max="8205" width="10.7109375" style="27" customWidth="1"/>
    <col min="8206" max="8206" width="25.7109375" style="27" customWidth="1"/>
    <col min="8207" max="8449" width="9.140625" style="27"/>
    <col min="8450" max="8450" width="25.7109375" style="27" customWidth="1"/>
    <col min="8451" max="8451" width="10.7109375" style="27" customWidth="1"/>
    <col min="8452" max="8460" width="8.7109375" style="27" customWidth="1"/>
    <col min="8461" max="8461" width="10.7109375" style="27" customWidth="1"/>
    <col min="8462" max="8462" width="25.7109375" style="27" customWidth="1"/>
    <col min="8463" max="8705" width="9.140625" style="27"/>
    <col min="8706" max="8706" width="25.7109375" style="27" customWidth="1"/>
    <col min="8707" max="8707" width="10.7109375" style="27" customWidth="1"/>
    <col min="8708" max="8716" width="8.7109375" style="27" customWidth="1"/>
    <col min="8717" max="8717" width="10.7109375" style="27" customWidth="1"/>
    <col min="8718" max="8718" width="25.7109375" style="27" customWidth="1"/>
    <col min="8719" max="8961" width="9.140625" style="27"/>
    <col min="8962" max="8962" width="25.7109375" style="27" customWidth="1"/>
    <col min="8963" max="8963" width="10.7109375" style="27" customWidth="1"/>
    <col min="8964" max="8972" width="8.7109375" style="27" customWidth="1"/>
    <col min="8973" max="8973" width="10.7109375" style="27" customWidth="1"/>
    <col min="8974" max="8974" width="25.7109375" style="27" customWidth="1"/>
    <col min="8975" max="9217" width="9.140625" style="27"/>
    <col min="9218" max="9218" width="25.7109375" style="27" customWidth="1"/>
    <col min="9219" max="9219" width="10.7109375" style="27" customWidth="1"/>
    <col min="9220" max="9228" width="8.7109375" style="27" customWidth="1"/>
    <col min="9229" max="9229" width="10.7109375" style="27" customWidth="1"/>
    <col min="9230" max="9230" width="25.7109375" style="27" customWidth="1"/>
    <col min="9231" max="9473" width="9.140625" style="27"/>
    <col min="9474" max="9474" width="25.7109375" style="27" customWidth="1"/>
    <col min="9475" max="9475" width="10.7109375" style="27" customWidth="1"/>
    <col min="9476" max="9484" width="8.7109375" style="27" customWidth="1"/>
    <col min="9485" max="9485" width="10.7109375" style="27" customWidth="1"/>
    <col min="9486" max="9486" width="25.7109375" style="27" customWidth="1"/>
    <col min="9487" max="9729" width="9.140625" style="27"/>
    <col min="9730" max="9730" width="25.7109375" style="27" customWidth="1"/>
    <col min="9731" max="9731" width="10.7109375" style="27" customWidth="1"/>
    <col min="9732" max="9740" width="8.7109375" style="27" customWidth="1"/>
    <col min="9741" max="9741" width="10.7109375" style="27" customWidth="1"/>
    <col min="9742" max="9742" width="25.7109375" style="27" customWidth="1"/>
    <col min="9743" max="9985" width="9.140625" style="27"/>
    <col min="9986" max="9986" width="25.7109375" style="27" customWidth="1"/>
    <col min="9987" max="9987" width="10.7109375" style="27" customWidth="1"/>
    <col min="9988" max="9996" width="8.7109375" style="27" customWidth="1"/>
    <col min="9997" max="9997" width="10.7109375" style="27" customWidth="1"/>
    <col min="9998" max="9998" width="25.7109375" style="27" customWidth="1"/>
    <col min="9999" max="10241" width="9.140625" style="27"/>
    <col min="10242" max="10242" width="25.7109375" style="27" customWidth="1"/>
    <col min="10243" max="10243" width="10.7109375" style="27" customWidth="1"/>
    <col min="10244" max="10252" width="8.7109375" style="27" customWidth="1"/>
    <col min="10253" max="10253" width="10.7109375" style="27" customWidth="1"/>
    <col min="10254" max="10254" width="25.7109375" style="27" customWidth="1"/>
    <col min="10255" max="10497" width="9.140625" style="27"/>
    <col min="10498" max="10498" width="25.7109375" style="27" customWidth="1"/>
    <col min="10499" max="10499" width="10.7109375" style="27" customWidth="1"/>
    <col min="10500" max="10508" width="8.7109375" style="27" customWidth="1"/>
    <col min="10509" max="10509" width="10.7109375" style="27" customWidth="1"/>
    <col min="10510" max="10510" width="25.7109375" style="27" customWidth="1"/>
    <col min="10511" max="10753" width="9.140625" style="27"/>
    <col min="10754" max="10754" width="25.7109375" style="27" customWidth="1"/>
    <col min="10755" max="10755" width="10.7109375" style="27" customWidth="1"/>
    <col min="10756" max="10764" width="8.7109375" style="27" customWidth="1"/>
    <col min="10765" max="10765" width="10.7109375" style="27" customWidth="1"/>
    <col min="10766" max="10766" width="25.7109375" style="27" customWidth="1"/>
    <col min="10767" max="11009" width="9.140625" style="27"/>
    <col min="11010" max="11010" width="25.7109375" style="27" customWidth="1"/>
    <col min="11011" max="11011" width="10.7109375" style="27" customWidth="1"/>
    <col min="11012" max="11020" width="8.7109375" style="27" customWidth="1"/>
    <col min="11021" max="11021" width="10.7109375" style="27" customWidth="1"/>
    <col min="11022" max="11022" width="25.7109375" style="27" customWidth="1"/>
    <col min="11023" max="11265" width="9.140625" style="27"/>
    <col min="11266" max="11266" width="25.7109375" style="27" customWidth="1"/>
    <col min="11267" max="11267" width="10.7109375" style="27" customWidth="1"/>
    <col min="11268" max="11276" width="8.7109375" style="27" customWidth="1"/>
    <col min="11277" max="11277" width="10.7109375" style="27" customWidth="1"/>
    <col min="11278" max="11278" width="25.7109375" style="27" customWidth="1"/>
    <col min="11279" max="11521" width="9.140625" style="27"/>
    <col min="11522" max="11522" width="25.7109375" style="27" customWidth="1"/>
    <col min="11523" max="11523" width="10.7109375" style="27" customWidth="1"/>
    <col min="11524" max="11532" width="8.7109375" style="27" customWidth="1"/>
    <col min="11533" max="11533" width="10.7109375" style="27" customWidth="1"/>
    <col min="11534" max="11534" width="25.7109375" style="27" customWidth="1"/>
    <col min="11535" max="11777" width="9.140625" style="27"/>
    <col min="11778" max="11778" width="25.7109375" style="27" customWidth="1"/>
    <col min="11779" max="11779" width="10.7109375" style="27" customWidth="1"/>
    <col min="11780" max="11788" width="8.7109375" style="27" customWidth="1"/>
    <col min="11789" max="11789" width="10.7109375" style="27" customWidth="1"/>
    <col min="11790" max="11790" width="25.7109375" style="27" customWidth="1"/>
    <col min="11791" max="12033" width="9.140625" style="27"/>
    <col min="12034" max="12034" width="25.7109375" style="27" customWidth="1"/>
    <col min="12035" max="12035" width="10.7109375" style="27" customWidth="1"/>
    <col min="12036" max="12044" width="8.7109375" style="27" customWidth="1"/>
    <col min="12045" max="12045" width="10.7109375" style="27" customWidth="1"/>
    <col min="12046" max="12046" width="25.7109375" style="27" customWidth="1"/>
    <col min="12047" max="12289" width="9.140625" style="27"/>
    <col min="12290" max="12290" width="25.7109375" style="27" customWidth="1"/>
    <col min="12291" max="12291" width="10.7109375" style="27" customWidth="1"/>
    <col min="12292" max="12300" width="8.7109375" style="27" customWidth="1"/>
    <col min="12301" max="12301" width="10.7109375" style="27" customWidth="1"/>
    <col min="12302" max="12302" width="25.7109375" style="27" customWidth="1"/>
    <col min="12303" max="12545" width="9.140625" style="27"/>
    <col min="12546" max="12546" width="25.7109375" style="27" customWidth="1"/>
    <col min="12547" max="12547" width="10.7109375" style="27" customWidth="1"/>
    <col min="12548" max="12556" width="8.7109375" style="27" customWidth="1"/>
    <col min="12557" max="12557" width="10.7109375" style="27" customWidth="1"/>
    <col min="12558" max="12558" width="25.7109375" style="27" customWidth="1"/>
    <col min="12559" max="12801" width="9.140625" style="27"/>
    <col min="12802" max="12802" width="25.7109375" style="27" customWidth="1"/>
    <col min="12803" max="12803" width="10.7109375" style="27" customWidth="1"/>
    <col min="12804" max="12812" width="8.7109375" style="27" customWidth="1"/>
    <col min="12813" max="12813" width="10.7109375" style="27" customWidth="1"/>
    <col min="12814" max="12814" width="25.7109375" style="27" customWidth="1"/>
    <col min="12815" max="13057" width="9.140625" style="27"/>
    <col min="13058" max="13058" width="25.7109375" style="27" customWidth="1"/>
    <col min="13059" max="13059" width="10.7109375" style="27" customWidth="1"/>
    <col min="13060" max="13068" width="8.7109375" style="27" customWidth="1"/>
    <col min="13069" max="13069" width="10.7109375" style="27" customWidth="1"/>
    <col min="13070" max="13070" width="25.7109375" style="27" customWidth="1"/>
    <col min="13071" max="13313" width="9.140625" style="27"/>
    <col min="13314" max="13314" width="25.7109375" style="27" customWidth="1"/>
    <col min="13315" max="13315" width="10.7109375" style="27" customWidth="1"/>
    <col min="13316" max="13324" width="8.7109375" style="27" customWidth="1"/>
    <col min="13325" max="13325" width="10.7109375" style="27" customWidth="1"/>
    <col min="13326" max="13326" width="25.7109375" style="27" customWidth="1"/>
    <col min="13327" max="13569" width="9.140625" style="27"/>
    <col min="13570" max="13570" width="25.7109375" style="27" customWidth="1"/>
    <col min="13571" max="13571" width="10.7109375" style="27" customWidth="1"/>
    <col min="13572" max="13580" width="8.7109375" style="27" customWidth="1"/>
    <col min="13581" max="13581" width="10.7109375" style="27" customWidth="1"/>
    <col min="13582" max="13582" width="25.7109375" style="27" customWidth="1"/>
    <col min="13583" max="13825" width="9.140625" style="27"/>
    <col min="13826" max="13826" width="25.7109375" style="27" customWidth="1"/>
    <col min="13827" max="13827" width="10.7109375" style="27" customWidth="1"/>
    <col min="13828" max="13836" width="8.7109375" style="27" customWidth="1"/>
    <col min="13837" max="13837" width="10.7109375" style="27" customWidth="1"/>
    <col min="13838" max="13838" width="25.7109375" style="27" customWidth="1"/>
    <col min="13839" max="14081" width="9.140625" style="27"/>
    <col min="14082" max="14082" width="25.7109375" style="27" customWidth="1"/>
    <col min="14083" max="14083" width="10.7109375" style="27" customWidth="1"/>
    <col min="14084" max="14092" width="8.7109375" style="27" customWidth="1"/>
    <col min="14093" max="14093" width="10.7109375" style="27" customWidth="1"/>
    <col min="14094" max="14094" width="25.7109375" style="27" customWidth="1"/>
    <col min="14095" max="14337" width="9.140625" style="27"/>
    <col min="14338" max="14338" width="25.7109375" style="27" customWidth="1"/>
    <col min="14339" max="14339" width="10.7109375" style="27" customWidth="1"/>
    <col min="14340" max="14348" width="8.7109375" style="27" customWidth="1"/>
    <col min="14349" max="14349" width="10.7109375" style="27" customWidth="1"/>
    <col min="14350" max="14350" width="25.7109375" style="27" customWidth="1"/>
    <col min="14351" max="14593" width="9.140625" style="27"/>
    <col min="14594" max="14594" width="25.7109375" style="27" customWidth="1"/>
    <col min="14595" max="14595" width="10.7109375" style="27" customWidth="1"/>
    <col min="14596" max="14604" width="8.7109375" style="27" customWidth="1"/>
    <col min="14605" max="14605" width="10.7109375" style="27" customWidth="1"/>
    <col min="14606" max="14606" width="25.7109375" style="27" customWidth="1"/>
    <col min="14607" max="14849" width="9.140625" style="27"/>
    <col min="14850" max="14850" width="25.7109375" style="27" customWidth="1"/>
    <col min="14851" max="14851" width="10.7109375" style="27" customWidth="1"/>
    <col min="14852" max="14860" width="8.7109375" style="27" customWidth="1"/>
    <col min="14861" max="14861" width="10.7109375" style="27" customWidth="1"/>
    <col min="14862" max="14862" width="25.7109375" style="27" customWidth="1"/>
    <col min="14863" max="15105" width="9.140625" style="27"/>
    <col min="15106" max="15106" width="25.7109375" style="27" customWidth="1"/>
    <col min="15107" max="15107" width="10.7109375" style="27" customWidth="1"/>
    <col min="15108" max="15116" width="8.7109375" style="27" customWidth="1"/>
    <col min="15117" max="15117" width="10.7109375" style="27" customWidth="1"/>
    <col min="15118" max="15118" width="25.7109375" style="27" customWidth="1"/>
    <col min="15119" max="15361" width="9.140625" style="27"/>
    <col min="15362" max="15362" width="25.7109375" style="27" customWidth="1"/>
    <col min="15363" max="15363" width="10.7109375" style="27" customWidth="1"/>
    <col min="15364" max="15372" width="8.7109375" style="27" customWidth="1"/>
    <col min="15373" max="15373" width="10.7109375" style="27" customWidth="1"/>
    <col min="15374" max="15374" width="25.7109375" style="27" customWidth="1"/>
    <col min="15375" max="15617" width="9.140625" style="27"/>
    <col min="15618" max="15618" width="25.7109375" style="27" customWidth="1"/>
    <col min="15619" max="15619" width="10.7109375" style="27" customWidth="1"/>
    <col min="15620" max="15628" width="8.7109375" style="27" customWidth="1"/>
    <col min="15629" max="15629" width="10.7109375" style="27" customWidth="1"/>
    <col min="15630" max="15630" width="25.7109375" style="27" customWidth="1"/>
    <col min="15631" max="15873" width="9.140625" style="27"/>
    <col min="15874" max="15874" width="25.7109375" style="27" customWidth="1"/>
    <col min="15875" max="15875" width="10.7109375" style="27" customWidth="1"/>
    <col min="15876" max="15884" width="8.7109375" style="27" customWidth="1"/>
    <col min="15885" max="15885" width="10.7109375" style="27" customWidth="1"/>
    <col min="15886" max="15886" width="25.7109375" style="27" customWidth="1"/>
    <col min="15887" max="16129" width="9.140625" style="27"/>
    <col min="16130" max="16130" width="25.7109375" style="27" customWidth="1"/>
    <col min="16131" max="16131" width="10.7109375" style="27" customWidth="1"/>
    <col min="16132" max="16140" width="8.7109375" style="27" customWidth="1"/>
    <col min="16141" max="16141" width="10.7109375" style="27" customWidth="1"/>
    <col min="16142" max="16142" width="25.7109375" style="27" customWidth="1"/>
    <col min="16143" max="16384" width="9.140625" style="27"/>
  </cols>
  <sheetData>
    <row r="1" spans="1:14" s="21" customFormat="1" ht="23.25" x14ac:dyDescent="0.2">
      <c r="A1" s="1330" t="s">
        <v>944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4" s="23" customFormat="1" ht="15.75" x14ac:dyDescent="0.2">
      <c r="A2" s="1331" t="s">
        <v>791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s="89" customFormat="1" ht="15.75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s="89" customFormat="1" ht="15.75" x14ac:dyDescent="0.25">
      <c r="A4" s="1331" t="s">
        <v>347</v>
      </c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1331"/>
    </row>
    <row r="5" spans="1:14" ht="15.75" x14ac:dyDescent="0.3">
      <c r="A5" s="267" t="s">
        <v>860</v>
      </c>
      <c r="B5" s="277"/>
      <c r="C5" s="269"/>
      <c r="D5" s="269"/>
      <c r="E5" s="269"/>
      <c r="F5" s="269"/>
      <c r="G5" s="269"/>
      <c r="H5" s="269"/>
      <c r="I5" s="269"/>
      <c r="J5" s="145"/>
      <c r="K5" s="269"/>
      <c r="L5" s="269"/>
      <c r="M5" s="277"/>
      <c r="N5" s="278" t="s">
        <v>861</v>
      </c>
    </row>
    <row r="6" spans="1:14" ht="16.5" thickBot="1" x14ac:dyDescent="0.25">
      <c r="A6" s="1558" t="s">
        <v>439</v>
      </c>
      <c r="B6" s="1558" t="s">
        <v>414</v>
      </c>
      <c r="C6" s="1461" t="s">
        <v>700</v>
      </c>
      <c r="D6" s="1555"/>
      <c r="E6" s="1555"/>
      <c r="F6" s="1555"/>
      <c r="G6" s="1555"/>
      <c r="H6" s="1555"/>
      <c r="I6" s="1555"/>
      <c r="J6" s="1555"/>
      <c r="K6" s="1555"/>
      <c r="L6" s="1556"/>
      <c r="M6" s="1457" t="s">
        <v>413</v>
      </c>
      <c r="N6" s="1457" t="s">
        <v>440</v>
      </c>
    </row>
    <row r="7" spans="1:14" ht="29.25" customHeight="1" thickTop="1" x14ac:dyDescent="0.2">
      <c r="A7" s="1559"/>
      <c r="B7" s="1560"/>
      <c r="C7" s="436" t="s">
        <v>394</v>
      </c>
      <c r="D7" s="59" t="s">
        <v>345</v>
      </c>
      <c r="E7" s="64" t="s">
        <v>197</v>
      </c>
      <c r="F7" s="83" t="s">
        <v>161</v>
      </c>
      <c r="G7" s="83" t="s">
        <v>69</v>
      </c>
      <c r="H7" s="83" t="s">
        <v>67</v>
      </c>
      <c r="I7" s="83" t="s">
        <v>65</v>
      </c>
      <c r="J7" s="83" t="s">
        <v>63</v>
      </c>
      <c r="K7" s="83" t="s">
        <v>61</v>
      </c>
      <c r="L7" s="73" t="s">
        <v>59</v>
      </c>
      <c r="M7" s="1458"/>
      <c r="N7" s="1458"/>
    </row>
    <row r="8" spans="1:14" ht="13.5" customHeight="1" thickBot="1" x14ac:dyDescent="0.25">
      <c r="A8" s="1561" t="s">
        <v>361</v>
      </c>
      <c r="B8" s="141" t="s">
        <v>590</v>
      </c>
      <c r="C8" s="651">
        <f t="shared" ref="C8:C42" si="0">SUM(D8:L8)</f>
        <v>32</v>
      </c>
      <c r="D8" s="186">
        <v>0</v>
      </c>
      <c r="E8" s="186">
        <v>27</v>
      </c>
      <c r="F8" s="186">
        <v>2</v>
      </c>
      <c r="G8" s="186">
        <v>0</v>
      </c>
      <c r="H8" s="186">
        <v>2</v>
      </c>
      <c r="I8" s="186">
        <v>0</v>
      </c>
      <c r="J8" s="186">
        <v>1</v>
      </c>
      <c r="K8" s="186">
        <v>0</v>
      </c>
      <c r="L8" s="186">
        <v>0</v>
      </c>
      <c r="M8" s="63" t="s">
        <v>180</v>
      </c>
      <c r="N8" s="1347" t="s">
        <v>493</v>
      </c>
    </row>
    <row r="9" spans="1:14" ht="13.5" customHeight="1" thickTop="1" thickBot="1" x14ac:dyDescent="0.25">
      <c r="A9" s="1562"/>
      <c r="B9" s="142" t="s">
        <v>591</v>
      </c>
      <c r="C9" s="665">
        <f t="shared" si="0"/>
        <v>3</v>
      </c>
      <c r="D9" s="164">
        <v>0</v>
      </c>
      <c r="E9" s="164">
        <v>2</v>
      </c>
      <c r="F9" s="164">
        <v>1</v>
      </c>
      <c r="G9" s="164">
        <v>0</v>
      </c>
      <c r="H9" s="164">
        <v>0</v>
      </c>
      <c r="I9" s="164">
        <v>0</v>
      </c>
      <c r="J9" s="164">
        <v>0</v>
      </c>
      <c r="K9" s="164">
        <v>0</v>
      </c>
      <c r="L9" s="164">
        <v>0</v>
      </c>
      <c r="M9" s="61" t="s">
        <v>434</v>
      </c>
      <c r="N9" s="1348"/>
    </row>
    <row r="10" spans="1:14" s="24" customFormat="1" ht="13.5" customHeight="1" thickTop="1" thickBot="1" x14ac:dyDescent="0.25">
      <c r="A10" s="1563"/>
      <c r="B10" s="142" t="s">
        <v>44</v>
      </c>
      <c r="C10" s="157">
        <f t="shared" si="0"/>
        <v>35</v>
      </c>
      <c r="D10" s="157">
        <f t="shared" ref="D10:L10" si="1">D8+D9</f>
        <v>0</v>
      </c>
      <c r="E10" s="157">
        <f t="shared" si="1"/>
        <v>29</v>
      </c>
      <c r="F10" s="157">
        <f t="shared" si="1"/>
        <v>3</v>
      </c>
      <c r="G10" s="157">
        <f t="shared" si="1"/>
        <v>0</v>
      </c>
      <c r="H10" s="157">
        <f t="shared" si="1"/>
        <v>2</v>
      </c>
      <c r="I10" s="157">
        <f t="shared" si="1"/>
        <v>0</v>
      </c>
      <c r="J10" s="157">
        <f t="shared" si="1"/>
        <v>1</v>
      </c>
      <c r="K10" s="157">
        <f t="shared" si="1"/>
        <v>0</v>
      </c>
      <c r="L10" s="157">
        <f t="shared" si="1"/>
        <v>0</v>
      </c>
      <c r="M10" s="61" t="s">
        <v>45</v>
      </c>
      <c r="N10" s="1348"/>
    </row>
    <row r="11" spans="1:14" ht="13.5" customHeight="1" thickTop="1" thickBot="1" x14ac:dyDescent="0.25">
      <c r="A11" s="1564" t="s">
        <v>244</v>
      </c>
      <c r="B11" s="143" t="s">
        <v>590</v>
      </c>
      <c r="C11" s="406">
        <f t="shared" si="0"/>
        <v>87</v>
      </c>
      <c r="D11" s="188">
        <v>0</v>
      </c>
      <c r="E11" s="188">
        <v>59</v>
      </c>
      <c r="F11" s="188">
        <v>11</v>
      </c>
      <c r="G11" s="188">
        <v>9</v>
      </c>
      <c r="H11" s="188">
        <v>7</v>
      </c>
      <c r="I11" s="188">
        <v>1</v>
      </c>
      <c r="J11" s="188">
        <v>0</v>
      </c>
      <c r="K11" s="188">
        <v>0</v>
      </c>
      <c r="L11" s="188">
        <v>0</v>
      </c>
      <c r="M11" s="137" t="s">
        <v>180</v>
      </c>
      <c r="N11" s="1350" t="s">
        <v>245</v>
      </c>
    </row>
    <row r="12" spans="1:14" ht="13.5" customHeight="1" thickTop="1" thickBot="1" x14ac:dyDescent="0.25">
      <c r="A12" s="1565"/>
      <c r="B12" s="144" t="s">
        <v>591</v>
      </c>
      <c r="C12" s="406">
        <f t="shared" si="0"/>
        <v>22</v>
      </c>
      <c r="D12" s="188">
        <v>0</v>
      </c>
      <c r="E12" s="188">
        <v>13</v>
      </c>
      <c r="F12" s="188">
        <v>5</v>
      </c>
      <c r="G12" s="188">
        <v>0</v>
      </c>
      <c r="H12" s="188">
        <v>3</v>
      </c>
      <c r="I12" s="188">
        <v>1</v>
      </c>
      <c r="J12" s="188">
        <v>0</v>
      </c>
      <c r="K12" s="188">
        <v>0</v>
      </c>
      <c r="L12" s="188">
        <v>0</v>
      </c>
      <c r="M12" s="62" t="s">
        <v>434</v>
      </c>
      <c r="N12" s="1350"/>
    </row>
    <row r="13" spans="1:14" s="24" customFormat="1" ht="13.5" customHeight="1" thickTop="1" thickBot="1" x14ac:dyDescent="0.25">
      <c r="A13" s="1566"/>
      <c r="B13" s="144" t="s">
        <v>44</v>
      </c>
      <c r="C13" s="159">
        <f t="shared" si="0"/>
        <v>109</v>
      </c>
      <c r="D13" s="159">
        <f t="shared" ref="D13:L13" si="2">D11+D12</f>
        <v>0</v>
      </c>
      <c r="E13" s="159">
        <f t="shared" si="2"/>
        <v>72</v>
      </c>
      <c r="F13" s="159">
        <f t="shared" si="2"/>
        <v>16</v>
      </c>
      <c r="G13" s="159">
        <f t="shared" si="2"/>
        <v>9</v>
      </c>
      <c r="H13" s="159">
        <f t="shared" si="2"/>
        <v>10</v>
      </c>
      <c r="I13" s="159">
        <f t="shared" si="2"/>
        <v>2</v>
      </c>
      <c r="J13" s="159">
        <f t="shared" si="2"/>
        <v>0</v>
      </c>
      <c r="K13" s="159">
        <f t="shared" si="2"/>
        <v>0</v>
      </c>
      <c r="L13" s="159">
        <f t="shared" si="2"/>
        <v>0</v>
      </c>
      <c r="M13" s="62" t="s">
        <v>45</v>
      </c>
      <c r="N13" s="1350"/>
    </row>
    <row r="14" spans="1:14" ht="13.5" customHeight="1" thickTop="1" thickBot="1" x14ac:dyDescent="0.25">
      <c r="A14" s="1567" t="s">
        <v>362</v>
      </c>
      <c r="B14" s="141" t="s">
        <v>590</v>
      </c>
      <c r="C14" s="665">
        <f t="shared" si="0"/>
        <v>96</v>
      </c>
      <c r="D14" s="164">
        <v>0</v>
      </c>
      <c r="E14" s="164">
        <v>58</v>
      </c>
      <c r="F14" s="164">
        <v>12</v>
      </c>
      <c r="G14" s="164">
        <v>11</v>
      </c>
      <c r="H14" s="164">
        <v>7</v>
      </c>
      <c r="I14" s="164">
        <v>6</v>
      </c>
      <c r="J14" s="164">
        <v>1</v>
      </c>
      <c r="K14" s="164">
        <v>1</v>
      </c>
      <c r="L14" s="164">
        <v>0</v>
      </c>
      <c r="M14" s="63" t="s">
        <v>180</v>
      </c>
      <c r="N14" s="1348" t="s">
        <v>356</v>
      </c>
    </row>
    <row r="15" spans="1:14" ht="13.5" customHeight="1" thickTop="1" thickBot="1" x14ac:dyDescent="0.25">
      <c r="A15" s="1562"/>
      <c r="B15" s="142" t="s">
        <v>591</v>
      </c>
      <c r="C15" s="665">
        <f t="shared" si="0"/>
        <v>7</v>
      </c>
      <c r="D15" s="164">
        <v>0</v>
      </c>
      <c r="E15" s="164">
        <v>3</v>
      </c>
      <c r="F15" s="164">
        <v>2</v>
      </c>
      <c r="G15" s="164">
        <v>0</v>
      </c>
      <c r="H15" s="164">
        <v>1</v>
      </c>
      <c r="I15" s="164">
        <v>0</v>
      </c>
      <c r="J15" s="164">
        <v>1</v>
      </c>
      <c r="K15" s="164">
        <v>0</v>
      </c>
      <c r="L15" s="164">
        <v>0</v>
      </c>
      <c r="M15" s="61" t="s">
        <v>434</v>
      </c>
      <c r="N15" s="1348"/>
    </row>
    <row r="16" spans="1:14" s="24" customFormat="1" ht="13.5" customHeight="1" thickTop="1" thickBot="1" x14ac:dyDescent="0.25">
      <c r="A16" s="1563"/>
      <c r="B16" s="142" t="s">
        <v>44</v>
      </c>
      <c r="C16" s="157">
        <f t="shared" si="0"/>
        <v>103</v>
      </c>
      <c r="D16" s="157">
        <f t="shared" ref="D16:L16" si="3">D14+D15</f>
        <v>0</v>
      </c>
      <c r="E16" s="157">
        <f t="shared" si="3"/>
        <v>61</v>
      </c>
      <c r="F16" s="157">
        <f t="shared" si="3"/>
        <v>14</v>
      </c>
      <c r="G16" s="157">
        <f t="shared" si="3"/>
        <v>11</v>
      </c>
      <c r="H16" s="157">
        <f t="shared" si="3"/>
        <v>8</v>
      </c>
      <c r="I16" s="157">
        <f t="shared" si="3"/>
        <v>6</v>
      </c>
      <c r="J16" s="157">
        <f t="shared" si="3"/>
        <v>2</v>
      </c>
      <c r="K16" s="157">
        <f t="shared" si="3"/>
        <v>1</v>
      </c>
      <c r="L16" s="157">
        <f t="shared" si="3"/>
        <v>0</v>
      </c>
      <c r="M16" s="61" t="s">
        <v>45</v>
      </c>
      <c r="N16" s="1348"/>
    </row>
    <row r="17" spans="1:14" ht="13.5" customHeight="1" thickTop="1" thickBot="1" x14ac:dyDescent="0.25">
      <c r="A17" s="1564" t="s">
        <v>246</v>
      </c>
      <c r="B17" s="143" t="s">
        <v>590</v>
      </c>
      <c r="C17" s="406">
        <f t="shared" si="0"/>
        <v>50</v>
      </c>
      <c r="D17" s="188">
        <v>0</v>
      </c>
      <c r="E17" s="188">
        <v>32</v>
      </c>
      <c r="F17" s="188">
        <v>2</v>
      </c>
      <c r="G17" s="188">
        <v>2</v>
      </c>
      <c r="H17" s="188">
        <v>5</v>
      </c>
      <c r="I17" s="188">
        <v>6</v>
      </c>
      <c r="J17" s="188">
        <v>2</v>
      </c>
      <c r="K17" s="188">
        <v>1</v>
      </c>
      <c r="L17" s="188">
        <v>0</v>
      </c>
      <c r="M17" s="137" t="s">
        <v>180</v>
      </c>
      <c r="N17" s="1350" t="s">
        <v>247</v>
      </c>
    </row>
    <row r="18" spans="1:14" ht="13.5" customHeight="1" thickTop="1" thickBot="1" x14ac:dyDescent="0.25">
      <c r="A18" s="1565"/>
      <c r="B18" s="144" t="s">
        <v>591</v>
      </c>
      <c r="C18" s="406">
        <f t="shared" si="0"/>
        <v>6</v>
      </c>
      <c r="D18" s="188">
        <v>0</v>
      </c>
      <c r="E18" s="188">
        <v>3</v>
      </c>
      <c r="F18" s="188">
        <v>1</v>
      </c>
      <c r="G18" s="188">
        <v>1</v>
      </c>
      <c r="H18" s="188">
        <v>0</v>
      </c>
      <c r="I18" s="188">
        <v>0</v>
      </c>
      <c r="J18" s="188">
        <v>1</v>
      </c>
      <c r="K18" s="188">
        <v>0</v>
      </c>
      <c r="L18" s="188">
        <v>0</v>
      </c>
      <c r="M18" s="62" t="s">
        <v>434</v>
      </c>
      <c r="N18" s="1350"/>
    </row>
    <row r="19" spans="1:14" s="24" customFormat="1" ht="13.5" customHeight="1" thickTop="1" thickBot="1" x14ac:dyDescent="0.25">
      <c r="A19" s="1566"/>
      <c r="B19" s="144" t="s">
        <v>44</v>
      </c>
      <c r="C19" s="159">
        <f t="shared" si="0"/>
        <v>56</v>
      </c>
      <c r="D19" s="159">
        <f t="shared" ref="D19:L19" si="4">D17+D18</f>
        <v>0</v>
      </c>
      <c r="E19" s="159">
        <f t="shared" si="4"/>
        <v>35</v>
      </c>
      <c r="F19" s="159">
        <f t="shared" si="4"/>
        <v>3</v>
      </c>
      <c r="G19" s="159">
        <f t="shared" si="4"/>
        <v>3</v>
      </c>
      <c r="H19" s="159">
        <f t="shared" si="4"/>
        <v>5</v>
      </c>
      <c r="I19" s="159">
        <f t="shared" si="4"/>
        <v>6</v>
      </c>
      <c r="J19" s="159">
        <f t="shared" si="4"/>
        <v>3</v>
      </c>
      <c r="K19" s="159">
        <f t="shared" si="4"/>
        <v>1</v>
      </c>
      <c r="L19" s="159">
        <f t="shared" si="4"/>
        <v>0</v>
      </c>
      <c r="M19" s="62" t="s">
        <v>45</v>
      </c>
      <c r="N19" s="1350"/>
    </row>
    <row r="20" spans="1:14" ht="13.5" customHeight="1" thickTop="1" thickBot="1" x14ac:dyDescent="0.25">
      <c r="A20" s="1567" t="s">
        <v>363</v>
      </c>
      <c r="B20" s="141" t="s">
        <v>590</v>
      </c>
      <c r="C20" s="665">
        <f t="shared" si="0"/>
        <v>57</v>
      </c>
      <c r="D20" s="164">
        <v>0</v>
      </c>
      <c r="E20" s="164">
        <v>21</v>
      </c>
      <c r="F20" s="164">
        <v>9</v>
      </c>
      <c r="G20" s="164">
        <v>2</v>
      </c>
      <c r="H20" s="164">
        <v>8</v>
      </c>
      <c r="I20" s="164">
        <v>8</v>
      </c>
      <c r="J20" s="164">
        <v>7</v>
      </c>
      <c r="K20" s="164">
        <v>2</v>
      </c>
      <c r="L20" s="164">
        <v>0</v>
      </c>
      <c r="M20" s="63" t="s">
        <v>180</v>
      </c>
      <c r="N20" s="1348" t="s">
        <v>357</v>
      </c>
    </row>
    <row r="21" spans="1:14" ht="13.5" customHeight="1" thickTop="1" thickBot="1" x14ac:dyDescent="0.25">
      <c r="A21" s="1562"/>
      <c r="B21" s="142" t="s">
        <v>591</v>
      </c>
      <c r="C21" s="665">
        <f t="shared" si="0"/>
        <v>10</v>
      </c>
      <c r="D21" s="164">
        <v>0</v>
      </c>
      <c r="E21" s="164">
        <v>5</v>
      </c>
      <c r="F21" s="164">
        <v>0</v>
      </c>
      <c r="G21" s="164">
        <v>0</v>
      </c>
      <c r="H21" s="164">
        <v>2</v>
      </c>
      <c r="I21" s="164">
        <v>1</v>
      </c>
      <c r="J21" s="164">
        <v>1</v>
      </c>
      <c r="K21" s="164">
        <v>1</v>
      </c>
      <c r="L21" s="164">
        <v>0</v>
      </c>
      <c r="M21" s="61" t="s">
        <v>434</v>
      </c>
      <c r="N21" s="1348"/>
    </row>
    <row r="22" spans="1:14" s="24" customFormat="1" ht="13.5" customHeight="1" thickTop="1" thickBot="1" x14ac:dyDescent="0.25">
      <c r="A22" s="1563"/>
      <c r="B22" s="142" t="s">
        <v>44</v>
      </c>
      <c r="C22" s="157">
        <f t="shared" si="0"/>
        <v>67</v>
      </c>
      <c r="D22" s="157">
        <f t="shared" ref="D22:L22" si="5">D20+D21</f>
        <v>0</v>
      </c>
      <c r="E22" s="157">
        <f t="shared" si="5"/>
        <v>26</v>
      </c>
      <c r="F22" s="157">
        <f t="shared" si="5"/>
        <v>9</v>
      </c>
      <c r="G22" s="157">
        <f t="shared" si="5"/>
        <v>2</v>
      </c>
      <c r="H22" s="157">
        <f t="shared" si="5"/>
        <v>10</v>
      </c>
      <c r="I22" s="157">
        <f t="shared" si="5"/>
        <v>9</v>
      </c>
      <c r="J22" s="157">
        <f t="shared" si="5"/>
        <v>8</v>
      </c>
      <c r="K22" s="157">
        <f t="shared" si="5"/>
        <v>3</v>
      </c>
      <c r="L22" s="157">
        <f t="shared" si="5"/>
        <v>0</v>
      </c>
      <c r="M22" s="61" t="s">
        <v>45</v>
      </c>
      <c r="N22" s="1348"/>
    </row>
    <row r="23" spans="1:14" s="24" customFormat="1" ht="13.5" customHeight="1" thickTop="1" thickBot="1" x14ac:dyDescent="0.25">
      <c r="A23" s="1586" t="s">
        <v>438</v>
      </c>
      <c r="B23" s="143" t="s">
        <v>590</v>
      </c>
      <c r="C23" s="216">
        <f t="shared" si="0"/>
        <v>9</v>
      </c>
      <c r="D23" s="188">
        <v>0</v>
      </c>
      <c r="E23" s="188">
        <v>3</v>
      </c>
      <c r="F23" s="188">
        <v>1</v>
      </c>
      <c r="G23" s="188">
        <v>1</v>
      </c>
      <c r="H23" s="188">
        <v>0</v>
      </c>
      <c r="I23" s="188">
        <v>2</v>
      </c>
      <c r="J23" s="188">
        <v>2</v>
      </c>
      <c r="K23" s="188">
        <v>0</v>
      </c>
      <c r="L23" s="188">
        <v>0</v>
      </c>
      <c r="M23" s="137" t="s">
        <v>180</v>
      </c>
      <c r="N23" s="1575" t="s">
        <v>437</v>
      </c>
    </row>
    <row r="24" spans="1:14" s="24" customFormat="1" ht="13.5" customHeight="1" thickTop="1" thickBot="1" x14ac:dyDescent="0.25">
      <c r="A24" s="1587"/>
      <c r="B24" s="144" t="s">
        <v>591</v>
      </c>
      <c r="C24" s="216">
        <f t="shared" si="0"/>
        <v>0</v>
      </c>
      <c r="D24" s="188">
        <v>0</v>
      </c>
      <c r="E24" s="188">
        <v>0</v>
      </c>
      <c r="F24" s="188">
        <v>0</v>
      </c>
      <c r="G24" s="188">
        <v>0</v>
      </c>
      <c r="H24" s="188">
        <v>0</v>
      </c>
      <c r="I24" s="188">
        <v>0</v>
      </c>
      <c r="J24" s="188">
        <v>0</v>
      </c>
      <c r="K24" s="188">
        <v>0</v>
      </c>
      <c r="L24" s="188">
        <v>0</v>
      </c>
      <c r="M24" s="137" t="s">
        <v>434</v>
      </c>
      <c r="N24" s="1585"/>
    </row>
    <row r="25" spans="1:14" s="24" customFormat="1" ht="13.5" customHeight="1" thickTop="1" thickBot="1" x14ac:dyDescent="0.25">
      <c r="A25" s="1588"/>
      <c r="B25" s="144" t="s">
        <v>44</v>
      </c>
      <c r="C25" s="216">
        <f t="shared" si="0"/>
        <v>9</v>
      </c>
      <c r="D25" s="159">
        <f t="shared" ref="D25:L25" si="6">D23+D24</f>
        <v>0</v>
      </c>
      <c r="E25" s="159">
        <f t="shared" si="6"/>
        <v>3</v>
      </c>
      <c r="F25" s="159">
        <f t="shared" si="6"/>
        <v>1</v>
      </c>
      <c r="G25" s="159">
        <f t="shared" si="6"/>
        <v>1</v>
      </c>
      <c r="H25" s="159">
        <f t="shared" si="6"/>
        <v>0</v>
      </c>
      <c r="I25" s="159">
        <f t="shared" si="6"/>
        <v>2</v>
      </c>
      <c r="J25" s="159">
        <f t="shared" si="6"/>
        <v>2</v>
      </c>
      <c r="K25" s="159">
        <f t="shared" si="6"/>
        <v>0</v>
      </c>
      <c r="L25" s="159">
        <f t="shared" si="6"/>
        <v>0</v>
      </c>
      <c r="M25" s="137" t="s">
        <v>45</v>
      </c>
      <c r="N25" s="1574"/>
    </row>
    <row r="26" spans="1:14" ht="13.5" customHeight="1" thickTop="1" thickBot="1" x14ac:dyDescent="0.25">
      <c r="A26" s="1589" t="s">
        <v>364</v>
      </c>
      <c r="B26" s="141" t="s">
        <v>590</v>
      </c>
      <c r="C26" s="155">
        <f t="shared" si="0"/>
        <v>251</v>
      </c>
      <c r="D26" s="185">
        <v>0</v>
      </c>
      <c r="E26" s="185">
        <v>89</v>
      </c>
      <c r="F26" s="185">
        <v>34</v>
      </c>
      <c r="G26" s="185">
        <v>35</v>
      </c>
      <c r="H26" s="185">
        <v>41</v>
      </c>
      <c r="I26" s="185">
        <v>27</v>
      </c>
      <c r="J26" s="185">
        <v>19</v>
      </c>
      <c r="K26" s="185">
        <v>6</v>
      </c>
      <c r="L26" s="185">
        <v>0</v>
      </c>
      <c r="M26" s="63" t="s">
        <v>180</v>
      </c>
      <c r="N26" s="1348" t="s">
        <v>358</v>
      </c>
    </row>
    <row r="27" spans="1:14" ht="13.5" customHeight="1" thickTop="1" thickBot="1" x14ac:dyDescent="0.25">
      <c r="A27" s="1590"/>
      <c r="B27" s="142" t="s">
        <v>591</v>
      </c>
      <c r="C27" s="155">
        <f t="shared" si="0"/>
        <v>4</v>
      </c>
      <c r="D27" s="185">
        <v>0</v>
      </c>
      <c r="E27" s="185">
        <v>3</v>
      </c>
      <c r="F27" s="185">
        <v>0</v>
      </c>
      <c r="G27" s="185">
        <v>0</v>
      </c>
      <c r="H27" s="185">
        <v>0</v>
      </c>
      <c r="I27" s="185">
        <v>0</v>
      </c>
      <c r="J27" s="185">
        <v>0</v>
      </c>
      <c r="K27" s="185">
        <v>1</v>
      </c>
      <c r="L27" s="185">
        <v>0</v>
      </c>
      <c r="M27" s="61" t="s">
        <v>434</v>
      </c>
      <c r="N27" s="1348"/>
    </row>
    <row r="28" spans="1:14" s="24" customFormat="1" ht="13.5" customHeight="1" thickTop="1" thickBot="1" x14ac:dyDescent="0.25">
      <c r="A28" s="1591"/>
      <c r="B28" s="142" t="s">
        <v>44</v>
      </c>
      <c r="C28" s="155">
        <f t="shared" si="0"/>
        <v>255</v>
      </c>
      <c r="D28" s="157">
        <f t="shared" ref="D28:L28" si="7">D26+D27</f>
        <v>0</v>
      </c>
      <c r="E28" s="157">
        <f t="shared" si="7"/>
        <v>92</v>
      </c>
      <c r="F28" s="157">
        <f t="shared" si="7"/>
        <v>34</v>
      </c>
      <c r="G28" s="157">
        <f t="shared" si="7"/>
        <v>35</v>
      </c>
      <c r="H28" s="157">
        <f t="shared" si="7"/>
        <v>41</v>
      </c>
      <c r="I28" s="157">
        <f t="shared" si="7"/>
        <v>27</v>
      </c>
      <c r="J28" s="157">
        <f t="shared" si="7"/>
        <v>19</v>
      </c>
      <c r="K28" s="157">
        <f t="shared" si="7"/>
        <v>7</v>
      </c>
      <c r="L28" s="157">
        <f t="shared" si="7"/>
        <v>0</v>
      </c>
      <c r="M28" s="61" t="s">
        <v>45</v>
      </c>
      <c r="N28" s="1348"/>
    </row>
    <row r="29" spans="1:14" ht="13.5" customHeight="1" thickTop="1" thickBot="1" x14ac:dyDescent="0.25">
      <c r="A29" s="1582" t="s">
        <v>369</v>
      </c>
      <c r="B29" s="143" t="s">
        <v>590</v>
      </c>
      <c r="C29" s="159">
        <f t="shared" si="0"/>
        <v>105</v>
      </c>
      <c r="D29" s="188">
        <v>0</v>
      </c>
      <c r="E29" s="188">
        <v>45</v>
      </c>
      <c r="F29" s="188">
        <v>13</v>
      </c>
      <c r="G29" s="188">
        <v>14</v>
      </c>
      <c r="H29" s="188">
        <v>11</v>
      </c>
      <c r="I29" s="188">
        <v>12</v>
      </c>
      <c r="J29" s="188">
        <v>8</v>
      </c>
      <c r="K29" s="188">
        <v>2</v>
      </c>
      <c r="L29" s="188">
        <v>0</v>
      </c>
      <c r="M29" s="325" t="s">
        <v>180</v>
      </c>
      <c r="N29" s="1454" t="s">
        <v>366</v>
      </c>
    </row>
    <row r="30" spans="1:14" ht="13.5" customHeight="1" thickTop="1" thickBot="1" x14ac:dyDescent="0.25">
      <c r="A30" s="1583"/>
      <c r="B30" s="144" t="s">
        <v>591</v>
      </c>
      <c r="C30" s="159">
        <f t="shared" si="0"/>
        <v>0</v>
      </c>
      <c r="D30" s="188">
        <v>0</v>
      </c>
      <c r="E30" s="188">
        <v>0</v>
      </c>
      <c r="F30" s="188">
        <v>0</v>
      </c>
      <c r="G30" s="188">
        <v>0</v>
      </c>
      <c r="H30" s="188">
        <v>0</v>
      </c>
      <c r="I30" s="188">
        <v>0</v>
      </c>
      <c r="J30" s="188">
        <v>0</v>
      </c>
      <c r="K30" s="188">
        <v>0</v>
      </c>
      <c r="L30" s="188">
        <v>0</v>
      </c>
      <c r="M30" s="324" t="s">
        <v>434</v>
      </c>
      <c r="N30" s="1454"/>
    </row>
    <row r="31" spans="1:14" s="24" customFormat="1" ht="13.5" customHeight="1" thickTop="1" thickBot="1" x14ac:dyDescent="0.25">
      <c r="A31" s="1583"/>
      <c r="B31" s="144" t="s">
        <v>44</v>
      </c>
      <c r="C31" s="159">
        <f t="shared" si="0"/>
        <v>105</v>
      </c>
      <c r="D31" s="159">
        <f t="shared" ref="D31:L31" si="8">D29+D30</f>
        <v>0</v>
      </c>
      <c r="E31" s="159">
        <f t="shared" si="8"/>
        <v>45</v>
      </c>
      <c r="F31" s="159">
        <f t="shared" si="8"/>
        <v>13</v>
      </c>
      <c r="G31" s="159">
        <f t="shared" si="8"/>
        <v>14</v>
      </c>
      <c r="H31" s="159">
        <f t="shared" si="8"/>
        <v>11</v>
      </c>
      <c r="I31" s="159">
        <f t="shared" si="8"/>
        <v>12</v>
      </c>
      <c r="J31" s="159">
        <f t="shared" si="8"/>
        <v>8</v>
      </c>
      <c r="K31" s="159">
        <f t="shared" si="8"/>
        <v>2</v>
      </c>
      <c r="L31" s="159">
        <f t="shared" si="8"/>
        <v>0</v>
      </c>
      <c r="M31" s="324" t="s">
        <v>45</v>
      </c>
      <c r="N31" s="1471"/>
    </row>
    <row r="32" spans="1:14" ht="13.5" customHeight="1" thickTop="1" thickBot="1" x14ac:dyDescent="0.25">
      <c r="A32" s="1592" t="s">
        <v>367</v>
      </c>
      <c r="B32" s="141" t="s">
        <v>590</v>
      </c>
      <c r="C32" s="157">
        <f t="shared" si="0"/>
        <v>211</v>
      </c>
      <c r="D32" s="189">
        <v>0</v>
      </c>
      <c r="E32" s="189">
        <v>83</v>
      </c>
      <c r="F32" s="189">
        <v>21</v>
      </c>
      <c r="G32" s="189">
        <v>25</v>
      </c>
      <c r="H32" s="189">
        <v>26</v>
      </c>
      <c r="I32" s="189">
        <v>20</v>
      </c>
      <c r="J32" s="189">
        <v>27</v>
      </c>
      <c r="K32" s="189">
        <v>9</v>
      </c>
      <c r="L32" s="189">
        <v>0</v>
      </c>
      <c r="M32" s="323" t="s">
        <v>180</v>
      </c>
      <c r="N32" s="1348" t="s">
        <v>359</v>
      </c>
    </row>
    <row r="33" spans="1:17" ht="13.5" customHeight="1" thickTop="1" thickBot="1" x14ac:dyDescent="0.25">
      <c r="A33" s="1593"/>
      <c r="B33" s="142" t="s">
        <v>591</v>
      </c>
      <c r="C33" s="652">
        <f t="shared" si="0"/>
        <v>31</v>
      </c>
      <c r="D33" s="322">
        <v>0</v>
      </c>
      <c r="E33" s="322">
        <v>15</v>
      </c>
      <c r="F33" s="322">
        <v>7</v>
      </c>
      <c r="G33" s="322">
        <v>2</v>
      </c>
      <c r="H33" s="322">
        <v>4</v>
      </c>
      <c r="I33" s="322">
        <v>2</v>
      </c>
      <c r="J33" s="322">
        <v>0</v>
      </c>
      <c r="K33" s="322">
        <v>1</v>
      </c>
      <c r="L33" s="322">
        <v>0</v>
      </c>
      <c r="M33" s="61" t="s">
        <v>434</v>
      </c>
      <c r="N33" s="1348"/>
    </row>
    <row r="34" spans="1:17" s="24" customFormat="1" ht="13.5" customHeight="1" thickTop="1" thickBot="1" x14ac:dyDescent="0.25">
      <c r="A34" s="1593"/>
      <c r="B34" s="142" t="s">
        <v>44</v>
      </c>
      <c r="C34" s="652">
        <f t="shared" si="0"/>
        <v>242</v>
      </c>
      <c r="D34" s="157">
        <f t="shared" ref="D34:L34" si="9">D32+D33</f>
        <v>0</v>
      </c>
      <c r="E34" s="157">
        <f t="shared" si="9"/>
        <v>98</v>
      </c>
      <c r="F34" s="157">
        <f t="shared" si="9"/>
        <v>28</v>
      </c>
      <c r="G34" s="157">
        <f t="shared" si="9"/>
        <v>27</v>
      </c>
      <c r="H34" s="157">
        <f t="shared" si="9"/>
        <v>30</v>
      </c>
      <c r="I34" s="157">
        <f t="shared" si="9"/>
        <v>22</v>
      </c>
      <c r="J34" s="157">
        <f t="shared" si="9"/>
        <v>27</v>
      </c>
      <c r="K34" s="157">
        <f t="shared" si="9"/>
        <v>10</v>
      </c>
      <c r="L34" s="157">
        <f t="shared" si="9"/>
        <v>0</v>
      </c>
      <c r="M34" s="61" t="s">
        <v>45</v>
      </c>
      <c r="N34" s="1348"/>
    </row>
    <row r="35" spans="1:17" ht="13.5" customHeight="1" thickTop="1" thickBot="1" x14ac:dyDescent="0.25">
      <c r="A35" s="1448" t="s">
        <v>810</v>
      </c>
      <c r="B35" s="143" t="s">
        <v>435</v>
      </c>
      <c r="C35" s="216">
        <f t="shared" si="0"/>
        <v>381</v>
      </c>
      <c r="D35" s="188">
        <v>0</v>
      </c>
      <c r="E35" s="188">
        <v>178</v>
      </c>
      <c r="F35" s="188">
        <v>22</v>
      </c>
      <c r="G35" s="188">
        <v>34</v>
      </c>
      <c r="H35" s="188">
        <v>37</v>
      </c>
      <c r="I35" s="188">
        <v>41</v>
      </c>
      <c r="J35" s="188">
        <v>37</v>
      </c>
      <c r="K35" s="188">
        <v>32</v>
      </c>
      <c r="L35" s="188">
        <v>0</v>
      </c>
      <c r="M35" s="137" t="s">
        <v>180</v>
      </c>
      <c r="N35" s="1350" t="s">
        <v>360</v>
      </c>
    </row>
    <row r="36" spans="1:17" ht="13.5" customHeight="1" thickTop="1" thickBot="1" x14ac:dyDescent="0.25">
      <c r="A36" s="1449"/>
      <c r="B36" s="144" t="s">
        <v>436</v>
      </c>
      <c r="C36" s="216">
        <f t="shared" si="0"/>
        <v>174</v>
      </c>
      <c r="D36" s="188">
        <v>0</v>
      </c>
      <c r="E36" s="188">
        <v>135</v>
      </c>
      <c r="F36" s="188">
        <v>4</v>
      </c>
      <c r="G36" s="188">
        <v>9</v>
      </c>
      <c r="H36" s="188">
        <v>8</v>
      </c>
      <c r="I36" s="188">
        <v>10</v>
      </c>
      <c r="J36" s="188">
        <v>8</v>
      </c>
      <c r="K36" s="188">
        <v>0</v>
      </c>
      <c r="L36" s="188">
        <v>0</v>
      </c>
      <c r="M36" s="62" t="s">
        <v>434</v>
      </c>
      <c r="N36" s="1350"/>
    </row>
    <row r="37" spans="1:17" s="24" customFormat="1" ht="13.5" customHeight="1" thickTop="1" x14ac:dyDescent="0.2">
      <c r="A37" s="1450"/>
      <c r="B37" s="435" t="s">
        <v>44</v>
      </c>
      <c r="C37" s="362">
        <f t="shared" si="0"/>
        <v>555</v>
      </c>
      <c r="D37" s="166">
        <f t="shared" ref="D37:L37" si="10">D35+D36</f>
        <v>0</v>
      </c>
      <c r="E37" s="166">
        <f t="shared" si="10"/>
        <v>313</v>
      </c>
      <c r="F37" s="166">
        <f t="shared" si="10"/>
        <v>26</v>
      </c>
      <c r="G37" s="166">
        <f t="shared" si="10"/>
        <v>43</v>
      </c>
      <c r="H37" s="166">
        <f t="shared" si="10"/>
        <v>45</v>
      </c>
      <c r="I37" s="166">
        <f t="shared" si="10"/>
        <v>51</v>
      </c>
      <c r="J37" s="166">
        <f t="shared" si="10"/>
        <v>45</v>
      </c>
      <c r="K37" s="166">
        <f t="shared" si="10"/>
        <v>32</v>
      </c>
      <c r="L37" s="166">
        <f t="shared" si="10"/>
        <v>0</v>
      </c>
      <c r="M37" s="315" t="s">
        <v>45</v>
      </c>
      <c r="N37" s="1575"/>
    </row>
    <row r="38" spans="1:17" ht="13.5" customHeight="1" thickBot="1" x14ac:dyDescent="0.25">
      <c r="A38" s="1594" t="s">
        <v>496</v>
      </c>
      <c r="B38" s="434" t="s">
        <v>590</v>
      </c>
      <c r="C38" s="163">
        <f t="shared" si="0"/>
        <v>1279</v>
      </c>
      <c r="D38" s="163">
        <f t="shared" ref="D38:L39" si="11">D35+D32+D29+D26+D23+D20+D17+D14+D11+D8</f>
        <v>0</v>
      </c>
      <c r="E38" s="163">
        <f t="shared" si="11"/>
        <v>595</v>
      </c>
      <c r="F38" s="163">
        <f t="shared" si="11"/>
        <v>127</v>
      </c>
      <c r="G38" s="163">
        <f t="shared" si="11"/>
        <v>133</v>
      </c>
      <c r="H38" s="163">
        <f t="shared" si="11"/>
        <v>144</v>
      </c>
      <c r="I38" s="163">
        <f t="shared" si="11"/>
        <v>123</v>
      </c>
      <c r="J38" s="163">
        <f t="shared" si="11"/>
        <v>104</v>
      </c>
      <c r="K38" s="163">
        <f t="shared" si="11"/>
        <v>53</v>
      </c>
      <c r="L38" s="163">
        <f t="shared" si="11"/>
        <v>0</v>
      </c>
      <c r="M38" s="138" t="s">
        <v>180</v>
      </c>
      <c r="N38" s="1595" t="s">
        <v>442</v>
      </c>
    </row>
    <row r="39" spans="1:17" ht="13.5" customHeight="1" thickTop="1" thickBot="1" x14ac:dyDescent="0.25">
      <c r="A39" s="1568"/>
      <c r="B39" s="142" t="s">
        <v>591</v>
      </c>
      <c r="C39" s="163">
        <f t="shared" si="0"/>
        <v>257</v>
      </c>
      <c r="D39" s="163">
        <f t="shared" si="11"/>
        <v>0</v>
      </c>
      <c r="E39" s="163">
        <f t="shared" si="11"/>
        <v>179</v>
      </c>
      <c r="F39" s="163">
        <f t="shared" si="11"/>
        <v>20</v>
      </c>
      <c r="G39" s="163">
        <f t="shared" si="11"/>
        <v>12</v>
      </c>
      <c r="H39" s="163">
        <f t="shared" si="11"/>
        <v>18</v>
      </c>
      <c r="I39" s="163">
        <f t="shared" si="11"/>
        <v>14</v>
      </c>
      <c r="J39" s="163">
        <f t="shared" si="11"/>
        <v>11</v>
      </c>
      <c r="K39" s="163">
        <f t="shared" si="11"/>
        <v>3</v>
      </c>
      <c r="L39" s="163">
        <f t="shared" si="11"/>
        <v>0</v>
      </c>
      <c r="M39" s="61" t="s">
        <v>434</v>
      </c>
      <c r="N39" s="1570"/>
    </row>
    <row r="40" spans="1:17" s="24" customFormat="1" ht="13.5" customHeight="1" thickTop="1" x14ac:dyDescent="0.2">
      <c r="A40" s="1569"/>
      <c r="B40" s="319" t="s">
        <v>44</v>
      </c>
      <c r="C40" s="165">
        <f t="shared" si="0"/>
        <v>1536</v>
      </c>
      <c r="D40" s="165">
        <f>D37+D34+D31+D28+D25+D22+D19+D16+D13+D10</f>
        <v>0</v>
      </c>
      <c r="E40" s="165">
        <f t="shared" ref="E40:L40" si="12">E38+E39</f>
        <v>774</v>
      </c>
      <c r="F40" s="165">
        <f t="shared" si="12"/>
        <v>147</v>
      </c>
      <c r="G40" s="165">
        <f t="shared" si="12"/>
        <v>145</v>
      </c>
      <c r="H40" s="165">
        <f t="shared" si="12"/>
        <v>162</v>
      </c>
      <c r="I40" s="165">
        <f t="shared" si="12"/>
        <v>137</v>
      </c>
      <c r="J40" s="165">
        <f t="shared" si="12"/>
        <v>115</v>
      </c>
      <c r="K40" s="165">
        <f t="shared" si="12"/>
        <v>56</v>
      </c>
      <c r="L40" s="165">
        <f t="shared" si="12"/>
        <v>0</v>
      </c>
      <c r="M40" s="139" t="s">
        <v>45</v>
      </c>
      <c r="N40" s="1571"/>
    </row>
    <row r="41" spans="1:17" ht="13.5" customHeight="1" thickBot="1" x14ac:dyDescent="0.25">
      <c r="A41" s="1572" t="s">
        <v>842</v>
      </c>
      <c r="B41" s="321" t="s">
        <v>590</v>
      </c>
      <c r="C41" s="503">
        <f t="shared" si="0"/>
        <v>48</v>
      </c>
      <c r="D41" s="218">
        <v>0</v>
      </c>
      <c r="E41" s="218">
        <v>26</v>
      </c>
      <c r="F41" s="218">
        <v>0</v>
      </c>
      <c r="G41" s="218">
        <v>0</v>
      </c>
      <c r="H41" s="218">
        <v>3</v>
      </c>
      <c r="I41" s="218">
        <v>2</v>
      </c>
      <c r="J41" s="218">
        <v>0</v>
      </c>
      <c r="K41" s="218">
        <v>1</v>
      </c>
      <c r="L41" s="218">
        <v>16</v>
      </c>
      <c r="M41" s="137" t="s">
        <v>180</v>
      </c>
      <c r="N41" s="1574" t="s">
        <v>841</v>
      </c>
    </row>
    <row r="42" spans="1:17" ht="13.5" customHeight="1" thickTop="1" thickBot="1" x14ac:dyDescent="0.25">
      <c r="A42" s="1573"/>
      <c r="B42" s="144" t="s">
        <v>591</v>
      </c>
      <c r="C42" s="406">
        <f t="shared" si="0"/>
        <v>89</v>
      </c>
      <c r="D42" s="188">
        <v>0</v>
      </c>
      <c r="E42" s="188">
        <v>72</v>
      </c>
      <c r="F42" s="188">
        <v>3</v>
      </c>
      <c r="G42" s="188">
        <v>1</v>
      </c>
      <c r="H42" s="188">
        <v>5</v>
      </c>
      <c r="I42" s="188">
        <v>0</v>
      </c>
      <c r="J42" s="188">
        <v>0</v>
      </c>
      <c r="K42" s="188">
        <v>2</v>
      </c>
      <c r="L42" s="188">
        <v>6</v>
      </c>
      <c r="M42" s="62" t="s">
        <v>434</v>
      </c>
      <c r="N42" s="1350"/>
    </row>
    <row r="43" spans="1:17" s="24" customFormat="1" ht="13.5" customHeight="1" thickTop="1" x14ac:dyDescent="0.2">
      <c r="A43" s="1448"/>
      <c r="B43" s="320" t="s">
        <v>44</v>
      </c>
      <c r="C43" s="217">
        <f t="shared" ref="C43:L43" si="13">C41+C42</f>
        <v>137</v>
      </c>
      <c r="D43" s="217">
        <f t="shared" si="13"/>
        <v>0</v>
      </c>
      <c r="E43" s="217">
        <f t="shared" si="13"/>
        <v>98</v>
      </c>
      <c r="F43" s="217">
        <f t="shared" si="13"/>
        <v>3</v>
      </c>
      <c r="G43" s="217">
        <f t="shared" si="13"/>
        <v>1</v>
      </c>
      <c r="H43" s="217">
        <f t="shared" si="13"/>
        <v>8</v>
      </c>
      <c r="I43" s="217">
        <f t="shared" si="13"/>
        <v>2</v>
      </c>
      <c r="J43" s="217">
        <f t="shared" si="13"/>
        <v>0</v>
      </c>
      <c r="K43" s="217">
        <f t="shared" si="13"/>
        <v>3</v>
      </c>
      <c r="L43" s="217">
        <f t="shared" si="13"/>
        <v>22</v>
      </c>
      <c r="M43" s="315" t="s">
        <v>45</v>
      </c>
      <c r="N43" s="1575"/>
    </row>
    <row r="44" spans="1:17" ht="13.5" customHeight="1" thickBot="1" x14ac:dyDescent="0.25">
      <c r="A44" s="1576" t="s">
        <v>441</v>
      </c>
      <c r="B44" s="141" t="s">
        <v>590</v>
      </c>
      <c r="C44" s="163">
        <f t="shared" ref="C44:L45" si="14">C38+C41</f>
        <v>1327</v>
      </c>
      <c r="D44" s="163">
        <f t="shared" si="14"/>
        <v>0</v>
      </c>
      <c r="E44" s="163">
        <f t="shared" si="14"/>
        <v>621</v>
      </c>
      <c r="F44" s="163">
        <f t="shared" si="14"/>
        <v>127</v>
      </c>
      <c r="G44" s="163">
        <f t="shared" si="14"/>
        <v>133</v>
      </c>
      <c r="H44" s="163">
        <f t="shared" si="14"/>
        <v>147</v>
      </c>
      <c r="I44" s="163">
        <f t="shared" si="14"/>
        <v>125</v>
      </c>
      <c r="J44" s="163">
        <f t="shared" si="14"/>
        <v>104</v>
      </c>
      <c r="K44" s="163">
        <f t="shared" si="14"/>
        <v>54</v>
      </c>
      <c r="L44" s="163">
        <f t="shared" si="14"/>
        <v>16</v>
      </c>
      <c r="M44" s="138" t="s">
        <v>180</v>
      </c>
      <c r="N44" s="1579" t="s">
        <v>45</v>
      </c>
    </row>
    <row r="45" spans="1:17" ht="13.5" customHeight="1" thickTop="1" thickBot="1" x14ac:dyDescent="0.25">
      <c r="A45" s="1577"/>
      <c r="B45" s="142" t="s">
        <v>591</v>
      </c>
      <c r="C45" s="163">
        <f t="shared" si="14"/>
        <v>346</v>
      </c>
      <c r="D45" s="163">
        <f t="shared" si="14"/>
        <v>0</v>
      </c>
      <c r="E45" s="163">
        <f t="shared" si="14"/>
        <v>251</v>
      </c>
      <c r="F45" s="163">
        <f t="shared" si="14"/>
        <v>23</v>
      </c>
      <c r="G45" s="163">
        <f t="shared" si="14"/>
        <v>13</v>
      </c>
      <c r="H45" s="163">
        <f t="shared" si="14"/>
        <v>23</v>
      </c>
      <c r="I45" s="163">
        <f t="shared" si="14"/>
        <v>14</v>
      </c>
      <c r="J45" s="163">
        <f t="shared" si="14"/>
        <v>11</v>
      </c>
      <c r="K45" s="163">
        <f t="shared" si="14"/>
        <v>5</v>
      </c>
      <c r="L45" s="163">
        <f t="shared" si="14"/>
        <v>6</v>
      </c>
      <c r="M45" s="61" t="s">
        <v>434</v>
      </c>
      <c r="N45" s="1580"/>
    </row>
    <row r="46" spans="1:17" ht="13.5" customHeight="1" thickTop="1" x14ac:dyDescent="0.2">
      <c r="A46" s="1578"/>
      <c r="B46" s="319" t="s">
        <v>44</v>
      </c>
      <c r="C46" s="302">
        <f t="shared" ref="C46:L46" si="15">C44+C45</f>
        <v>1673</v>
      </c>
      <c r="D46" s="302">
        <f t="shared" si="15"/>
        <v>0</v>
      </c>
      <c r="E46" s="302">
        <f t="shared" si="15"/>
        <v>872</v>
      </c>
      <c r="F46" s="302">
        <f t="shared" si="15"/>
        <v>150</v>
      </c>
      <c r="G46" s="302">
        <f t="shared" si="15"/>
        <v>146</v>
      </c>
      <c r="H46" s="302">
        <f t="shared" si="15"/>
        <v>170</v>
      </c>
      <c r="I46" s="302">
        <f t="shared" si="15"/>
        <v>139</v>
      </c>
      <c r="J46" s="302">
        <f t="shared" si="15"/>
        <v>115</v>
      </c>
      <c r="K46" s="302">
        <f t="shared" si="15"/>
        <v>59</v>
      </c>
      <c r="L46" s="302">
        <f t="shared" si="15"/>
        <v>22</v>
      </c>
      <c r="M46" s="139" t="s">
        <v>45</v>
      </c>
      <c r="N46" s="1581"/>
    </row>
    <row r="47" spans="1:17" ht="13.5" customHeight="1" x14ac:dyDescent="0.25">
      <c r="A47" s="1473" t="s">
        <v>628</v>
      </c>
      <c r="B47" s="1473"/>
      <c r="C47" s="1473"/>
      <c r="D47" s="1473"/>
      <c r="E47" s="1473"/>
      <c r="F47" s="1473"/>
      <c r="G47" s="1473"/>
      <c r="H47" s="1473"/>
      <c r="I47" s="1473"/>
      <c r="J47" s="1473"/>
      <c r="K47" s="145"/>
      <c r="L47" s="1460" t="s">
        <v>945</v>
      </c>
      <c r="M47" s="1460"/>
      <c r="N47" s="1460"/>
      <c r="O47" s="92"/>
      <c r="P47" s="92"/>
      <c r="Q47" s="92"/>
    </row>
    <row r="48" spans="1:17" x14ac:dyDescent="0.25">
      <c r="B48" s="43"/>
      <c r="M48" s="43"/>
    </row>
    <row r="49" spans="1:17" x14ac:dyDescent="0.25">
      <c r="B49" s="43"/>
      <c r="M49" s="43"/>
    </row>
    <row r="50" spans="1:17" x14ac:dyDescent="0.25">
      <c r="B50" s="43"/>
      <c r="M50" s="43"/>
    </row>
    <row r="51" spans="1:17" x14ac:dyDescent="0.25">
      <c r="A51" s="93"/>
      <c r="B51" s="43"/>
      <c r="M51" s="43"/>
    </row>
    <row r="52" spans="1:17" x14ac:dyDescent="0.25">
      <c r="A52" s="93"/>
      <c r="B52" s="43"/>
      <c r="M52" s="43"/>
    </row>
    <row r="53" spans="1:17" s="43" customFormat="1" x14ac:dyDescent="0.25">
      <c r="A53" s="93"/>
      <c r="O53" s="27"/>
      <c r="P53" s="27"/>
      <c r="Q53" s="27"/>
    </row>
    <row r="54" spans="1:17" s="43" customFormat="1" x14ac:dyDescent="0.25">
      <c r="A54" s="20"/>
      <c r="O54" s="27"/>
      <c r="P54" s="27"/>
      <c r="Q54" s="27"/>
    </row>
    <row r="55" spans="1:17" s="43" customFormat="1" x14ac:dyDescent="0.25">
      <c r="A55" s="93"/>
      <c r="O55" s="27"/>
      <c r="P55" s="27"/>
      <c r="Q55" s="27"/>
    </row>
    <row r="56" spans="1:17" s="43" customFormat="1" x14ac:dyDescent="0.25">
      <c r="A56" s="20"/>
      <c r="O56" s="27"/>
      <c r="P56" s="27"/>
      <c r="Q56" s="27"/>
    </row>
    <row r="57" spans="1:17" s="43" customFormat="1" x14ac:dyDescent="0.25">
      <c r="A57" s="20"/>
      <c r="O57" s="27"/>
      <c r="P57" s="27"/>
      <c r="Q57" s="27"/>
    </row>
    <row r="58" spans="1:17" s="43" customFormat="1" ht="15.75" customHeight="1" x14ac:dyDescent="0.25">
      <c r="O58" s="27"/>
      <c r="P58" s="27"/>
      <c r="Q58" s="27"/>
    </row>
    <row r="59" spans="1:17" s="43" customFormat="1" x14ac:dyDescent="0.25">
      <c r="O59" s="27"/>
      <c r="P59" s="27"/>
      <c r="Q59" s="27"/>
    </row>
    <row r="60" spans="1:17" s="43" customFormat="1" x14ac:dyDescent="0.25">
      <c r="O60" s="27"/>
      <c r="P60" s="27"/>
      <c r="Q60" s="27"/>
    </row>
    <row r="61" spans="1:17" s="43" customFormat="1" x14ac:dyDescent="0.25">
      <c r="O61" s="27"/>
      <c r="P61" s="27"/>
      <c r="Q61" s="27"/>
    </row>
    <row r="62" spans="1:17" s="43" customFormat="1" x14ac:dyDescent="0.25">
      <c r="A62" s="27"/>
      <c r="O62" s="27"/>
      <c r="P62" s="27"/>
      <c r="Q62" s="27"/>
    </row>
    <row r="63" spans="1:17" s="43" customFormat="1" x14ac:dyDescent="0.25">
      <c r="O63" s="27"/>
      <c r="P63" s="27"/>
      <c r="Q63" s="27"/>
    </row>
    <row r="64" spans="1:17" s="43" customFormat="1" ht="16.5" customHeight="1" x14ac:dyDescent="0.25">
      <c r="O64" s="27"/>
      <c r="P64" s="27"/>
      <c r="Q64" s="27"/>
    </row>
    <row r="65" spans="15:17" s="43" customFormat="1" x14ac:dyDescent="0.25">
      <c r="O65" s="27"/>
      <c r="P65" s="27"/>
      <c r="Q65" s="27"/>
    </row>
    <row r="66" spans="15:17" s="43" customFormat="1" x14ac:dyDescent="0.25">
      <c r="O66" s="27"/>
      <c r="P66" s="27"/>
      <c r="Q66" s="27"/>
    </row>
    <row r="67" spans="15:17" s="43" customFormat="1" x14ac:dyDescent="0.25">
      <c r="O67" s="27"/>
      <c r="P67" s="27"/>
      <c r="Q67" s="27"/>
    </row>
    <row r="68" spans="15:17" s="43" customFormat="1" x14ac:dyDescent="0.25">
      <c r="O68" s="27"/>
      <c r="P68" s="27"/>
      <c r="Q68" s="27"/>
    </row>
    <row r="69" spans="15:17" s="43" customFormat="1" x14ac:dyDescent="0.25">
      <c r="O69" s="27"/>
      <c r="P69" s="27"/>
      <c r="Q69" s="27"/>
    </row>
    <row r="70" spans="15:17" s="43" customFormat="1" ht="16.5" customHeight="1" x14ac:dyDescent="0.25">
      <c r="O70" s="27"/>
      <c r="P70" s="27"/>
      <c r="Q70" s="27"/>
    </row>
    <row r="71" spans="15:17" s="43" customFormat="1" x14ac:dyDescent="0.25">
      <c r="O71" s="27"/>
      <c r="P71" s="27"/>
      <c r="Q71" s="27"/>
    </row>
    <row r="72" spans="15:17" s="43" customFormat="1" x14ac:dyDescent="0.25">
      <c r="O72" s="27"/>
      <c r="P72" s="27"/>
      <c r="Q72" s="27"/>
    </row>
    <row r="73" spans="15:17" s="43" customFormat="1" ht="16.5" customHeight="1" x14ac:dyDescent="0.25">
      <c r="O73" s="27"/>
      <c r="P73" s="27"/>
      <c r="Q73" s="27"/>
    </row>
    <row r="74" spans="15:17" s="43" customFormat="1" x14ac:dyDescent="0.25">
      <c r="O74" s="27"/>
      <c r="P74" s="27"/>
      <c r="Q74" s="27"/>
    </row>
    <row r="75" spans="15:17" s="43" customFormat="1" x14ac:dyDescent="0.25">
      <c r="O75" s="27"/>
      <c r="P75" s="27"/>
      <c r="Q75" s="27"/>
    </row>
    <row r="76" spans="15:17" s="43" customFormat="1" x14ac:dyDescent="0.25">
      <c r="O76" s="27"/>
      <c r="P76" s="27"/>
      <c r="Q76" s="27"/>
    </row>
    <row r="77" spans="15:17" s="43" customFormat="1" x14ac:dyDescent="0.25">
      <c r="O77" s="27"/>
      <c r="P77" s="27"/>
      <c r="Q77" s="27"/>
    </row>
    <row r="78" spans="15:17" s="43" customFormat="1" x14ac:dyDescent="0.25">
      <c r="O78" s="27"/>
      <c r="P78" s="27"/>
      <c r="Q78" s="27"/>
    </row>
    <row r="79" spans="15:17" s="43" customFormat="1" x14ac:dyDescent="0.25">
      <c r="O79" s="27"/>
      <c r="P79" s="27"/>
      <c r="Q79" s="27"/>
    </row>
    <row r="80" spans="15:17" s="43" customFormat="1" x14ac:dyDescent="0.25">
      <c r="O80" s="27"/>
      <c r="P80" s="27"/>
      <c r="Q80" s="27"/>
    </row>
    <row r="81" spans="15:17" s="43" customFormat="1" x14ac:dyDescent="0.25">
      <c r="O81" s="27"/>
      <c r="P81" s="27"/>
      <c r="Q81" s="27"/>
    </row>
    <row r="82" spans="15:17" s="43" customFormat="1" x14ac:dyDescent="0.25">
      <c r="O82" s="27"/>
      <c r="P82" s="27"/>
      <c r="Q82" s="27"/>
    </row>
    <row r="83" spans="15:17" s="43" customFormat="1" x14ac:dyDescent="0.25">
      <c r="O83" s="27"/>
      <c r="P83" s="27"/>
      <c r="Q83" s="27"/>
    </row>
    <row r="84" spans="15:17" s="43" customFormat="1" x14ac:dyDescent="0.25">
      <c r="O84" s="27"/>
      <c r="P84" s="27"/>
      <c r="Q84" s="27"/>
    </row>
    <row r="85" spans="15:17" s="43" customFormat="1" x14ac:dyDescent="0.25">
      <c r="O85" s="27"/>
      <c r="P85" s="27"/>
      <c r="Q85" s="27"/>
    </row>
    <row r="86" spans="15:17" s="43" customFormat="1" x14ac:dyDescent="0.25">
      <c r="O86" s="27"/>
      <c r="P86" s="27"/>
      <c r="Q86" s="27"/>
    </row>
    <row r="87" spans="15:17" s="43" customFormat="1" x14ac:dyDescent="0.25">
      <c r="O87" s="27"/>
      <c r="P87" s="27"/>
      <c r="Q87" s="27"/>
    </row>
    <row r="88" spans="15:17" s="43" customFormat="1" x14ac:dyDescent="0.25">
      <c r="O88" s="27"/>
      <c r="P88" s="27"/>
      <c r="Q88" s="27"/>
    </row>
    <row r="89" spans="15:17" s="43" customFormat="1" x14ac:dyDescent="0.25">
      <c r="O89" s="27"/>
      <c r="P89" s="27"/>
      <c r="Q89" s="27"/>
    </row>
    <row r="90" spans="15:17" s="43" customFormat="1" x14ac:dyDescent="0.25">
      <c r="O90" s="27"/>
      <c r="P90" s="27"/>
      <c r="Q90" s="27"/>
    </row>
    <row r="91" spans="15:17" s="43" customFormat="1" x14ac:dyDescent="0.25">
      <c r="O91" s="27"/>
      <c r="P91" s="27"/>
      <c r="Q91" s="27"/>
    </row>
    <row r="92" spans="15:17" s="43" customFormat="1" x14ac:dyDescent="0.25">
      <c r="O92" s="27"/>
      <c r="P92" s="27"/>
      <c r="Q92" s="27"/>
    </row>
    <row r="93" spans="15:17" s="43" customFormat="1" x14ac:dyDescent="0.25">
      <c r="O93" s="27"/>
      <c r="P93" s="27"/>
      <c r="Q93" s="27"/>
    </row>
    <row r="94" spans="15:17" s="43" customFormat="1" x14ac:dyDescent="0.25">
      <c r="O94" s="27"/>
      <c r="P94" s="27"/>
      <c r="Q94" s="27"/>
    </row>
    <row r="95" spans="15:17" s="43" customFormat="1" x14ac:dyDescent="0.25">
      <c r="O95" s="27"/>
      <c r="P95" s="27"/>
      <c r="Q95" s="27"/>
    </row>
    <row r="96" spans="15:17" s="43" customFormat="1" x14ac:dyDescent="0.25">
      <c r="O96" s="27"/>
      <c r="P96" s="27"/>
      <c r="Q96" s="27"/>
    </row>
    <row r="97" spans="15:17" s="43" customFormat="1" x14ac:dyDescent="0.25">
      <c r="O97" s="27"/>
      <c r="P97" s="27"/>
      <c r="Q97" s="27"/>
    </row>
    <row r="98" spans="15:17" s="43" customFormat="1" x14ac:dyDescent="0.25">
      <c r="O98" s="27"/>
      <c r="P98" s="27"/>
      <c r="Q98" s="27"/>
    </row>
    <row r="99" spans="15:17" s="43" customFormat="1" x14ac:dyDescent="0.25">
      <c r="O99" s="27"/>
      <c r="P99" s="27"/>
      <c r="Q99" s="27"/>
    </row>
    <row r="100" spans="15:17" s="43" customFormat="1" x14ac:dyDescent="0.25">
      <c r="O100" s="27"/>
      <c r="P100" s="27"/>
      <c r="Q100" s="27"/>
    </row>
    <row r="101" spans="15:17" s="43" customFormat="1" x14ac:dyDescent="0.25">
      <c r="O101" s="27"/>
      <c r="P101" s="27"/>
      <c r="Q101" s="27"/>
    </row>
    <row r="102" spans="15:17" s="43" customFormat="1" x14ac:dyDescent="0.25">
      <c r="O102" s="27"/>
      <c r="P102" s="27"/>
      <c r="Q102" s="27"/>
    </row>
    <row r="103" spans="15:17" s="43" customFormat="1" x14ac:dyDescent="0.25">
      <c r="O103" s="27"/>
      <c r="P103" s="27"/>
      <c r="Q103" s="27"/>
    </row>
    <row r="104" spans="15:17" s="43" customFormat="1" x14ac:dyDescent="0.25">
      <c r="O104" s="27"/>
      <c r="P104" s="27"/>
      <c r="Q104" s="27"/>
    </row>
    <row r="105" spans="15:17" s="43" customFormat="1" x14ac:dyDescent="0.25">
      <c r="O105" s="27"/>
      <c r="P105" s="27"/>
      <c r="Q105" s="27"/>
    </row>
    <row r="106" spans="15:17" s="43" customFormat="1" x14ac:dyDescent="0.25">
      <c r="O106" s="27"/>
      <c r="P106" s="27"/>
      <c r="Q106" s="27"/>
    </row>
    <row r="107" spans="15:17" s="43" customFormat="1" x14ac:dyDescent="0.25">
      <c r="O107" s="27"/>
      <c r="P107" s="27"/>
      <c r="Q107" s="27"/>
    </row>
    <row r="108" spans="15:17" s="43" customFormat="1" x14ac:dyDescent="0.25">
      <c r="O108" s="27"/>
      <c r="P108" s="27"/>
      <c r="Q108" s="27"/>
    </row>
    <row r="109" spans="15:17" s="43" customFormat="1" x14ac:dyDescent="0.25">
      <c r="O109" s="27"/>
      <c r="P109" s="27"/>
      <c r="Q109" s="27"/>
    </row>
    <row r="110" spans="15:17" s="43" customFormat="1" x14ac:dyDescent="0.25">
      <c r="O110" s="27"/>
      <c r="P110" s="27"/>
      <c r="Q110" s="27"/>
    </row>
    <row r="111" spans="15:17" s="43" customFormat="1" x14ac:dyDescent="0.25">
      <c r="O111" s="27"/>
      <c r="P111" s="27"/>
      <c r="Q111" s="27"/>
    </row>
    <row r="112" spans="15:17" s="43" customFormat="1" x14ac:dyDescent="0.25">
      <c r="O112" s="27"/>
      <c r="P112" s="27"/>
      <c r="Q112" s="27"/>
    </row>
    <row r="113" spans="15:17" s="43" customFormat="1" x14ac:dyDescent="0.25">
      <c r="O113" s="27"/>
      <c r="P113" s="27"/>
      <c r="Q113" s="27"/>
    </row>
    <row r="114" spans="15:17" s="43" customFormat="1" x14ac:dyDescent="0.25">
      <c r="O114" s="27"/>
      <c r="P114" s="27"/>
      <c r="Q114" s="27"/>
    </row>
    <row r="115" spans="15:17" s="43" customFormat="1" x14ac:dyDescent="0.25">
      <c r="O115" s="27"/>
      <c r="P115" s="27"/>
      <c r="Q115" s="27"/>
    </row>
    <row r="116" spans="15:17" s="43" customFormat="1" x14ac:dyDescent="0.25">
      <c r="O116" s="27"/>
      <c r="P116" s="27"/>
      <c r="Q116" s="27"/>
    </row>
    <row r="117" spans="15:17" s="43" customFormat="1" x14ac:dyDescent="0.25">
      <c r="O117" s="27"/>
      <c r="P117" s="27"/>
      <c r="Q117" s="27"/>
    </row>
    <row r="118" spans="15:17" s="43" customFormat="1" x14ac:dyDescent="0.25">
      <c r="O118" s="27"/>
      <c r="P118" s="27"/>
      <c r="Q118" s="27"/>
    </row>
    <row r="119" spans="15:17" s="43" customFormat="1" x14ac:dyDescent="0.25">
      <c r="O119" s="27"/>
      <c r="P119" s="27"/>
      <c r="Q119" s="27"/>
    </row>
    <row r="120" spans="15:17" s="43" customFormat="1" x14ac:dyDescent="0.25">
      <c r="O120" s="27"/>
      <c r="P120" s="27"/>
      <c r="Q120" s="27"/>
    </row>
    <row r="121" spans="15:17" s="43" customFormat="1" x14ac:dyDescent="0.25">
      <c r="O121" s="27"/>
      <c r="P121" s="27"/>
      <c r="Q121" s="27"/>
    </row>
    <row r="122" spans="15:17" s="43" customFormat="1" x14ac:dyDescent="0.25">
      <c r="O122" s="27"/>
      <c r="P122" s="27"/>
      <c r="Q122" s="27"/>
    </row>
    <row r="123" spans="15:17" s="43" customFormat="1" x14ac:dyDescent="0.25">
      <c r="O123" s="27"/>
      <c r="P123" s="27"/>
      <c r="Q123" s="27"/>
    </row>
    <row r="124" spans="15:17" s="43" customFormat="1" x14ac:dyDescent="0.25">
      <c r="O124" s="27"/>
      <c r="P124" s="27"/>
      <c r="Q124" s="27"/>
    </row>
    <row r="125" spans="15:17" s="43" customFormat="1" x14ac:dyDescent="0.25">
      <c r="O125" s="27"/>
      <c r="P125" s="27"/>
      <c r="Q125" s="27"/>
    </row>
    <row r="126" spans="15:17" s="43" customFormat="1" x14ac:dyDescent="0.25">
      <c r="O126" s="27"/>
      <c r="P126" s="27"/>
      <c r="Q126" s="27"/>
    </row>
    <row r="127" spans="15:17" s="43" customFormat="1" x14ac:dyDescent="0.25">
      <c r="O127" s="27"/>
      <c r="P127" s="27"/>
      <c r="Q127" s="27"/>
    </row>
    <row r="128" spans="15:17" s="43" customFormat="1" x14ac:dyDescent="0.25">
      <c r="O128" s="27"/>
      <c r="P128" s="27"/>
      <c r="Q128" s="27"/>
    </row>
    <row r="129" spans="15:17" s="43" customFormat="1" x14ac:dyDescent="0.25">
      <c r="O129" s="27"/>
      <c r="P129" s="27"/>
      <c r="Q129" s="27"/>
    </row>
    <row r="130" spans="15:17" s="43" customFormat="1" x14ac:dyDescent="0.25">
      <c r="O130" s="27"/>
      <c r="P130" s="27"/>
      <c r="Q130" s="27"/>
    </row>
    <row r="131" spans="15:17" s="43" customFormat="1" x14ac:dyDescent="0.25">
      <c r="O131" s="27"/>
      <c r="P131" s="27"/>
      <c r="Q131" s="27"/>
    </row>
    <row r="132" spans="15:17" s="43" customFormat="1" x14ac:dyDescent="0.25">
      <c r="O132" s="27"/>
      <c r="P132" s="27"/>
      <c r="Q132" s="27"/>
    </row>
    <row r="133" spans="15:17" s="43" customFormat="1" x14ac:dyDescent="0.25">
      <c r="O133" s="27"/>
      <c r="P133" s="27"/>
      <c r="Q133" s="27"/>
    </row>
    <row r="134" spans="15:17" s="43" customFormat="1" x14ac:dyDescent="0.25">
      <c r="O134" s="27"/>
      <c r="P134" s="27"/>
      <c r="Q134" s="27"/>
    </row>
    <row r="135" spans="15:17" s="43" customFormat="1" x14ac:dyDescent="0.25">
      <c r="O135" s="27"/>
      <c r="P135" s="27"/>
      <c r="Q135" s="27"/>
    </row>
    <row r="136" spans="15:17" s="43" customFormat="1" x14ac:dyDescent="0.25">
      <c r="O136" s="27"/>
      <c r="P136" s="27"/>
      <c r="Q136" s="27"/>
    </row>
    <row r="137" spans="15:17" s="43" customFormat="1" x14ac:dyDescent="0.25">
      <c r="O137" s="27"/>
      <c r="P137" s="27"/>
      <c r="Q137" s="27"/>
    </row>
    <row r="138" spans="15:17" s="43" customFormat="1" x14ac:dyDescent="0.25">
      <c r="O138" s="27"/>
      <c r="P138" s="27"/>
      <c r="Q138" s="27"/>
    </row>
    <row r="139" spans="15:17" s="43" customFormat="1" x14ac:dyDescent="0.25">
      <c r="O139" s="27"/>
      <c r="P139" s="27"/>
      <c r="Q139" s="27"/>
    </row>
    <row r="140" spans="15:17" s="43" customFormat="1" x14ac:dyDescent="0.25">
      <c r="O140" s="27"/>
      <c r="P140" s="27"/>
      <c r="Q140" s="27"/>
    </row>
    <row r="141" spans="15:17" s="43" customFormat="1" x14ac:dyDescent="0.25">
      <c r="O141" s="27"/>
      <c r="P141" s="27"/>
      <c r="Q141" s="27"/>
    </row>
    <row r="142" spans="15:17" s="43" customFormat="1" x14ac:dyDescent="0.25">
      <c r="O142" s="27"/>
      <c r="P142" s="27"/>
      <c r="Q142" s="27"/>
    </row>
    <row r="143" spans="15:17" s="43" customFormat="1" x14ac:dyDescent="0.25">
      <c r="O143" s="27"/>
      <c r="P143" s="27"/>
      <c r="Q143" s="27"/>
    </row>
    <row r="144" spans="15:17" s="43" customFormat="1" x14ac:dyDescent="0.25">
      <c r="O144" s="27"/>
      <c r="P144" s="27"/>
      <c r="Q144" s="27"/>
    </row>
    <row r="145" spans="15:17" s="43" customFormat="1" x14ac:dyDescent="0.25">
      <c r="O145" s="27"/>
      <c r="P145" s="27"/>
      <c r="Q145" s="27"/>
    </row>
    <row r="146" spans="15:17" s="43" customFormat="1" x14ac:dyDescent="0.25">
      <c r="O146" s="27"/>
      <c r="P146" s="27"/>
      <c r="Q146" s="27"/>
    </row>
    <row r="147" spans="15:17" s="43" customFormat="1" x14ac:dyDescent="0.25">
      <c r="O147" s="27"/>
      <c r="P147" s="27"/>
      <c r="Q147" s="27"/>
    </row>
    <row r="148" spans="15:17" s="43" customFormat="1" x14ac:dyDescent="0.25">
      <c r="O148" s="27"/>
      <c r="P148" s="27"/>
      <c r="Q148" s="27"/>
    </row>
    <row r="149" spans="15:17" s="43" customFormat="1" x14ac:dyDescent="0.25">
      <c r="O149" s="27"/>
      <c r="P149" s="27"/>
      <c r="Q149" s="27"/>
    </row>
    <row r="150" spans="15:17" s="43" customFormat="1" x14ac:dyDescent="0.25">
      <c r="O150" s="27"/>
      <c r="P150" s="27"/>
      <c r="Q150" s="27"/>
    </row>
    <row r="151" spans="15:17" s="43" customFormat="1" x14ac:dyDescent="0.25">
      <c r="O151" s="27"/>
      <c r="P151" s="27"/>
      <c r="Q151" s="27"/>
    </row>
    <row r="152" spans="15:17" s="43" customFormat="1" x14ac:dyDescent="0.25">
      <c r="O152" s="27"/>
      <c r="P152" s="27"/>
      <c r="Q152" s="27"/>
    </row>
    <row r="153" spans="15:17" s="43" customFormat="1" x14ac:dyDescent="0.25">
      <c r="O153" s="27"/>
      <c r="P153" s="27"/>
      <c r="Q153" s="27"/>
    </row>
    <row r="154" spans="15:17" s="43" customFormat="1" x14ac:dyDescent="0.25">
      <c r="O154" s="27"/>
      <c r="P154" s="27"/>
      <c r="Q154" s="27"/>
    </row>
    <row r="155" spans="15:17" s="43" customFormat="1" x14ac:dyDescent="0.25">
      <c r="O155" s="27"/>
      <c r="P155" s="27"/>
      <c r="Q155" s="27"/>
    </row>
    <row r="156" spans="15:17" s="43" customFormat="1" x14ac:dyDescent="0.25">
      <c r="O156" s="27"/>
      <c r="P156" s="27"/>
      <c r="Q156" s="27"/>
    </row>
    <row r="157" spans="15:17" s="43" customFormat="1" x14ac:dyDescent="0.25">
      <c r="O157" s="27"/>
      <c r="P157" s="27"/>
      <c r="Q157" s="27"/>
    </row>
    <row r="158" spans="15:17" s="43" customFormat="1" x14ac:dyDescent="0.25">
      <c r="O158" s="27"/>
      <c r="P158" s="27"/>
      <c r="Q158" s="27"/>
    </row>
    <row r="159" spans="15:17" s="43" customFormat="1" x14ac:dyDescent="0.25">
      <c r="O159" s="27"/>
      <c r="P159" s="27"/>
      <c r="Q159" s="27"/>
    </row>
    <row r="160" spans="15:17" s="43" customFormat="1" x14ac:dyDescent="0.25">
      <c r="O160" s="27"/>
      <c r="P160" s="27"/>
      <c r="Q160" s="27"/>
    </row>
    <row r="161" spans="15:17" s="43" customFormat="1" x14ac:dyDescent="0.25">
      <c r="O161" s="27"/>
      <c r="P161" s="27"/>
      <c r="Q161" s="27"/>
    </row>
    <row r="162" spans="15:17" s="43" customFormat="1" x14ac:dyDescent="0.25">
      <c r="O162" s="27"/>
      <c r="P162" s="27"/>
      <c r="Q162" s="27"/>
    </row>
    <row r="163" spans="15:17" s="43" customFormat="1" x14ac:dyDescent="0.25">
      <c r="O163" s="27"/>
      <c r="P163" s="27"/>
      <c r="Q163" s="27"/>
    </row>
    <row r="164" spans="15:17" s="43" customFormat="1" x14ac:dyDescent="0.25">
      <c r="O164" s="27"/>
      <c r="P164" s="27"/>
      <c r="Q164" s="27"/>
    </row>
    <row r="165" spans="15:17" s="43" customFormat="1" x14ac:dyDescent="0.25">
      <c r="O165" s="27"/>
      <c r="P165" s="27"/>
      <c r="Q165" s="27"/>
    </row>
    <row r="166" spans="15:17" s="43" customFormat="1" x14ac:dyDescent="0.25">
      <c r="O166" s="27"/>
      <c r="P166" s="27"/>
      <c r="Q166" s="27"/>
    </row>
    <row r="167" spans="15:17" s="43" customFormat="1" x14ac:dyDescent="0.25">
      <c r="O167" s="27"/>
      <c r="P167" s="27"/>
      <c r="Q167" s="27"/>
    </row>
    <row r="168" spans="15:17" s="43" customFormat="1" x14ac:dyDescent="0.25">
      <c r="O168" s="27"/>
      <c r="P168" s="27"/>
      <c r="Q168" s="27"/>
    </row>
    <row r="169" spans="15:17" s="43" customFormat="1" x14ac:dyDescent="0.25">
      <c r="O169" s="27"/>
      <c r="P169" s="27"/>
      <c r="Q169" s="27"/>
    </row>
    <row r="170" spans="15:17" s="43" customFormat="1" x14ac:dyDescent="0.25">
      <c r="O170" s="27"/>
      <c r="P170" s="27"/>
      <c r="Q170" s="27"/>
    </row>
    <row r="171" spans="15:17" s="43" customFormat="1" x14ac:dyDescent="0.25">
      <c r="O171" s="27"/>
      <c r="P171" s="27"/>
      <c r="Q171" s="27"/>
    </row>
    <row r="172" spans="15:17" s="43" customFormat="1" x14ac:dyDescent="0.25">
      <c r="O172" s="27"/>
      <c r="P172" s="27"/>
      <c r="Q172" s="27"/>
    </row>
    <row r="173" spans="15:17" s="43" customFormat="1" x14ac:dyDescent="0.25">
      <c r="O173" s="27"/>
      <c r="P173" s="27"/>
      <c r="Q173" s="27"/>
    </row>
    <row r="174" spans="15:17" s="43" customFormat="1" x14ac:dyDescent="0.25">
      <c r="O174" s="27"/>
      <c r="P174" s="27"/>
      <c r="Q174" s="27"/>
    </row>
    <row r="175" spans="15:17" s="43" customFormat="1" x14ac:dyDescent="0.25">
      <c r="O175" s="27"/>
      <c r="P175" s="27"/>
      <c r="Q175" s="27"/>
    </row>
    <row r="176" spans="15:17" s="43" customFormat="1" x14ac:dyDescent="0.25">
      <c r="O176" s="27"/>
      <c r="P176" s="27"/>
      <c r="Q176" s="27"/>
    </row>
    <row r="177" spans="15:17" s="43" customFormat="1" x14ac:dyDescent="0.25">
      <c r="O177" s="27"/>
      <c r="P177" s="27"/>
      <c r="Q177" s="27"/>
    </row>
    <row r="178" spans="15:17" s="43" customFormat="1" x14ac:dyDescent="0.25">
      <c r="O178" s="27"/>
      <c r="P178" s="27"/>
      <c r="Q178" s="27"/>
    </row>
    <row r="179" spans="15:17" s="43" customFormat="1" x14ac:dyDescent="0.25">
      <c r="O179" s="27"/>
      <c r="P179" s="27"/>
      <c r="Q179" s="27"/>
    </row>
    <row r="180" spans="15:17" s="43" customFormat="1" x14ac:dyDescent="0.25">
      <c r="O180" s="27"/>
      <c r="P180" s="27"/>
      <c r="Q180" s="27"/>
    </row>
    <row r="181" spans="15:17" s="43" customFormat="1" x14ac:dyDescent="0.25">
      <c r="O181" s="27"/>
      <c r="P181" s="27"/>
      <c r="Q181" s="27"/>
    </row>
    <row r="182" spans="15:17" s="43" customFormat="1" x14ac:dyDescent="0.25">
      <c r="O182" s="27"/>
      <c r="P182" s="27"/>
      <c r="Q182" s="27"/>
    </row>
    <row r="183" spans="15:17" s="43" customFormat="1" x14ac:dyDescent="0.25">
      <c r="O183" s="27"/>
      <c r="P183" s="27"/>
      <c r="Q183" s="27"/>
    </row>
    <row r="184" spans="15:17" s="43" customFormat="1" x14ac:dyDescent="0.25">
      <c r="O184" s="27"/>
      <c r="P184" s="27"/>
      <c r="Q184" s="27"/>
    </row>
    <row r="185" spans="15:17" s="43" customFormat="1" x14ac:dyDescent="0.25">
      <c r="O185" s="27"/>
      <c r="P185" s="27"/>
      <c r="Q185" s="27"/>
    </row>
    <row r="186" spans="15:17" s="43" customFormat="1" x14ac:dyDescent="0.25">
      <c r="O186" s="27"/>
      <c r="P186" s="27"/>
      <c r="Q186" s="27"/>
    </row>
  </sheetData>
  <mergeCells count="37">
    <mergeCell ref="A44:A46"/>
    <mergeCell ref="N44:N46"/>
    <mergeCell ref="A47:J47"/>
    <mergeCell ref="L47:N47"/>
    <mergeCell ref="A35:A37"/>
    <mergeCell ref="N35:N37"/>
    <mergeCell ref="A38:A40"/>
    <mergeCell ref="N38:N40"/>
    <mergeCell ref="A41:A43"/>
    <mergeCell ref="N41:N43"/>
    <mergeCell ref="A26:A28"/>
    <mergeCell ref="N26:N28"/>
    <mergeCell ref="A29:A31"/>
    <mergeCell ref="N29:N31"/>
    <mergeCell ref="A32:A34"/>
    <mergeCell ref="N32:N34"/>
    <mergeCell ref="A17:A19"/>
    <mergeCell ref="N17:N19"/>
    <mergeCell ref="A20:A22"/>
    <mergeCell ref="N20:N22"/>
    <mergeCell ref="A23:A25"/>
    <mergeCell ref="N23:N25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C6:L6"/>
    <mergeCell ref="M6:M7"/>
    <mergeCell ref="N6:N7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5"/>
  <dimension ref="A1:Q186"/>
  <sheetViews>
    <sheetView view="pageBreakPreview" topLeftCell="A11" zoomScaleNormal="100" zoomScaleSheetLayoutView="100" workbookViewId="0">
      <selection activeCell="A3" sqref="A3:N3"/>
    </sheetView>
  </sheetViews>
  <sheetFormatPr defaultRowHeight="15" x14ac:dyDescent="0.25"/>
  <cols>
    <col min="1" max="1" width="25.7109375" style="43" customWidth="1"/>
    <col min="2" max="2" width="10.7109375" style="45" customWidth="1"/>
    <col min="3" max="11" width="8.7109375" style="43" customWidth="1"/>
    <col min="12" max="12" width="11" style="43" customWidth="1"/>
    <col min="13" max="13" width="10.7109375" style="45" customWidth="1"/>
    <col min="14" max="14" width="25.7109375" style="43" customWidth="1"/>
    <col min="15" max="257" width="9.140625" style="27"/>
    <col min="258" max="258" width="25.7109375" style="27" customWidth="1"/>
    <col min="259" max="259" width="10.7109375" style="27" customWidth="1"/>
    <col min="260" max="268" width="8.7109375" style="27" customWidth="1"/>
    <col min="269" max="269" width="10.7109375" style="27" customWidth="1"/>
    <col min="270" max="270" width="25.7109375" style="27" customWidth="1"/>
    <col min="271" max="513" width="9.140625" style="27"/>
    <col min="514" max="514" width="25.7109375" style="27" customWidth="1"/>
    <col min="515" max="515" width="10.7109375" style="27" customWidth="1"/>
    <col min="516" max="524" width="8.7109375" style="27" customWidth="1"/>
    <col min="525" max="525" width="10.7109375" style="27" customWidth="1"/>
    <col min="526" max="526" width="25.7109375" style="27" customWidth="1"/>
    <col min="527" max="769" width="9.140625" style="27"/>
    <col min="770" max="770" width="25.7109375" style="27" customWidth="1"/>
    <col min="771" max="771" width="10.7109375" style="27" customWidth="1"/>
    <col min="772" max="780" width="8.7109375" style="27" customWidth="1"/>
    <col min="781" max="781" width="10.7109375" style="27" customWidth="1"/>
    <col min="782" max="782" width="25.7109375" style="27" customWidth="1"/>
    <col min="783" max="1025" width="9.140625" style="27"/>
    <col min="1026" max="1026" width="25.7109375" style="27" customWidth="1"/>
    <col min="1027" max="1027" width="10.7109375" style="27" customWidth="1"/>
    <col min="1028" max="1036" width="8.7109375" style="27" customWidth="1"/>
    <col min="1037" max="1037" width="10.7109375" style="27" customWidth="1"/>
    <col min="1038" max="1038" width="25.7109375" style="27" customWidth="1"/>
    <col min="1039" max="1281" width="9.140625" style="27"/>
    <col min="1282" max="1282" width="25.7109375" style="27" customWidth="1"/>
    <col min="1283" max="1283" width="10.7109375" style="27" customWidth="1"/>
    <col min="1284" max="1292" width="8.7109375" style="27" customWidth="1"/>
    <col min="1293" max="1293" width="10.7109375" style="27" customWidth="1"/>
    <col min="1294" max="1294" width="25.7109375" style="27" customWidth="1"/>
    <col min="1295" max="1537" width="9.140625" style="27"/>
    <col min="1538" max="1538" width="25.7109375" style="27" customWidth="1"/>
    <col min="1539" max="1539" width="10.7109375" style="27" customWidth="1"/>
    <col min="1540" max="1548" width="8.7109375" style="27" customWidth="1"/>
    <col min="1549" max="1549" width="10.7109375" style="27" customWidth="1"/>
    <col min="1550" max="1550" width="25.7109375" style="27" customWidth="1"/>
    <col min="1551" max="1793" width="9.140625" style="27"/>
    <col min="1794" max="1794" width="25.7109375" style="27" customWidth="1"/>
    <col min="1795" max="1795" width="10.7109375" style="27" customWidth="1"/>
    <col min="1796" max="1804" width="8.7109375" style="27" customWidth="1"/>
    <col min="1805" max="1805" width="10.7109375" style="27" customWidth="1"/>
    <col min="1806" max="1806" width="25.7109375" style="27" customWidth="1"/>
    <col min="1807" max="2049" width="9.140625" style="27"/>
    <col min="2050" max="2050" width="25.7109375" style="27" customWidth="1"/>
    <col min="2051" max="2051" width="10.7109375" style="27" customWidth="1"/>
    <col min="2052" max="2060" width="8.7109375" style="27" customWidth="1"/>
    <col min="2061" max="2061" width="10.7109375" style="27" customWidth="1"/>
    <col min="2062" max="2062" width="25.7109375" style="27" customWidth="1"/>
    <col min="2063" max="2305" width="9.140625" style="27"/>
    <col min="2306" max="2306" width="25.7109375" style="27" customWidth="1"/>
    <col min="2307" max="2307" width="10.7109375" style="27" customWidth="1"/>
    <col min="2308" max="2316" width="8.7109375" style="27" customWidth="1"/>
    <col min="2317" max="2317" width="10.7109375" style="27" customWidth="1"/>
    <col min="2318" max="2318" width="25.7109375" style="27" customWidth="1"/>
    <col min="2319" max="2561" width="9.140625" style="27"/>
    <col min="2562" max="2562" width="25.7109375" style="27" customWidth="1"/>
    <col min="2563" max="2563" width="10.7109375" style="27" customWidth="1"/>
    <col min="2564" max="2572" width="8.7109375" style="27" customWidth="1"/>
    <col min="2573" max="2573" width="10.7109375" style="27" customWidth="1"/>
    <col min="2574" max="2574" width="25.7109375" style="27" customWidth="1"/>
    <col min="2575" max="2817" width="9.140625" style="27"/>
    <col min="2818" max="2818" width="25.7109375" style="27" customWidth="1"/>
    <col min="2819" max="2819" width="10.7109375" style="27" customWidth="1"/>
    <col min="2820" max="2828" width="8.7109375" style="27" customWidth="1"/>
    <col min="2829" max="2829" width="10.7109375" style="27" customWidth="1"/>
    <col min="2830" max="2830" width="25.7109375" style="27" customWidth="1"/>
    <col min="2831" max="3073" width="9.140625" style="27"/>
    <col min="3074" max="3074" width="25.7109375" style="27" customWidth="1"/>
    <col min="3075" max="3075" width="10.7109375" style="27" customWidth="1"/>
    <col min="3076" max="3084" width="8.7109375" style="27" customWidth="1"/>
    <col min="3085" max="3085" width="10.7109375" style="27" customWidth="1"/>
    <col min="3086" max="3086" width="25.7109375" style="27" customWidth="1"/>
    <col min="3087" max="3329" width="9.140625" style="27"/>
    <col min="3330" max="3330" width="25.7109375" style="27" customWidth="1"/>
    <col min="3331" max="3331" width="10.7109375" style="27" customWidth="1"/>
    <col min="3332" max="3340" width="8.7109375" style="27" customWidth="1"/>
    <col min="3341" max="3341" width="10.7109375" style="27" customWidth="1"/>
    <col min="3342" max="3342" width="25.7109375" style="27" customWidth="1"/>
    <col min="3343" max="3585" width="9.140625" style="27"/>
    <col min="3586" max="3586" width="25.7109375" style="27" customWidth="1"/>
    <col min="3587" max="3587" width="10.7109375" style="27" customWidth="1"/>
    <col min="3588" max="3596" width="8.7109375" style="27" customWidth="1"/>
    <col min="3597" max="3597" width="10.7109375" style="27" customWidth="1"/>
    <col min="3598" max="3598" width="25.7109375" style="27" customWidth="1"/>
    <col min="3599" max="3841" width="9.140625" style="27"/>
    <col min="3842" max="3842" width="25.7109375" style="27" customWidth="1"/>
    <col min="3843" max="3843" width="10.7109375" style="27" customWidth="1"/>
    <col min="3844" max="3852" width="8.7109375" style="27" customWidth="1"/>
    <col min="3853" max="3853" width="10.7109375" style="27" customWidth="1"/>
    <col min="3854" max="3854" width="25.7109375" style="27" customWidth="1"/>
    <col min="3855" max="4097" width="9.140625" style="27"/>
    <col min="4098" max="4098" width="25.7109375" style="27" customWidth="1"/>
    <col min="4099" max="4099" width="10.7109375" style="27" customWidth="1"/>
    <col min="4100" max="4108" width="8.7109375" style="27" customWidth="1"/>
    <col min="4109" max="4109" width="10.7109375" style="27" customWidth="1"/>
    <col min="4110" max="4110" width="25.7109375" style="27" customWidth="1"/>
    <col min="4111" max="4353" width="9.140625" style="27"/>
    <col min="4354" max="4354" width="25.7109375" style="27" customWidth="1"/>
    <col min="4355" max="4355" width="10.7109375" style="27" customWidth="1"/>
    <col min="4356" max="4364" width="8.7109375" style="27" customWidth="1"/>
    <col min="4365" max="4365" width="10.7109375" style="27" customWidth="1"/>
    <col min="4366" max="4366" width="25.7109375" style="27" customWidth="1"/>
    <col min="4367" max="4609" width="9.140625" style="27"/>
    <col min="4610" max="4610" width="25.7109375" style="27" customWidth="1"/>
    <col min="4611" max="4611" width="10.7109375" style="27" customWidth="1"/>
    <col min="4612" max="4620" width="8.7109375" style="27" customWidth="1"/>
    <col min="4621" max="4621" width="10.7109375" style="27" customWidth="1"/>
    <col min="4622" max="4622" width="25.7109375" style="27" customWidth="1"/>
    <col min="4623" max="4865" width="9.140625" style="27"/>
    <col min="4866" max="4866" width="25.7109375" style="27" customWidth="1"/>
    <col min="4867" max="4867" width="10.7109375" style="27" customWidth="1"/>
    <col min="4868" max="4876" width="8.7109375" style="27" customWidth="1"/>
    <col min="4877" max="4877" width="10.7109375" style="27" customWidth="1"/>
    <col min="4878" max="4878" width="25.7109375" style="27" customWidth="1"/>
    <col min="4879" max="5121" width="9.140625" style="27"/>
    <col min="5122" max="5122" width="25.7109375" style="27" customWidth="1"/>
    <col min="5123" max="5123" width="10.7109375" style="27" customWidth="1"/>
    <col min="5124" max="5132" width="8.7109375" style="27" customWidth="1"/>
    <col min="5133" max="5133" width="10.7109375" style="27" customWidth="1"/>
    <col min="5134" max="5134" width="25.7109375" style="27" customWidth="1"/>
    <col min="5135" max="5377" width="9.140625" style="27"/>
    <col min="5378" max="5378" width="25.7109375" style="27" customWidth="1"/>
    <col min="5379" max="5379" width="10.7109375" style="27" customWidth="1"/>
    <col min="5380" max="5388" width="8.7109375" style="27" customWidth="1"/>
    <col min="5389" max="5389" width="10.7109375" style="27" customWidth="1"/>
    <col min="5390" max="5390" width="25.7109375" style="27" customWidth="1"/>
    <col min="5391" max="5633" width="9.140625" style="27"/>
    <col min="5634" max="5634" width="25.7109375" style="27" customWidth="1"/>
    <col min="5635" max="5635" width="10.7109375" style="27" customWidth="1"/>
    <col min="5636" max="5644" width="8.7109375" style="27" customWidth="1"/>
    <col min="5645" max="5645" width="10.7109375" style="27" customWidth="1"/>
    <col min="5646" max="5646" width="25.7109375" style="27" customWidth="1"/>
    <col min="5647" max="5889" width="9.140625" style="27"/>
    <col min="5890" max="5890" width="25.7109375" style="27" customWidth="1"/>
    <col min="5891" max="5891" width="10.7109375" style="27" customWidth="1"/>
    <col min="5892" max="5900" width="8.7109375" style="27" customWidth="1"/>
    <col min="5901" max="5901" width="10.7109375" style="27" customWidth="1"/>
    <col min="5902" max="5902" width="25.7109375" style="27" customWidth="1"/>
    <col min="5903" max="6145" width="9.140625" style="27"/>
    <col min="6146" max="6146" width="25.7109375" style="27" customWidth="1"/>
    <col min="6147" max="6147" width="10.7109375" style="27" customWidth="1"/>
    <col min="6148" max="6156" width="8.7109375" style="27" customWidth="1"/>
    <col min="6157" max="6157" width="10.7109375" style="27" customWidth="1"/>
    <col min="6158" max="6158" width="25.7109375" style="27" customWidth="1"/>
    <col min="6159" max="6401" width="9.140625" style="27"/>
    <col min="6402" max="6402" width="25.7109375" style="27" customWidth="1"/>
    <col min="6403" max="6403" width="10.7109375" style="27" customWidth="1"/>
    <col min="6404" max="6412" width="8.7109375" style="27" customWidth="1"/>
    <col min="6413" max="6413" width="10.7109375" style="27" customWidth="1"/>
    <col min="6414" max="6414" width="25.7109375" style="27" customWidth="1"/>
    <col min="6415" max="6657" width="9.140625" style="27"/>
    <col min="6658" max="6658" width="25.7109375" style="27" customWidth="1"/>
    <col min="6659" max="6659" width="10.7109375" style="27" customWidth="1"/>
    <col min="6660" max="6668" width="8.7109375" style="27" customWidth="1"/>
    <col min="6669" max="6669" width="10.7109375" style="27" customWidth="1"/>
    <col min="6670" max="6670" width="25.7109375" style="27" customWidth="1"/>
    <col min="6671" max="6913" width="9.140625" style="27"/>
    <col min="6914" max="6914" width="25.7109375" style="27" customWidth="1"/>
    <col min="6915" max="6915" width="10.7109375" style="27" customWidth="1"/>
    <col min="6916" max="6924" width="8.7109375" style="27" customWidth="1"/>
    <col min="6925" max="6925" width="10.7109375" style="27" customWidth="1"/>
    <col min="6926" max="6926" width="25.7109375" style="27" customWidth="1"/>
    <col min="6927" max="7169" width="9.140625" style="27"/>
    <col min="7170" max="7170" width="25.7109375" style="27" customWidth="1"/>
    <col min="7171" max="7171" width="10.7109375" style="27" customWidth="1"/>
    <col min="7172" max="7180" width="8.7109375" style="27" customWidth="1"/>
    <col min="7181" max="7181" width="10.7109375" style="27" customWidth="1"/>
    <col min="7182" max="7182" width="25.7109375" style="27" customWidth="1"/>
    <col min="7183" max="7425" width="9.140625" style="27"/>
    <col min="7426" max="7426" width="25.7109375" style="27" customWidth="1"/>
    <col min="7427" max="7427" width="10.7109375" style="27" customWidth="1"/>
    <col min="7428" max="7436" width="8.7109375" style="27" customWidth="1"/>
    <col min="7437" max="7437" width="10.7109375" style="27" customWidth="1"/>
    <col min="7438" max="7438" width="25.7109375" style="27" customWidth="1"/>
    <col min="7439" max="7681" width="9.140625" style="27"/>
    <col min="7682" max="7682" width="25.7109375" style="27" customWidth="1"/>
    <col min="7683" max="7683" width="10.7109375" style="27" customWidth="1"/>
    <col min="7684" max="7692" width="8.7109375" style="27" customWidth="1"/>
    <col min="7693" max="7693" width="10.7109375" style="27" customWidth="1"/>
    <col min="7694" max="7694" width="25.7109375" style="27" customWidth="1"/>
    <col min="7695" max="7937" width="9.140625" style="27"/>
    <col min="7938" max="7938" width="25.7109375" style="27" customWidth="1"/>
    <col min="7939" max="7939" width="10.7109375" style="27" customWidth="1"/>
    <col min="7940" max="7948" width="8.7109375" style="27" customWidth="1"/>
    <col min="7949" max="7949" width="10.7109375" style="27" customWidth="1"/>
    <col min="7950" max="7950" width="25.7109375" style="27" customWidth="1"/>
    <col min="7951" max="8193" width="9.140625" style="27"/>
    <col min="8194" max="8194" width="25.7109375" style="27" customWidth="1"/>
    <col min="8195" max="8195" width="10.7109375" style="27" customWidth="1"/>
    <col min="8196" max="8204" width="8.7109375" style="27" customWidth="1"/>
    <col min="8205" max="8205" width="10.7109375" style="27" customWidth="1"/>
    <col min="8206" max="8206" width="25.7109375" style="27" customWidth="1"/>
    <col min="8207" max="8449" width="9.140625" style="27"/>
    <col min="8450" max="8450" width="25.7109375" style="27" customWidth="1"/>
    <col min="8451" max="8451" width="10.7109375" style="27" customWidth="1"/>
    <col min="8452" max="8460" width="8.7109375" style="27" customWidth="1"/>
    <col min="8461" max="8461" width="10.7109375" style="27" customWidth="1"/>
    <col min="8462" max="8462" width="25.7109375" style="27" customWidth="1"/>
    <col min="8463" max="8705" width="9.140625" style="27"/>
    <col min="8706" max="8706" width="25.7109375" style="27" customWidth="1"/>
    <col min="8707" max="8707" width="10.7109375" style="27" customWidth="1"/>
    <col min="8708" max="8716" width="8.7109375" style="27" customWidth="1"/>
    <col min="8717" max="8717" width="10.7109375" style="27" customWidth="1"/>
    <col min="8718" max="8718" width="25.7109375" style="27" customWidth="1"/>
    <col min="8719" max="8961" width="9.140625" style="27"/>
    <col min="8962" max="8962" width="25.7109375" style="27" customWidth="1"/>
    <col min="8963" max="8963" width="10.7109375" style="27" customWidth="1"/>
    <col min="8964" max="8972" width="8.7109375" style="27" customWidth="1"/>
    <col min="8973" max="8973" width="10.7109375" style="27" customWidth="1"/>
    <col min="8974" max="8974" width="25.7109375" style="27" customWidth="1"/>
    <col min="8975" max="9217" width="9.140625" style="27"/>
    <col min="9218" max="9218" width="25.7109375" style="27" customWidth="1"/>
    <col min="9219" max="9219" width="10.7109375" style="27" customWidth="1"/>
    <col min="9220" max="9228" width="8.7109375" style="27" customWidth="1"/>
    <col min="9229" max="9229" width="10.7109375" style="27" customWidth="1"/>
    <col min="9230" max="9230" width="25.7109375" style="27" customWidth="1"/>
    <col min="9231" max="9473" width="9.140625" style="27"/>
    <col min="9474" max="9474" width="25.7109375" style="27" customWidth="1"/>
    <col min="9475" max="9475" width="10.7109375" style="27" customWidth="1"/>
    <col min="9476" max="9484" width="8.7109375" style="27" customWidth="1"/>
    <col min="9485" max="9485" width="10.7109375" style="27" customWidth="1"/>
    <col min="9486" max="9486" width="25.7109375" style="27" customWidth="1"/>
    <col min="9487" max="9729" width="9.140625" style="27"/>
    <col min="9730" max="9730" width="25.7109375" style="27" customWidth="1"/>
    <col min="9731" max="9731" width="10.7109375" style="27" customWidth="1"/>
    <col min="9732" max="9740" width="8.7109375" style="27" customWidth="1"/>
    <col min="9741" max="9741" width="10.7109375" style="27" customWidth="1"/>
    <col min="9742" max="9742" width="25.7109375" style="27" customWidth="1"/>
    <col min="9743" max="9985" width="9.140625" style="27"/>
    <col min="9986" max="9986" width="25.7109375" style="27" customWidth="1"/>
    <col min="9987" max="9987" width="10.7109375" style="27" customWidth="1"/>
    <col min="9988" max="9996" width="8.7109375" style="27" customWidth="1"/>
    <col min="9997" max="9997" width="10.7109375" style="27" customWidth="1"/>
    <col min="9998" max="9998" width="25.7109375" style="27" customWidth="1"/>
    <col min="9999" max="10241" width="9.140625" style="27"/>
    <col min="10242" max="10242" width="25.7109375" style="27" customWidth="1"/>
    <col min="10243" max="10243" width="10.7109375" style="27" customWidth="1"/>
    <col min="10244" max="10252" width="8.7109375" style="27" customWidth="1"/>
    <col min="10253" max="10253" width="10.7109375" style="27" customWidth="1"/>
    <col min="10254" max="10254" width="25.7109375" style="27" customWidth="1"/>
    <col min="10255" max="10497" width="9.140625" style="27"/>
    <col min="10498" max="10498" width="25.7109375" style="27" customWidth="1"/>
    <col min="10499" max="10499" width="10.7109375" style="27" customWidth="1"/>
    <col min="10500" max="10508" width="8.7109375" style="27" customWidth="1"/>
    <col min="10509" max="10509" width="10.7109375" style="27" customWidth="1"/>
    <col min="10510" max="10510" width="25.7109375" style="27" customWidth="1"/>
    <col min="10511" max="10753" width="9.140625" style="27"/>
    <col min="10754" max="10754" width="25.7109375" style="27" customWidth="1"/>
    <col min="10755" max="10755" width="10.7109375" style="27" customWidth="1"/>
    <col min="10756" max="10764" width="8.7109375" style="27" customWidth="1"/>
    <col min="10765" max="10765" width="10.7109375" style="27" customWidth="1"/>
    <col min="10766" max="10766" width="25.7109375" style="27" customWidth="1"/>
    <col min="10767" max="11009" width="9.140625" style="27"/>
    <col min="11010" max="11010" width="25.7109375" style="27" customWidth="1"/>
    <col min="11011" max="11011" width="10.7109375" style="27" customWidth="1"/>
    <col min="11012" max="11020" width="8.7109375" style="27" customWidth="1"/>
    <col min="11021" max="11021" width="10.7109375" style="27" customWidth="1"/>
    <col min="11022" max="11022" width="25.7109375" style="27" customWidth="1"/>
    <col min="11023" max="11265" width="9.140625" style="27"/>
    <col min="11266" max="11266" width="25.7109375" style="27" customWidth="1"/>
    <col min="11267" max="11267" width="10.7109375" style="27" customWidth="1"/>
    <col min="11268" max="11276" width="8.7109375" style="27" customWidth="1"/>
    <col min="11277" max="11277" width="10.7109375" style="27" customWidth="1"/>
    <col min="11278" max="11278" width="25.7109375" style="27" customWidth="1"/>
    <col min="11279" max="11521" width="9.140625" style="27"/>
    <col min="11522" max="11522" width="25.7109375" style="27" customWidth="1"/>
    <col min="11523" max="11523" width="10.7109375" style="27" customWidth="1"/>
    <col min="11524" max="11532" width="8.7109375" style="27" customWidth="1"/>
    <col min="11533" max="11533" width="10.7109375" style="27" customWidth="1"/>
    <col min="11534" max="11534" width="25.7109375" style="27" customWidth="1"/>
    <col min="11535" max="11777" width="9.140625" style="27"/>
    <col min="11778" max="11778" width="25.7109375" style="27" customWidth="1"/>
    <col min="11779" max="11779" width="10.7109375" style="27" customWidth="1"/>
    <col min="11780" max="11788" width="8.7109375" style="27" customWidth="1"/>
    <col min="11789" max="11789" width="10.7109375" style="27" customWidth="1"/>
    <col min="11790" max="11790" width="25.7109375" style="27" customWidth="1"/>
    <col min="11791" max="12033" width="9.140625" style="27"/>
    <col min="12034" max="12034" width="25.7109375" style="27" customWidth="1"/>
    <col min="12035" max="12035" width="10.7109375" style="27" customWidth="1"/>
    <col min="12036" max="12044" width="8.7109375" style="27" customWidth="1"/>
    <col min="12045" max="12045" width="10.7109375" style="27" customWidth="1"/>
    <col min="12046" max="12046" width="25.7109375" style="27" customWidth="1"/>
    <col min="12047" max="12289" width="9.140625" style="27"/>
    <col min="12290" max="12290" width="25.7109375" style="27" customWidth="1"/>
    <col min="12291" max="12291" width="10.7109375" style="27" customWidth="1"/>
    <col min="12292" max="12300" width="8.7109375" style="27" customWidth="1"/>
    <col min="12301" max="12301" width="10.7109375" style="27" customWidth="1"/>
    <col min="12302" max="12302" width="25.7109375" style="27" customWidth="1"/>
    <col min="12303" max="12545" width="9.140625" style="27"/>
    <col min="12546" max="12546" width="25.7109375" style="27" customWidth="1"/>
    <col min="12547" max="12547" width="10.7109375" style="27" customWidth="1"/>
    <col min="12548" max="12556" width="8.7109375" style="27" customWidth="1"/>
    <col min="12557" max="12557" width="10.7109375" style="27" customWidth="1"/>
    <col min="12558" max="12558" width="25.7109375" style="27" customWidth="1"/>
    <col min="12559" max="12801" width="9.140625" style="27"/>
    <col min="12802" max="12802" width="25.7109375" style="27" customWidth="1"/>
    <col min="12803" max="12803" width="10.7109375" style="27" customWidth="1"/>
    <col min="12804" max="12812" width="8.7109375" style="27" customWidth="1"/>
    <col min="12813" max="12813" width="10.7109375" style="27" customWidth="1"/>
    <col min="12814" max="12814" width="25.7109375" style="27" customWidth="1"/>
    <col min="12815" max="13057" width="9.140625" style="27"/>
    <col min="13058" max="13058" width="25.7109375" style="27" customWidth="1"/>
    <col min="13059" max="13059" width="10.7109375" style="27" customWidth="1"/>
    <col min="13060" max="13068" width="8.7109375" style="27" customWidth="1"/>
    <col min="13069" max="13069" width="10.7109375" style="27" customWidth="1"/>
    <col min="13070" max="13070" width="25.7109375" style="27" customWidth="1"/>
    <col min="13071" max="13313" width="9.140625" style="27"/>
    <col min="13314" max="13314" width="25.7109375" style="27" customWidth="1"/>
    <col min="13315" max="13315" width="10.7109375" style="27" customWidth="1"/>
    <col min="13316" max="13324" width="8.7109375" style="27" customWidth="1"/>
    <col min="13325" max="13325" width="10.7109375" style="27" customWidth="1"/>
    <col min="13326" max="13326" width="25.7109375" style="27" customWidth="1"/>
    <col min="13327" max="13569" width="9.140625" style="27"/>
    <col min="13570" max="13570" width="25.7109375" style="27" customWidth="1"/>
    <col min="13571" max="13571" width="10.7109375" style="27" customWidth="1"/>
    <col min="13572" max="13580" width="8.7109375" style="27" customWidth="1"/>
    <col min="13581" max="13581" width="10.7109375" style="27" customWidth="1"/>
    <col min="13582" max="13582" width="25.7109375" style="27" customWidth="1"/>
    <col min="13583" max="13825" width="9.140625" style="27"/>
    <col min="13826" max="13826" width="25.7109375" style="27" customWidth="1"/>
    <col min="13827" max="13827" width="10.7109375" style="27" customWidth="1"/>
    <col min="13828" max="13836" width="8.7109375" style="27" customWidth="1"/>
    <col min="13837" max="13837" width="10.7109375" style="27" customWidth="1"/>
    <col min="13838" max="13838" width="25.7109375" style="27" customWidth="1"/>
    <col min="13839" max="14081" width="9.140625" style="27"/>
    <col min="14082" max="14082" width="25.7109375" style="27" customWidth="1"/>
    <col min="14083" max="14083" width="10.7109375" style="27" customWidth="1"/>
    <col min="14084" max="14092" width="8.7109375" style="27" customWidth="1"/>
    <col min="14093" max="14093" width="10.7109375" style="27" customWidth="1"/>
    <col min="14094" max="14094" width="25.7109375" style="27" customWidth="1"/>
    <col min="14095" max="14337" width="9.140625" style="27"/>
    <col min="14338" max="14338" width="25.7109375" style="27" customWidth="1"/>
    <col min="14339" max="14339" width="10.7109375" style="27" customWidth="1"/>
    <col min="14340" max="14348" width="8.7109375" style="27" customWidth="1"/>
    <col min="14349" max="14349" width="10.7109375" style="27" customWidth="1"/>
    <col min="14350" max="14350" width="25.7109375" style="27" customWidth="1"/>
    <col min="14351" max="14593" width="9.140625" style="27"/>
    <col min="14594" max="14594" width="25.7109375" style="27" customWidth="1"/>
    <col min="14595" max="14595" width="10.7109375" style="27" customWidth="1"/>
    <col min="14596" max="14604" width="8.7109375" style="27" customWidth="1"/>
    <col min="14605" max="14605" width="10.7109375" style="27" customWidth="1"/>
    <col min="14606" max="14606" width="25.7109375" style="27" customWidth="1"/>
    <col min="14607" max="14849" width="9.140625" style="27"/>
    <col min="14850" max="14850" width="25.7109375" style="27" customWidth="1"/>
    <col min="14851" max="14851" width="10.7109375" style="27" customWidth="1"/>
    <col min="14852" max="14860" width="8.7109375" style="27" customWidth="1"/>
    <col min="14861" max="14861" width="10.7109375" style="27" customWidth="1"/>
    <col min="14862" max="14862" width="25.7109375" style="27" customWidth="1"/>
    <col min="14863" max="15105" width="9.140625" style="27"/>
    <col min="15106" max="15106" width="25.7109375" style="27" customWidth="1"/>
    <col min="15107" max="15107" width="10.7109375" style="27" customWidth="1"/>
    <col min="15108" max="15116" width="8.7109375" style="27" customWidth="1"/>
    <col min="15117" max="15117" width="10.7109375" style="27" customWidth="1"/>
    <col min="15118" max="15118" width="25.7109375" style="27" customWidth="1"/>
    <col min="15119" max="15361" width="9.140625" style="27"/>
    <col min="15362" max="15362" width="25.7109375" style="27" customWidth="1"/>
    <col min="15363" max="15363" width="10.7109375" style="27" customWidth="1"/>
    <col min="15364" max="15372" width="8.7109375" style="27" customWidth="1"/>
    <col min="15373" max="15373" width="10.7109375" style="27" customWidth="1"/>
    <col min="15374" max="15374" width="25.7109375" style="27" customWidth="1"/>
    <col min="15375" max="15617" width="9.140625" style="27"/>
    <col min="15618" max="15618" width="25.7109375" style="27" customWidth="1"/>
    <col min="15619" max="15619" width="10.7109375" style="27" customWidth="1"/>
    <col min="15620" max="15628" width="8.7109375" style="27" customWidth="1"/>
    <col min="15629" max="15629" width="10.7109375" style="27" customWidth="1"/>
    <col min="15630" max="15630" width="25.7109375" style="27" customWidth="1"/>
    <col min="15631" max="15873" width="9.140625" style="27"/>
    <col min="15874" max="15874" width="25.7109375" style="27" customWidth="1"/>
    <col min="15875" max="15875" width="10.7109375" style="27" customWidth="1"/>
    <col min="15876" max="15884" width="8.7109375" style="27" customWidth="1"/>
    <col min="15885" max="15885" width="10.7109375" style="27" customWidth="1"/>
    <col min="15886" max="15886" width="25.7109375" style="27" customWidth="1"/>
    <col min="15887" max="16129" width="9.140625" style="27"/>
    <col min="16130" max="16130" width="25.7109375" style="27" customWidth="1"/>
    <col min="16131" max="16131" width="10.7109375" style="27" customWidth="1"/>
    <col min="16132" max="16140" width="8.7109375" style="27" customWidth="1"/>
    <col min="16141" max="16141" width="10.7109375" style="27" customWidth="1"/>
    <col min="16142" max="16142" width="25.7109375" style="27" customWidth="1"/>
    <col min="16143" max="16384" width="9.140625" style="27"/>
  </cols>
  <sheetData>
    <row r="1" spans="1:14" s="21" customFormat="1" ht="23.25" x14ac:dyDescent="0.2">
      <c r="A1" s="1330" t="s">
        <v>944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4" s="23" customFormat="1" ht="15.75" x14ac:dyDescent="0.2">
      <c r="A2" s="1331" t="s">
        <v>791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s="89" customFormat="1" ht="15.75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s="89" customFormat="1" ht="15.75" x14ac:dyDescent="0.25">
      <c r="A4" s="1331" t="s">
        <v>671</v>
      </c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1331"/>
    </row>
    <row r="5" spans="1:14" ht="15.75" x14ac:dyDescent="0.3">
      <c r="A5" s="267" t="s">
        <v>858</v>
      </c>
      <c r="B5" s="277"/>
      <c r="C5" s="269"/>
      <c r="D5" s="269"/>
      <c r="E5" s="269"/>
      <c r="F5" s="269"/>
      <c r="G5" s="269"/>
      <c r="H5" s="269"/>
      <c r="I5" s="269"/>
      <c r="J5" s="145"/>
      <c r="K5" s="269"/>
      <c r="L5" s="269"/>
      <c r="M5" s="277"/>
      <c r="N5" s="278" t="s">
        <v>859</v>
      </c>
    </row>
    <row r="6" spans="1:14" ht="16.5" thickBot="1" x14ac:dyDescent="0.25">
      <c r="A6" s="1558" t="s">
        <v>439</v>
      </c>
      <c r="B6" s="1558" t="s">
        <v>414</v>
      </c>
      <c r="C6" s="1461" t="s">
        <v>792</v>
      </c>
      <c r="D6" s="1555"/>
      <c r="E6" s="1555"/>
      <c r="F6" s="1555"/>
      <c r="G6" s="1555"/>
      <c r="H6" s="1555"/>
      <c r="I6" s="1555"/>
      <c r="J6" s="1555"/>
      <c r="K6" s="1555"/>
      <c r="L6" s="1556"/>
      <c r="M6" s="1457" t="s">
        <v>413</v>
      </c>
      <c r="N6" s="1457" t="s">
        <v>440</v>
      </c>
    </row>
    <row r="7" spans="1:14" ht="29.25" customHeight="1" thickTop="1" x14ac:dyDescent="0.2">
      <c r="A7" s="1559"/>
      <c r="B7" s="1560"/>
      <c r="C7" s="436" t="s">
        <v>394</v>
      </c>
      <c r="D7" s="59" t="s">
        <v>345</v>
      </c>
      <c r="E7" s="64" t="s">
        <v>197</v>
      </c>
      <c r="F7" s="83" t="s">
        <v>161</v>
      </c>
      <c r="G7" s="83" t="s">
        <v>69</v>
      </c>
      <c r="H7" s="83" t="s">
        <v>67</v>
      </c>
      <c r="I7" s="83" t="s">
        <v>65</v>
      </c>
      <c r="J7" s="83" t="s">
        <v>63</v>
      </c>
      <c r="K7" s="83" t="s">
        <v>61</v>
      </c>
      <c r="L7" s="73" t="s">
        <v>59</v>
      </c>
      <c r="M7" s="1458"/>
      <c r="N7" s="1458"/>
    </row>
    <row r="8" spans="1:14" ht="13.5" customHeight="1" thickBot="1" x14ac:dyDescent="0.25">
      <c r="A8" s="1561" t="s">
        <v>361</v>
      </c>
      <c r="B8" s="141" t="s">
        <v>590</v>
      </c>
      <c r="C8" s="651">
        <f>'D-10-1'!C8+'[1]D-10-2'!C8</f>
        <v>49</v>
      </c>
      <c r="D8" s="186">
        <f>'D-10-1'!D8+'[1]D-10-2'!D8</f>
        <v>0</v>
      </c>
      <c r="E8" s="186">
        <f>'D-10-1'!E8+'[1]D-10-2'!E8</f>
        <v>43</v>
      </c>
      <c r="F8" s="186">
        <f>'D-10-1'!F8+'[1]D-10-2'!F8</f>
        <v>3</v>
      </c>
      <c r="G8" s="186">
        <f>'D-10-1'!G8+'[1]D-10-2'!G8</f>
        <v>0</v>
      </c>
      <c r="H8" s="186">
        <f>'D-10-1'!H8+'[1]D-10-2'!H8</f>
        <v>2</v>
      </c>
      <c r="I8" s="186">
        <f>'D-10-1'!I8+'[1]D-10-2'!I8</f>
        <v>0</v>
      </c>
      <c r="J8" s="186">
        <f>'D-10-1'!J8+'[1]D-10-2'!J8</f>
        <v>1</v>
      </c>
      <c r="K8" s="186">
        <f>'D-10-1'!K8+'[1]D-10-2'!K8</f>
        <v>0</v>
      </c>
      <c r="L8" s="186">
        <f>'D-10-1'!L8+'[1]D-10-2'!L8</f>
        <v>0</v>
      </c>
      <c r="M8" s="63" t="s">
        <v>180</v>
      </c>
      <c r="N8" s="1347" t="s">
        <v>493</v>
      </c>
    </row>
    <row r="9" spans="1:14" ht="13.5" customHeight="1" thickTop="1" thickBot="1" x14ac:dyDescent="0.25">
      <c r="A9" s="1562"/>
      <c r="B9" s="142" t="s">
        <v>591</v>
      </c>
      <c r="C9" s="665">
        <f>'D-10-1'!C9+'[1]D-10-2'!C9</f>
        <v>4</v>
      </c>
      <c r="D9" s="164">
        <f>'D-10-1'!D9+'[1]D-10-2'!D9</f>
        <v>0</v>
      </c>
      <c r="E9" s="164">
        <f>'D-10-1'!E9+'[1]D-10-2'!E9</f>
        <v>3</v>
      </c>
      <c r="F9" s="164">
        <f>'D-10-1'!F9+'[1]D-10-2'!F9</f>
        <v>1</v>
      </c>
      <c r="G9" s="164">
        <f>'D-10-1'!G9+'[1]D-10-2'!G9</f>
        <v>0</v>
      </c>
      <c r="H9" s="164">
        <f>'D-10-1'!H9+'[1]D-10-2'!H9</f>
        <v>0</v>
      </c>
      <c r="I9" s="164">
        <f>'D-10-1'!I9+'[1]D-10-2'!I9</f>
        <v>0</v>
      </c>
      <c r="J9" s="164">
        <f>'D-10-1'!J9+'[1]D-10-2'!J9</f>
        <v>0</v>
      </c>
      <c r="K9" s="164">
        <f>'D-10-1'!K9+'[1]D-10-2'!K9</f>
        <v>0</v>
      </c>
      <c r="L9" s="164">
        <f>'D-10-1'!L9+'[1]D-10-2'!L9</f>
        <v>0</v>
      </c>
      <c r="M9" s="61" t="s">
        <v>434</v>
      </c>
      <c r="N9" s="1348"/>
    </row>
    <row r="10" spans="1:14" s="24" customFormat="1" ht="13.5" customHeight="1" thickTop="1" thickBot="1" x14ac:dyDescent="0.25">
      <c r="A10" s="1563"/>
      <c r="B10" s="142" t="s">
        <v>44</v>
      </c>
      <c r="C10" s="157">
        <f>'D-10-1'!C10+'[1]D-10-2'!C10</f>
        <v>53</v>
      </c>
      <c r="D10" s="157">
        <f>'D-10-1'!D10+'[1]D-10-2'!D10</f>
        <v>0</v>
      </c>
      <c r="E10" s="157">
        <f>'D-10-1'!E10+'[1]D-10-2'!E10</f>
        <v>46</v>
      </c>
      <c r="F10" s="157">
        <f>'D-10-1'!F10+'[1]D-10-2'!F10</f>
        <v>4</v>
      </c>
      <c r="G10" s="157">
        <f>'D-10-1'!G10+'[1]D-10-2'!G10</f>
        <v>0</v>
      </c>
      <c r="H10" s="157">
        <f>'D-10-1'!H10+'[1]D-10-2'!H10</f>
        <v>2</v>
      </c>
      <c r="I10" s="157">
        <f>'D-10-1'!I10+'[1]D-10-2'!I10</f>
        <v>0</v>
      </c>
      <c r="J10" s="157">
        <f>'D-10-1'!J10+'[1]D-10-2'!J10</f>
        <v>1</v>
      </c>
      <c r="K10" s="157">
        <f>'D-10-1'!K10+'[1]D-10-2'!K10</f>
        <v>0</v>
      </c>
      <c r="L10" s="157">
        <f>'D-10-1'!L10+'[1]D-10-2'!L10</f>
        <v>0</v>
      </c>
      <c r="M10" s="61" t="s">
        <v>45</v>
      </c>
      <c r="N10" s="1348"/>
    </row>
    <row r="11" spans="1:14" ht="13.5" customHeight="1" thickTop="1" thickBot="1" x14ac:dyDescent="0.25">
      <c r="A11" s="1564" t="s">
        <v>244</v>
      </c>
      <c r="B11" s="143" t="s">
        <v>590</v>
      </c>
      <c r="C11" s="406">
        <f>'D-10-1'!C11+'[1]D-10-2'!C11</f>
        <v>102</v>
      </c>
      <c r="D11" s="188">
        <f>'D-10-1'!D11+'[1]D-10-2'!D11</f>
        <v>0</v>
      </c>
      <c r="E11" s="188">
        <f>'D-10-1'!E11+'[1]D-10-2'!E11</f>
        <v>67</v>
      </c>
      <c r="F11" s="188">
        <f>'D-10-1'!F11+'[1]D-10-2'!F11</f>
        <v>12</v>
      </c>
      <c r="G11" s="188">
        <f>'D-10-1'!G11+'[1]D-10-2'!G11</f>
        <v>12</v>
      </c>
      <c r="H11" s="188">
        <f>'D-10-1'!H11+'[1]D-10-2'!H11</f>
        <v>7</v>
      </c>
      <c r="I11" s="188">
        <f>'D-10-1'!I11+'[1]D-10-2'!I11</f>
        <v>4</v>
      </c>
      <c r="J11" s="188">
        <f>'D-10-1'!J11+'[1]D-10-2'!J11</f>
        <v>0</v>
      </c>
      <c r="K11" s="188">
        <f>'D-10-1'!K11+'[1]D-10-2'!K11</f>
        <v>0</v>
      </c>
      <c r="L11" s="188">
        <f>'D-10-1'!L11+'[1]D-10-2'!L11</f>
        <v>0</v>
      </c>
      <c r="M11" s="137" t="s">
        <v>180</v>
      </c>
      <c r="N11" s="1350" t="s">
        <v>245</v>
      </c>
    </row>
    <row r="12" spans="1:14" ht="13.5" customHeight="1" thickTop="1" thickBot="1" x14ac:dyDescent="0.25">
      <c r="A12" s="1565"/>
      <c r="B12" s="144" t="s">
        <v>591</v>
      </c>
      <c r="C12" s="406">
        <f>'D-10-1'!C12+'[1]D-10-2'!C12</f>
        <v>39</v>
      </c>
      <c r="D12" s="188">
        <f>'D-10-1'!D12+'[1]D-10-2'!D12</f>
        <v>0</v>
      </c>
      <c r="E12" s="188">
        <f>'D-10-1'!E12+'[1]D-10-2'!E12</f>
        <v>21</v>
      </c>
      <c r="F12" s="188">
        <f>'D-10-1'!F12+'[1]D-10-2'!F12</f>
        <v>7</v>
      </c>
      <c r="G12" s="188">
        <f>'D-10-1'!G12+'[1]D-10-2'!G12</f>
        <v>2</v>
      </c>
      <c r="H12" s="188">
        <f>'D-10-1'!H12+'[1]D-10-2'!H12</f>
        <v>6</v>
      </c>
      <c r="I12" s="188">
        <f>'D-10-1'!I12+'[1]D-10-2'!I12</f>
        <v>2</v>
      </c>
      <c r="J12" s="188">
        <f>'D-10-1'!J12+'[1]D-10-2'!J12</f>
        <v>1</v>
      </c>
      <c r="K12" s="188">
        <f>'D-10-1'!K12+'[1]D-10-2'!K12</f>
        <v>0</v>
      </c>
      <c r="L12" s="188">
        <f>'D-10-1'!L12+'[1]D-10-2'!L12</f>
        <v>0</v>
      </c>
      <c r="M12" s="62" t="s">
        <v>434</v>
      </c>
      <c r="N12" s="1350"/>
    </row>
    <row r="13" spans="1:14" s="24" customFormat="1" ht="13.5" customHeight="1" thickTop="1" thickBot="1" x14ac:dyDescent="0.25">
      <c r="A13" s="1566"/>
      <c r="B13" s="144" t="s">
        <v>44</v>
      </c>
      <c r="C13" s="159">
        <f>'D-10-1'!C13+'[1]D-10-2'!C13</f>
        <v>141</v>
      </c>
      <c r="D13" s="159">
        <f>'D-10-1'!D13+'[1]D-10-2'!D13</f>
        <v>0</v>
      </c>
      <c r="E13" s="159">
        <f>'D-10-1'!E13+'[1]D-10-2'!E13</f>
        <v>88</v>
      </c>
      <c r="F13" s="159">
        <f>'D-10-1'!F13+'[1]D-10-2'!F13</f>
        <v>19</v>
      </c>
      <c r="G13" s="159">
        <f>'D-10-1'!G13+'[1]D-10-2'!G13</f>
        <v>14</v>
      </c>
      <c r="H13" s="159">
        <f>'D-10-1'!H13+'[1]D-10-2'!H13</f>
        <v>13</v>
      </c>
      <c r="I13" s="159">
        <f>'D-10-1'!I13+'[1]D-10-2'!I13</f>
        <v>6</v>
      </c>
      <c r="J13" s="159">
        <f>'D-10-1'!J13+'[1]D-10-2'!J13</f>
        <v>1</v>
      </c>
      <c r="K13" s="159">
        <f>'D-10-1'!K13+'[1]D-10-2'!K13</f>
        <v>0</v>
      </c>
      <c r="L13" s="159">
        <f>'D-10-1'!L13+'[1]D-10-2'!L13</f>
        <v>0</v>
      </c>
      <c r="M13" s="62" t="s">
        <v>45</v>
      </c>
      <c r="N13" s="1350"/>
    </row>
    <row r="14" spans="1:14" ht="13.5" customHeight="1" thickTop="1" thickBot="1" x14ac:dyDescent="0.25">
      <c r="A14" s="1567" t="s">
        <v>362</v>
      </c>
      <c r="B14" s="141" t="s">
        <v>590</v>
      </c>
      <c r="C14" s="665">
        <f>'D-10-1'!C14+'[1]D-10-2'!C14</f>
        <v>110</v>
      </c>
      <c r="D14" s="164">
        <f>'D-10-1'!D14+'[1]D-10-2'!D14</f>
        <v>0</v>
      </c>
      <c r="E14" s="164">
        <f>'D-10-1'!E14+'[1]D-10-2'!E14</f>
        <v>65</v>
      </c>
      <c r="F14" s="164">
        <f>'D-10-1'!F14+'[1]D-10-2'!F14</f>
        <v>13</v>
      </c>
      <c r="G14" s="164">
        <f>'D-10-1'!G14+'[1]D-10-2'!G14</f>
        <v>12</v>
      </c>
      <c r="H14" s="164">
        <f>'D-10-1'!H14+'[1]D-10-2'!H14</f>
        <v>7</v>
      </c>
      <c r="I14" s="164">
        <f>'D-10-1'!I14+'[1]D-10-2'!I14</f>
        <v>7</v>
      </c>
      <c r="J14" s="164">
        <f>'D-10-1'!J14+'[1]D-10-2'!J14</f>
        <v>3</v>
      </c>
      <c r="K14" s="164">
        <f>'D-10-1'!K14+'[1]D-10-2'!K14</f>
        <v>3</v>
      </c>
      <c r="L14" s="164">
        <f>'D-10-1'!L14+'[1]D-10-2'!L14</f>
        <v>0</v>
      </c>
      <c r="M14" s="63" t="s">
        <v>180</v>
      </c>
      <c r="N14" s="1348" t="s">
        <v>356</v>
      </c>
    </row>
    <row r="15" spans="1:14" ht="13.5" customHeight="1" thickTop="1" thickBot="1" x14ac:dyDescent="0.25">
      <c r="A15" s="1562"/>
      <c r="B15" s="142" t="s">
        <v>591</v>
      </c>
      <c r="C15" s="665">
        <f>'D-10-1'!C15+'[1]D-10-2'!C15</f>
        <v>21</v>
      </c>
      <c r="D15" s="164">
        <f>'D-10-1'!D15+'[1]D-10-2'!D15</f>
        <v>0</v>
      </c>
      <c r="E15" s="164">
        <f>'D-10-1'!E15+'[1]D-10-2'!E15</f>
        <v>7</v>
      </c>
      <c r="F15" s="164">
        <f>'D-10-1'!F15+'[1]D-10-2'!F15</f>
        <v>4</v>
      </c>
      <c r="G15" s="164">
        <f>'D-10-1'!G15+'[1]D-10-2'!G15</f>
        <v>3</v>
      </c>
      <c r="H15" s="164">
        <f>'D-10-1'!H15+'[1]D-10-2'!H15</f>
        <v>3</v>
      </c>
      <c r="I15" s="164">
        <f>'D-10-1'!I15+'[1]D-10-2'!I15</f>
        <v>2</v>
      </c>
      <c r="J15" s="164">
        <f>'D-10-1'!J15+'[1]D-10-2'!J15</f>
        <v>2</v>
      </c>
      <c r="K15" s="164">
        <f>'D-10-1'!K15+'[1]D-10-2'!K15</f>
        <v>0</v>
      </c>
      <c r="L15" s="164">
        <f>'D-10-1'!L15+'[1]D-10-2'!L15</f>
        <v>0</v>
      </c>
      <c r="M15" s="61" t="s">
        <v>434</v>
      </c>
      <c r="N15" s="1348"/>
    </row>
    <row r="16" spans="1:14" s="24" customFormat="1" ht="13.5" customHeight="1" thickTop="1" thickBot="1" x14ac:dyDescent="0.25">
      <c r="A16" s="1563"/>
      <c r="B16" s="142" t="s">
        <v>44</v>
      </c>
      <c r="C16" s="157">
        <f>'D-10-1'!C16+'[1]D-10-2'!C16</f>
        <v>131</v>
      </c>
      <c r="D16" s="157">
        <f>'D-10-1'!D16+'[1]D-10-2'!D16</f>
        <v>0</v>
      </c>
      <c r="E16" s="157">
        <f>'D-10-1'!E16+'[1]D-10-2'!E16</f>
        <v>72</v>
      </c>
      <c r="F16" s="157">
        <f>'D-10-1'!F16+'[1]D-10-2'!F16</f>
        <v>17</v>
      </c>
      <c r="G16" s="157">
        <f>'D-10-1'!G16+'[1]D-10-2'!G16</f>
        <v>15</v>
      </c>
      <c r="H16" s="157">
        <f>'D-10-1'!H16+'[1]D-10-2'!H16</f>
        <v>10</v>
      </c>
      <c r="I16" s="157">
        <f>'D-10-1'!I16+'[1]D-10-2'!I16</f>
        <v>9</v>
      </c>
      <c r="J16" s="157">
        <f>'D-10-1'!J16+'[1]D-10-2'!J16</f>
        <v>5</v>
      </c>
      <c r="K16" s="157">
        <f>'D-10-1'!K16+'[1]D-10-2'!K16</f>
        <v>3</v>
      </c>
      <c r="L16" s="157">
        <f>'D-10-1'!L16+'[1]D-10-2'!L16</f>
        <v>0</v>
      </c>
      <c r="M16" s="61" t="s">
        <v>45</v>
      </c>
      <c r="N16" s="1348"/>
    </row>
    <row r="17" spans="1:14" ht="13.5" customHeight="1" thickTop="1" thickBot="1" x14ac:dyDescent="0.25">
      <c r="A17" s="1564" t="s">
        <v>246</v>
      </c>
      <c r="B17" s="143" t="s">
        <v>590</v>
      </c>
      <c r="C17" s="406">
        <f>'D-10-1'!C17+'[1]D-10-2'!C17</f>
        <v>107</v>
      </c>
      <c r="D17" s="188">
        <f>'D-10-1'!D17+'[1]D-10-2'!D17</f>
        <v>0</v>
      </c>
      <c r="E17" s="188">
        <f>'D-10-1'!E17+'[1]D-10-2'!E17</f>
        <v>57</v>
      </c>
      <c r="F17" s="188">
        <f>'D-10-1'!F17+'[1]D-10-2'!F17</f>
        <v>7</v>
      </c>
      <c r="G17" s="188">
        <f>'D-10-1'!G17+'[1]D-10-2'!G17</f>
        <v>8</v>
      </c>
      <c r="H17" s="188">
        <f>'D-10-1'!H17+'[1]D-10-2'!H17</f>
        <v>8</v>
      </c>
      <c r="I17" s="188">
        <f>'D-10-1'!I17+'[1]D-10-2'!I17</f>
        <v>9</v>
      </c>
      <c r="J17" s="188">
        <f>'D-10-1'!J17+'[1]D-10-2'!J17</f>
        <v>11</v>
      </c>
      <c r="K17" s="188">
        <f>'D-10-1'!K17+'[1]D-10-2'!K17</f>
        <v>7</v>
      </c>
      <c r="L17" s="188">
        <f>'D-10-1'!L17+'[1]D-10-2'!L17</f>
        <v>0</v>
      </c>
      <c r="M17" s="137" t="s">
        <v>180</v>
      </c>
      <c r="N17" s="1350" t="s">
        <v>247</v>
      </c>
    </row>
    <row r="18" spans="1:14" ht="13.5" customHeight="1" thickTop="1" thickBot="1" x14ac:dyDescent="0.25">
      <c r="A18" s="1565"/>
      <c r="B18" s="144" t="s">
        <v>591</v>
      </c>
      <c r="C18" s="406">
        <f>'D-10-1'!C18+'[1]D-10-2'!C18</f>
        <v>14</v>
      </c>
      <c r="D18" s="188">
        <f>'D-10-1'!D18+'[1]D-10-2'!D18</f>
        <v>0</v>
      </c>
      <c r="E18" s="188">
        <f>'D-10-1'!E18+'[1]D-10-2'!E18</f>
        <v>4</v>
      </c>
      <c r="F18" s="188">
        <f>'D-10-1'!F18+'[1]D-10-2'!F18</f>
        <v>3</v>
      </c>
      <c r="G18" s="188">
        <f>'D-10-1'!G18+'[1]D-10-2'!G18</f>
        <v>2</v>
      </c>
      <c r="H18" s="188">
        <f>'D-10-1'!H18+'[1]D-10-2'!H18</f>
        <v>2</v>
      </c>
      <c r="I18" s="188">
        <f>'D-10-1'!I18+'[1]D-10-2'!I18</f>
        <v>0</v>
      </c>
      <c r="J18" s="188">
        <f>'D-10-1'!J18+'[1]D-10-2'!J18</f>
        <v>2</v>
      </c>
      <c r="K18" s="188">
        <f>'D-10-1'!K18+'[1]D-10-2'!K18</f>
        <v>1</v>
      </c>
      <c r="L18" s="188">
        <f>'D-10-1'!L18+'[1]D-10-2'!L18</f>
        <v>0</v>
      </c>
      <c r="M18" s="62" t="s">
        <v>434</v>
      </c>
      <c r="N18" s="1350"/>
    </row>
    <row r="19" spans="1:14" s="24" customFormat="1" ht="13.5" customHeight="1" thickTop="1" thickBot="1" x14ac:dyDescent="0.25">
      <c r="A19" s="1566"/>
      <c r="B19" s="144" t="s">
        <v>44</v>
      </c>
      <c r="C19" s="159">
        <f>'D-10-1'!C19+'[1]D-10-2'!C19</f>
        <v>121</v>
      </c>
      <c r="D19" s="159">
        <f>'D-10-1'!D19+'[1]D-10-2'!D19</f>
        <v>0</v>
      </c>
      <c r="E19" s="159">
        <f>'D-10-1'!E19+'[1]D-10-2'!E19</f>
        <v>61</v>
      </c>
      <c r="F19" s="159">
        <f>'D-10-1'!F19+'[1]D-10-2'!F19</f>
        <v>10</v>
      </c>
      <c r="G19" s="159">
        <f>'D-10-1'!G19+'[1]D-10-2'!G19</f>
        <v>10</v>
      </c>
      <c r="H19" s="159">
        <f>'D-10-1'!H19+'[1]D-10-2'!H19</f>
        <v>10</v>
      </c>
      <c r="I19" s="159">
        <f>'D-10-1'!I19+'[1]D-10-2'!I19</f>
        <v>9</v>
      </c>
      <c r="J19" s="159">
        <f>'D-10-1'!J19+'[1]D-10-2'!J19</f>
        <v>13</v>
      </c>
      <c r="K19" s="159">
        <f>'D-10-1'!K19+'[1]D-10-2'!K19</f>
        <v>8</v>
      </c>
      <c r="L19" s="159">
        <f>'D-10-1'!L19+'[1]D-10-2'!L19</f>
        <v>0</v>
      </c>
      <c r="M19" s="62" t="s">
        <v>45</v>
      </c>
      <c r="N19" s="1350"/>
    </row>
    <row r="20" spans="1:14" ht="13.5" customHeight="1" thickTop="1" thickBot="1" x14ac:dyDescent="0.25">
      <c r="A20" s="1567" t="s">
        <v>363</v>
      </c>
      <c r="B20" s="141" t="s">
        <v>590</v>
      </c>
      <c r="C20" s="665">
        <f>'D-10-1'!C20+'[1]D-10-2'!C20</f>
        <v>68</v>
      </c>
      <c r="D20" s="164">
        <f>'D-10-1'!D20+'[1]D-10-2'!D20</f>
        <v>0</v>
      </c>
      <c r="E20" s="164">
        <f>'D-10-1'!E20+'[1]D-10-2'!E20</f>
        <v>24</v>
      </c>
      <c r="F20" s="164">
        <f>'D-10-1'!F20+'[1]D-10-2'!F20</f>
        <v>9</v>
      </c>
      <c r="G20" s="164">
        <f>'D-10-1'!G20+'[1]D-10-2'!G20</f>
        <v>3</v>
      </c>
      <c r="H20" s="164">
        <f>'D-10-1'!H20+'[1]D-10-2'!H20</f>
        <v>9</v>
      </c>
      <c r="I20" s="164">
        <f>'D-10-1'!I20+'[1]D-10-2'!I20</f>
        <v>9</v>
      </c>
      <c r="J20" s="164">
        <f>'D-10-1'!J20+'[1]D-10-2'!J20</f>
        <v>10</v>
      </c>
      <c r="K20" s="164">
        <f>'D-10-1'!K20+'[1]D-10-2'!K20</f>
        <v>4</v>
      </c>
      <c r="L20" s="164">
        <f>'D-10-1'!L20+'[1]D-10-2'!L20</f>
        <v>0</v>
      </c>
      <c r="M20" s="63" t="s">
        <v>180</v>
      </c>
      <c r="N20" s="1348" t="s">
        <v>357</v>
      </c>
    </row>
    <row r="21" spans="1:14" ht="13.5" customHeight="1" thickTop="1" thickBot="1" x14ac:dyDescent="0.25">
      <c r="A21" s="1562"/>
      <c r="B21" s="142" t="s">
        <v>591</v>
      </c>
      <c r="C21" s="665">
        <f>'D-10-1'!C21+'[1]D-10-2'!C21</f>
        <v>11</v>
      </c>
      <c r="D21" s="164">
        <f>'D-10-1'!D21+'[1]D-10-2'!D21</f>
        <v>0</v>
      </c>
      <c r="E21" s="164">
        <f>'D-10-1'!E21+'[1]D-10-2'!E21</f>
        <v>5</v>
      </c>
      <c r="F21" s="164">
        <f>'D-10-1'!F21+'[1]D-10-2'!F21</f>
        <v>0</v>
      </c>
      <c r="G21" s="164">
        <f>'D-10-1'!G21+'[1]D-10-2'!G21</f>
        <v>0</v>
      </c>
      <c r="H21" s="164">
        <f>'D-10-1'!H21+'[1]D-10-2'!H21</f>
        <v>2</v>
      </c>
      <c r="I21" s="164">
        <f>'D-10-1'!I21+'[1]D-10-2'!I21</f>
        <v>1</v>
      </c>
      <c r="J21" s="164">
        <f>'D-10-1'!J21+'[1]D-10-2'!J21</f>
        <v>2</v>
      </c>
      <c r="K21" s="164">
        <f>'D-10-1'!K21+'[1]D-10-2'!K21</f>
        <v>1</v>
      </c>
      <c r="L21" s="164">
        <f>'D-10-1'!L21+'[1]D-10-2'!L21</f>
        <v>0</v>
      </c>
      <c r="M21" s="61" t="s">
        <v>434</v>
      </c>
      <c r="N21" s="1348"/>
    </row>
    <row r="22" spans="1:14" s="24" customFormat="1" ht="13.5" customHeight="1" thickTop="1" thickBot="1" x14ac:dyDescent="0.25">
      <c r="A22" s="1563"/>
      <c r="B22" s="142" t="s">
        <v>44</v>
      </c>
      <c r="C22" s="157">
        <f>'D-10-1'!C22+'[1]D-10-2'!C22</f>
        <v>79</v>
      </c>
      <c r="D22" s="157">
        <f>'D-10-1'!D22+'[1]D-10-2'!D22</f>
        <v>0</v>
      </c>
      <c r="E22" s="157">
        <f>'D-10-1'!E22+'[1]D-10-2'!E22</f>
        <v>29</v>
      </c>
      <c r="F22" s="157">
        <f>'D-10-1'!F22+'[1]D-10-2'!F22</f>
        <v>9</v>
      </c>
      <c r="G22" s="157">
        <f>'D-10-1'!G22+'[1]D-10-2'!G22</f>
        <v>3</v>
      </c>
      <c r="H22" s="157">
        <f>'D-10-1'!H22+'[1]D-10-2'!H22</f>
        <v>11</v>
      </c>
      <c r="I22" s="157">
        <f>'D-10-1'!I22+'[1]D-10-2'!I22</f>
        <v>10</v>
      </c>
      <c r="J22" s="157">
        <f>'D-10-1'!J22+'[1]D-10-2'!J22</f>
        <v>12</v>
      </c>
      <c r="K22" s="157">
        <f>'D-10-1'!K22+'[1]D-10-2'!K22</f>
        <v>5</v>
      </c>
      <c r="L22" s="157">
        <f>'D-10-1'!L22+'[1]D-10-2'!L22</f>
        <v>0</v>
      </c>
      <c r="M22" s="61" t="s">
        <v>45</v>
      </c>
      <c r="N22" s="1348"/>
    </row>
    <row r="23" spans="1:14" s="24" customFormat="1" ht="13.5" customHeight="1" thickTop="1" thickBot="1" x14ac:dyDescent="0.25">
      <c r="A23" s="1586" t="s">
        <v>438</v>
      </c>
      <c r="B23" s="143" t="s">
        <v>590</v>
      </c>
      <c r="C23" s="216">
        <f>'D-10-1'!C23+'[1]D-10-2'!C23</f>
        <v>9</v>
      </c>
      <c r="D23" s="219">
        <f>'D-10-1'!D23+'[1]D-10-2'!D23</f>
        <v>0</v>
      </c>
      <c r="E23" s="219">
        <f>'D-10-1'!E23+'[1]D-10-2'!E23</f>
        <v>3</v>
      </c>
      <c r="F23" s="219">
        <f>'D-10-1'!F23+'[1]D-10-2'!F23</f>
        <v>1</v>
      </c>
      <c r="G23" s="219">
        <f>'D-10-1'!G23+'[1]D-10-2'!G23</f>
        <v>1</v>
      </c>
      <c r="H23" s="219">
        <f>'D-10-1'!H23+'[1]D-10-2'!H23</f>
        <v>0</v>
      </c>
      <c r="I23" s="219">
        <f>'D-10-1'!I23+'[1]D-10-2'!I23</f>
        <v>2</v>
      </c>
      <c r="J23" s="219">
        <f>'D-10-1'!J23+'[1]D-10-2'!J23</f>
        <v>2</v>
      </c>
      <c r="K23" s="219">
        <f>'D-10-1'!K23+'[1]D-10-2'!K23</f>
        <v>0</v>
      </c>
      <c r="L23" s="219">
        <f>'D-10-1'!L23+'[1]D-10-2'!L23</f>
        <v>0</v>
      </c>
      <c r="M23" s="137" t="s">
        <v>180</v>
      </c>
      <c r="N23" s="1575" t="s">
        <v>437</v>
      </c>
    </row>
    <row r="24" spans="1:14" s="24" customFormat="1" ht="13.5" customHeight="1" thickTop="1" thickBot="1" x14ac:dyDescent="0.25">
      <c r="A24" s="1587"/>
      <c r="B24" s="144" t="s">
        <v>591</v>
      </c>
      <c r="C24" s="216">
        <f>'D-10-1'!C24+'[1]D-10-2'!C24</f>
        <v>0</v>
      </c>
      <c r="D24" s="219">
        <f>'D-10-1'!D24+'[1]D-10-2'!D24</f>
        <v>0</v>
      </c>
      <c r="E24" s="219">
        <f>'D-10-1'!E24+'[1]D-10-2'!E24</f>
        <v>0</v>
      </c>
      <c r="F24" s="219">
        <f>'D-10-1'!F24+'[1]D-10-2'!F24</f>
        <v>0</v>
      </c>
      <c r="G24" s="219">
        <f>'D-10-1'!G24+'[1]D-10-2'!G24</f>
        <v>0</v>
      </c>
      <c r="H24" s="219">
        <f>'D-10-1'!H24+'[1]D-10-2'!H24</f>
        <v>0</v>
      </c>
      <c r="I24" s="219">
        <f>'D-10-1'!I24+'[1]D-10-2'!I24</f>
        <v>0</v>
      </c>
      <c r="J24" s="219">
        <f>'D-10-1'!J24+'[1]D-10-2'!J24</f>
        <v>0</v>
      </c>
      <c r="K24" s="219">
        <f>'D-10-1'!K24+'[1]D-10-2'!K24</f>
        <v>0</v>
      </c>
      <c r="L24" s="219">
        <f>'D-10-1'!L24+'[1]D-10-2'!L24</f>
        <v>0</v>
      </c>
      <c r="M24" s="137" t="s">
        <v>434</v>
      </c>
      <c r="N24" s="1585"/>
    </row>
    <row r="25" spans="1:14" s="24" customFormat="1" ht="13.5" customHeight="1" thickTop="1" thickBot="1" x14ac:dyDescent="0.25">
      <c r="A25" s="1588"/>
      <c r="B25" s="144" t="s">
        <v>44</v>
      </c>
      <c r="C25" s="216">
        <f>'D-10-1'!C25+'[1]D-10-2'!C25</f>
        <v>9</v>
      </c>
      <c r="D25" s="216">
        <f>'D-10-1'!D25+'[1]D-10-2'!D25</f>
        <v>0</v>
      </c>
      <c r="E25" s="216">
        <f>'D-10-1'!E25+'[1]D-10-2'!E25</f>
        <v>3</v>
      </c>
      <c r="F25" s="216">
        <f>'D-10-1'!F25+'[1]D-10-2'!F25</f>
        <v>1</v>
      </c>
      <c r="G25" s="216">
        <f>'D-10-1'!G25+'[1]D-10-2'!G25</f>
        <v>1</v>
      </c>
      <c r="H25" s="216">
        <f>'D-10-1'!H25+'[1]D-10-2'!H25</f>
        <v>0</v>
      </c>
      <c r="I25" s="216">
        <f>'D-10-1'!I25+'[1]D-10-2'!I25</f>
        <v>2</v>
      </c>
      <c r="J25" s="216">
        <f>'D-10-1'!J25+'[1]D-10-2'!J25</f>
        <v>2</v>
      </c>
      <c r="K25" s="216">
        <f>'D-10-1'!K25+'[1]D-10-2'!K25</f>
        <v>0</v>
      </c>
      <c r="L25" s="216">
        <f>'D-10-1'!L25+'[1]D-10-2'!L25</f>
        <v>0</v>
      </c>
      <c r="M25" s="137" t="s">
        <v>45</v>
      </c>
      <c r="N25" s="1574"/>
    </row>
    <row r="26" spans="1:14" ht="13.5" customHeight="1" thickTop="1" thickBot="1" x14ac:dyDescent="0.25">
      <c r="A26" s="1589" t="s">
        <v>364</v>
      </c>
      <c r="B26" s="141" t="s">
        <v>590</v>
      </c>
      <c r="C26" s="155">
        <f>'D-10-1'!C26+'[1]D-10-2'!C26</f>
        <v>252</v>
      </c>
      <c r="D26" s="185">
        <f>'D-10-1'!D26+'[1]D-10-2'!D26</f>
        <v>0</v>
      </c>
      <c r="E26" s="185">
        <f>'D-10-1'!E26+'[1]D-10-2'!E26</f>
        <v>90</v>
      </c>
      <c r="F26" s="185">
        <f>'D-10-1'!F26+'[1]D-10-2'!F26</f>
        <v>34</v>
      </c>
      <c r="G26" s="185">
        <f>'D-10-1'!G26+'[1]D-10-2'!G26</f>
        <v>35</v>
      </c>
      <c r="H26" s="185">
        <f>'D-10-1'!H26+'[1]D-10-2'!H26</f>
        <v>41</v>
      </c>
      <c r="I26" s="185">
        <f>'D-10-1'!I26+'[1]D-10-2'!I26</f>
        <v>27</v>
      </c>
      <c r="J26" s="185">
        <f>'D-10-1'!J26+'[1]D-10-2'!J26</f>
        <v>19</v>
      </c>
      <c r="K26" s="185">
        <f>'D-10-1'!K26+'[1]D-10-2'!K26</f>
        <v>6</v>
      </c>
      <c r="L26" s="185">
        <f>'D-10-1'!L26+'[1]D-10-2'!L26</f>
        <v>0</v>
      </c>
      <c r="M26" s="63" t="s">
        <v>180</v>
      </c>
      <c r="N26" s="1348" t="s">
        <v>358</v>
      </c>
    </row>
    <row r="27" spans="1:14" ht="13.5" customHeight="1" thickTop="1" thickBot="1" x14ac:dyDescent="0.25">
      <c r="A27" s="1590"/>
      <c r="B27" s="142" t="s">
        <v>591</v>
      </c>
      <c r="C27" s="155">
        <f>'D-10-1'!C27+'[1]D-10-2'!C27</f>
        <v>4</v>
      </c>
      <c r="D27" s="185">
        <f>'D-10-1'!D27+'[1]D-10-2'!D27</f>
        <v>0</v>
      </c>
      <c r="E27" s="185">
        <f>'D-10-1'!E27+'[1]D-10-2'!E27</f>
        <v>3</v>
      </c>
      <c r="F27" s="185">
        <f>'D-10-1'!F27+'[1]D-10-2'!F27</f>
        <v>0</v>
      </c>
      <c r="G27" s="185">
        <f>'D-10-1'!G27+'[1]D-10-2'!G27</f>
        <v>0</v>
      </c>
      <c r="H27" s="185">
        <f>'D-10-1'!H27+'[1]D-10-2'!H27</f>
        <v>0</v>
      </c>
      <c r="I27" s="185">
        <f>'D-10-1'!I27+'[1]D-10-2'!I27</f>
        <v>0</v>
      </c>
      <c r="J27" s="185">
        <f>'D-10-1'!J27+'[1]D-10-2'!J27</f>
        <v>0</v>
      </c>
      <c r="K27" s="185">
        <f>'D-10-1'!K27+'[1]D-10-2'!K27</f>
        <v>1</v>
      </c>
      <c r="L27" s="185">
        <f>'D-10-1'!L27+'[1]D-10-2'!L27</f>
        <v>0</v>
      </c>
      <c r="M27" s="61" t="s">
        <v>434</v>
      </c>
      <c r="N27" s="1348"/>
    </row>
    <row r="28" spans="1:14" s="24" customFormat="1" ht="13.5" customHeight="1" thickTop="1" thickBot="1" x14ac:dyDescent="0.25">
      <c r="A28" s="1591"/>
      <c r="B28" s="142" t="s">
        <v>44</v>
      </c>
      <c r="C28" s="155">
        <f>'D-10-1'!C28+'[1]D-10-2'!C28</f>
        <v>256</v>
      </c>
      <c r="D28" s="155">
        <f>'D-10-1'!D28+'[1]D-10-2'!D28</f>
        <v>0</v>
      </c>
      <c r="E28" s="155">
        <f>'D-10-1'!E28+'[1]D-10-2'!E28</f>
        <v>93</v>
      </c>
      <c r="F28" s="155">
        <f>'D-10-1'!F28+'[1]D-10-2'!F28</f>
        <v>34</v>
      </c>
      <c r="G28" s="155">
        <f>'D-10-1'!G28+'[1]D-10-2'!G28</f>
        <v>35</v>
      </c>
      <c r="H28" s="155">
        <f>'D-10-1'!H28+'[1]D-10-2'!H28</f>
        <v>41</v>
      </c>
      <c r="I28" s="155">
        <f>'D-10-1'!I28+'[1]D-10-2'!I28</f>
        <v>27</v>
      </c>
      <c r="J28" s="155">
        <f>'D-10-1'!J28+'[1]D-10-2'!J28</f>
        <v>19</v>
      </c>
      <c r="K28" s="155">
        <f>'D-10-1'!K28+'[1]D-10-2'!K28</f>
        <v>7</v>
      </c>
      <c r="L28" s="155">
        <f>'D-10-1'!L28+'[1]D-10-2'!L28</f>
        <v>0</v>
      </c>
      <c r="M28" s="61" t="s">
        <v>45</v>
      </c>
      <c r="N28" s="1348"/>
    </row>
    <row r="29" spans="1:14" ht="13.5" customHeight="1" thickTop="1" thickBot="1" x14ac:dyDescent="0.25">
      <c r="A29" s="1582" t="s">
        <v>369</v>
      </c>
      <c r="B29" s="143" t="s">
        <v>590</v>
      </c>
      <c r="C29" s="159">
        <f>'D-10-1'!C29+'[1]D-10-2'!C29</f>
        <v>111</v>
      </c>
      <c r="D29" s="187">
        <f>'D-10-1'!D29+'[1]D-10-2'!D29</f>
        <v>0</v>
      </c>
      <c r="E29" s="187">
        <f>'D-10-1'!E29+'[1]D-10-2'!E29</f>
        <v>48</v>
      </c>
      <c r="F29" s="187">
        <f>'D-10-1'!F29+'[1]D-10-2'!F29</f>
        <v>14</v>
      </c>
      <c r="G29" s="187">
        <f>'D-10-1'!G29+'[1]D-10-2'!G29</f>
        <v>15</v>
      </c>
      <c r="H29" s="187">
        <f>'D-10-1'!H29+'[1]D-10-2'!H29</f>
        <v>11</v>
      </c>
      <c r="I29" s="187">
        <f>'D-10-1'!I29+'[1]D-10-2'!I29</f>
        <v>13</v>
      </c>
      <c r="J29" s="187">
        <f>'D-10-1'!J29+'[1]D-10-2'!J29</f>
        <v>8</v>
      </c>
      <c r="K29" s="187">
        <f>'D-10-1'!K29+'[1]D-10-2'!K29</f>
        <v>2</v>
      </c>
      <c r="L29" s="187">
        <f>'D-10-1'!L29+'[1]D-10-2'!L29</f>
        <v>0</v>
      </c>
      <c r="M29" s="325" t="s">
        <v>180</v>
      </c>
      <c r="N29" s="1454" t="s">
        <v>366</v>
      </c>
    </row>
    <row r="30" spans="1:14" ht="13.5" customHeight="1" thickTop="1" thickBot="1" x14ac:dyDescent="0.25">
      <c r="A30" s="1583"/>
      <c r="B30" s="144" t="s">
        <v>591</v>
      </c>
      <c r="C30" s="159">
        <f>'D-10-1'!C30+'[1]D-10-2'!C30</f>
        <v>0</v>
      </c>
      <c r="D30" s="187">
        <f>'D-10-1'!D30+'[1]D-10-2'!D30</f>
        <v>0</v>
      </c>
      <c r="E30" s="187">
        <f>'D-10-1'!E30+'[1]D-10-2'!E30</f>
        <v>0</v>
      </c>
      <c r="F30" s="187">
        <f>'D-10-1'!F30+'[1]D-10-2'!F30</f>
        <v>0</v>
      </c>
      <c r="G30" s="187">
        <f>'D-10-1'!G30+'[1]D-10-2'!G30</f>
        <v>0</v>
      </c>
      <c r="H30" s="187">
        <f>'D-10-1'!H30+'[1]D-10-2'!H30</f>
        <v>0</v>
      </c>
      <c r="I30" s="187">
        <f>'D-10-1'!I30+'[1]D-10-2'!I30</f>
        <v>0</v>
      </c>
      <c r="J30" s="187">
        <f>'D-10-1'!J30+'[1]D-10-2'!J30</f>
        <v>0</v>
      </c>
      <c r="K30" s="187">
        <f>'D-10-1'!K30+'[1]D-10-2'!K30</f>
        <v>0</v>
      </c>
      <c r="L30" s="187">
        <f>'D-10-1'!L30+'[1]D-10-2'!L30</f>
        <v>0</v>
      </c>
      <c r="M30" s="324" t="s">
        <v>434</v>
      </c>
      <c r="N30" s="1454"/>
    </row>
    <row r="31" spans="1:14" s="24" customFormat="1" ht="13.5" customHeight="1" thickTop="1" thickBot="1" x14ac:dyDescent="0.25">
      <c r="A31" s="1583"/>
      <c r="B31" s="144" t="s">
        <v>44</v>
      </c>
      <c r="C31" s="159">
        <f>'D-10-1'!C31+'[1]D-10-2'!C31</f>
        <v>111</v>
      </c>
      <c r="D31" s="159">
        <f>'D-10-1'!D31+'[1]D-10-2'!D31</f>
        <v>0</v>
      </c>
      <c r="E31" s="159">
        <f>'D-10-1'!E31+'[1]D-10-2'!E31</f>
        <v>48</v>
      </c>
      <c r="F31" s="159">
        <f>'D-10-1'!F31+'[1]D-10-2'!F31</f>
        <v>14</v>
      </c>
      <c r="G31" s="159">
        <f>'D-10-1'!G31+'[1]D-10-2'!G31</f>
        <v>15</v>
      </c>
      <c r="H31" s="159">
        <f>'D-10-1'!H31+'[1]D-10-2'!H31</f>
        <v>11</v>
      </c>
      <c r="I31" s="159">
        <f>'D-10-1'!I31+'[1]D-10-2'!I31</f>
        <v>13</v>
      </c>
      <c r="J31" s="159">
        <f>'D-10-1'!J31+'[1]D-10-2'!J31</f>
        <v>8</v>
      </c>
      <c r="K31" s="159">
        <f>'D-10-1'!K31+'[1]D-10-2'!K31</f>
        <v>2</v>
      </c>
      <c r="L31" s="159">
        <f>'D-10-1'!L31+'[1]D-10-2'!L31</f>
        <v>0</v>
      </c>
      <c r="M31" s="324" t="s">
        <v>45</v>
      </c>
      <c r="N31" s="1471"/>
    </row>
    <row r="32" spans="1:14" ht="13.5" customHeight="1" thickTop="1" thickBot="1" x14ac:dyDescent="0.25">
      <c r="A32" s="1592" t="s">
        <v>367</v>
      </c>
      <c r="B32" s="141" t="s">
        <v>590</v>
      </c>
      <c r="C32" s="157">
        <f>'D-10-1'!C32+'[1]D-10-2'!C32</f>
        <v>213</v>
      </c>
      <c r="D32" s="189">
        <f>'D-10-1'!D32+'[1]D-10-2'!D32</f>
        <v>0</v>
      </c>
      <c r="E32" s="189">
        <f>'D-10-1'!E32+'[1]D-10-2'!E32</f>
        <v>84</v>
      </c>
      <c r="F32" s="189">
        <f>'D-10-1'!F32+'[1]D-10-2'!F32</f>
        <v>21</v>
      </c>
      <c r="G32" s="189">
        <f>'D-10-1'!G32+'[1]D-10-2'!G32</f>
        <v>25</v>
      </c>
      <c r="H32" s="189">
        <f>'D-10-1'!H32+'[1]D-10-2'!H32</f>
        <v>27</v>
      </c>
      <c r="I32" s="189">
        <f>'D-10-1'!I32+'[1]D-10-2'!I32</f>
        <v>20</v>
      </c>
      <c r="J32" s="189">
        <f>'D-10-1'!J32+'[1]D-10-2'!J32</f>
        <v>27</v>
      </c>
      <c r="K32" s="189">
        <f>'D-10-1'!K32+'[1]D-10-2'!K32</f>
        <v>9</v>
      </c>
      <c r="L32" s="189">
        <f>'D-10-1'!L32+'[1]D-10-2'!L32</f>
        <v>0</v>
      </c>
      <c r="M32" s="323" t="s">
        <v>180</v>
      </c>
      <c r="N32" s="1348" t="s">
        <v>359</v>
      </c>
    </row>
    <row r="33" spans="1:17" ht="13.5" customHeight="1" thickTop="1" thickBot="1" x14ac:dyDescent="0.25">
      <c r="A33" s="1593"/>
      <c r="B33" s="142" t="s">
        <v>591</v>
      </c>
      <c r="C33" s="652">
        <f>'D-10-1'!C33+'[1]D-10-2'!C33</f>
        <v>32</v>
      </c>
      <c r="D33" s="322">
        <f>'D-10-1'!D33+'[1]D-10-2'!D33</f>
        <v>0</v>
      </c>
      <c r="E33" s="322">
        <f>'D-10-1'!E33+'[1]D-10-2'!E33</f>
        <v>16</v>
      </c>
      <c r="F33" s="322">
        <f>'D-10-1'!F33+'[1]D-10-2'!F33</f>
        <v>7</v>
      </c>
      <c r="G33" s="322">
        <f>'D-10-1'!G33+'[1]D-10-2'!G33</f>
        <v>2</v>
      </c>
      <c r="H33" s="322">
        <f>'D-10-1'!H33+'[1]D-10-2'!H33</f>
        <v>4</v>
      </c>
      <c r="I33" s="322">
        <f>'D-10-1'!I33+'[1]D-10-2'!I33</f>
        <v>2</v>
      </c>
      <c r="J33" s="322">
        <f>'D-10-1'!J33+'[1]D-10-2'!J33</f>
        <v>0</v>
      </c>
      <c r="K33" s="322">
        <f>'D-10-1'!K33+'[1]D-10-2'!K33</f>
        <v>1</v>
      </c>
      <c r="L33" s="322">
        <f>'D-10-1'!L33+'[1]D-10-2'!L33</f>
        <v>0</v>
      </c>
      <c r="M33" s="61" t="s">
        <v>434</v>
      </c>
      <c r="N33" s="1348"/>
    </row>
    <row r="34" spans="1:17" s="24" customFormat="1" ht="13.5" customHeight="1" thickTop="1" thickBot="1" x14ac:dyDescent="0.25">
      <c r="A34" s="1593"/>
      <c r="B34" s="142" t="s">
        <v>44</v>
      </c>
      <c r="C34" s="652">
        <f>'D-10-1'!C34+'[1]D-10-2'!C34</f>
        <v>245</v>
      </c>
      <c r="D34" s="652">
        <f>'D-10-1'!D34+'[1]D-10-2'!D34</f>
        <v>0</v>
      </c>
      <c r="E34" s="652">
        <f>'D-10-1'!E34+'[1]D-10-2'!E34</f>
        <v>100</v>
      </c>
      <c r="F34" s="652">
        <f>'D-10-1'!F34+'[1]D-10-2'!F34</f>
        <v>28</v>
      </c>
      <c r="G34" s="652">
        <f>'D-10-1'!G34+'[1]D-10-2'!G34</f>
        <v>27</v>
      </c>
      <c r="H34" s="652">
        <f>'D-10-1'!H34+'[1]D-10-2'!H34</f>
        <v>31</v>
      </c>
      <c r="I34" s="652">
        <f>'D-10-1'!I34+'[1]D-10-2'!I34</f>
        <v>22</v>
      </c>
      <c r="J34" s="652">
        <f>'D-10-1'!J34+'[1]D-10-2'!J34</f>
        <v>27</v>
      </c>
      <c r="K34" s="652">
        <f>'D-10-1'!K34+'[1]D-10-2'!K34</f>
        <v>10</v>
      </c>
      <c r="L34" s="652">
        <f>'D-10-1'!L34+'[1]D-10-2'!L34</f>
        <v>0</v>
      </c>
      <c r="M34" s="61" t="s">
        <v>45</v>
      </c>
      <c r="N34" s="1348"/>
    </row>
    <row r="35" spans="1:17" ht="13.5" customHeight="1" thickTop="1" thickBot="1" x14ac:dyDescent="0.25">
      <c r="A35" s="1448" t="s">
        <v>810</v>
      </c>
      <c r="B35" s="143" t="s">
        <v>435</v>
      </c>
      <c r="C35" s="216">
        <f>'D-10-1'!C35+'[1]D-10-2'!C35</f>
        <v>643</v>
      </c>
      <c r="D35" s="219">
        <f>'D-10-1'!D35+'[1]D-10-2'!D35</f>
        <v>0</v>
      </c>
      <c r="E35" s="219">
        <f>'D-10-1'!E35+'[1]D-10-2'!E35</f>
        <v>422</v>
      </c>
      <c r="F35" s="219">
        <f>'D-10-1'!F35+'[1]D-10-2'!F35</f>
        <v>24</v>
      </c>
      <c r="G35" s="219">
        <f>'D-10-1'!G35+'[1]D-10-2'!G35</f>
        <v>37</v>
      </c>
      <c r="H35" s="219">
        <f>'D-10-1'!H35+'[1]D-10-2'!H35</f>
        <v>37</v>
      </c>
      <c r="I35" s="219">
        <f>'D-10-1'!I35+'[1]D-10-2'!I35</f>
        <v>43</v>
      </c>
      <c r="J35" s="219">
        <f>'D-10-1'!J35+'[1]D-10-2'!J35</f>
        <v>42</v>
      </c>
      <c r="K35" s="219">
        <f>'D-10-1'!K35+'[1]D-10-2'!K35</f>
        <v>38</v>
      </c>
      <c r="L35" s="219">
        <f>'D-10-1'!L35+'[1]D-10-2'!L35</f>
        <v>0</v>
      </c>
      <c r="M35" s="137" t="s">
        <v>180</v>
      </c>
      <c r="N35" s="1350" t="s">
        <v>360</v>
      </c>
    </row>
    <row r="36" spans="1:17" ht="13.5" customHeight="1" thickTop="1" thickBot="1" x14ac:dyDescent="0.25">
      <c r="A36" s="1449"/>
      <c r="B36" s="144" t="s">
        <v>436</v>
      </c>
      <c r="C36" s="216">
        <f>'D-10-1'!C36+'[1]D-10-2'!C36</f>
        <v>442</v>
      </c>
      <c r="D36" s="219">
        <f>'D-10-1'!D36+'[1]D-10-2'!D36</f>
        <v>0</v>
      </c>
      <c r="E36" s="219">
        <f>'D-10-1'!E36+'[1]D-10-2'!E36</f>
        <v>382</v>
      </c>
      <c r="F36" s="219">
        <f>'D-10-1'!F36+'[1]D-10-2'!F36</f>
        <v>10</v>
      </c>
      <c r="G36" s="219">
        <f>'D-10-1'!G36+'[1]D-10-2'!G36</f>
        <v>15</v>
      </c>
      <c r="H36" s="219">
        <f>'D-10-1'!H36+'[1]D-10-2'!H36</f>
        <v>9</v>
      </c>
      <c r="I36" s="219">
        <f>'D-10-1'!I36+'[1]D-10-2'!I36</f>
        <v>12</v>
      </c>
      <c r="J36" s="219">
        <f>'D-10-1'!J36+'[1]D-10-2'!J36</f>
        <v>10</v>
      </c>
      <c r="K36" s="219">
        <f>'D-10-1'!K36+'[1]D-10-2'!K36</f>
        <v>4</v>
      </c>
      <c r="L36" s="219">
        <f>'D-10-1'!L36+'[1]D-10-2'!L36</f>
        <v>0</v>
      </c>
      <c r="M36" s="62" t="s">
        <v>434</v>
      </c>
      <c r="N36" s="1350"/>
    </row>
    <row r="37" spans="1:17" s="24" customFormat="1" ht="13.5" customHeight="1" thickTop="1" x14ac:dyDescent="0.2">
      <c r="A37" s="1450"/>
      <c r="B37" s="435" t="s">
        <v>44</v>
      </c>
      <c r="C37" s="362">
        <f>'D-10-1'!C37+'[1]D-10-2'!C37</f>
        <v>1085</v>
      </c>
      <c r="D37" s="362">
        <f>'D-10-1'!D37+'[1]D-10-2'!D37</f>
        <v>0</v>
      </c>
      <c r="E37" s="362">
        <f>'D-10-1'!E37+'[1]D-10-2'!E37</f>
        <v>804</v>
      </c>
      <c r="F37" s="362">
        <f>'D-10-1'!F37+'[1]D-10-2'!F37</f>
        <v>34</v>
      </c>
      <c r="G37" s="362">
        <f>'D-10-1'!G37+'[1]D-10-2'!G37</f>
        <v>52</v>
      </c>
      <c r="H37" s="362">
        <f>'D-10-1'!H37+'[1]D-10-2'!H37</f>
        <v>46</v>
      </c>
      <c r="I37" s="362">
        <f>'D-10-1'!I37+'[1]D-10-2'!I37</f>
        <v>55</v>
      </c>
      <c r="J37" s="362">
        <f>'D-10-1'!J37+'[1]D-10-2'!J37</f>
        <v>52</v>
      </c>
      <c r="K37" s="362">
        <f>'D-10-1'!K37+'[1]D-10-2'!K37</f>
        <v>42</v>
      </c>
      <c r="L37" s="362">
        <f>'D-10-1'!L37+'[1]D-10-2'!L37</f>
        <v>0</v>
      </c>
      <c r="M37" s="315" t="s">
        <v>45</v>
      </c>
      <c r="N37" s="1575"/>
    </row>
    <row r="38" spans="1:17" ht="13.5" customHeight="1" thickBot="1" x14ac:dyDescent="0.25">
      <c r="A38" s="1594" t="s">
        <v>496</v>
      </c>
      <c r="B38" s="434" t="s">
        <v>590</v>
      </c>
      <c r="C38" s="163">
        <f>'D-10-1'!C38+'[1]D-10-2'!C38</f>
        <v>1664</v>
      </c>
      <c r="D38" s="163">
        <f>'D-10-1'!D38+'[1]D-10-2'!D38</f>
        <v>0</v>
      </c>
      <c r="E38" s="163">
        <f>'D-10-1'!E38+'[1]D-10-2'!E38</f>
        <v>903</v>
      </c>
      <c r="F38" s="163">
        <f>'D-10-1'!F38+'[1]D-10-2'!F38</f>
        <v>138</v>
      </c>
      <c r="G38" s="163">
        <f>'D-10-1'!G38+'[1]D-10-2'!G38</f>
        <v>148</v>
      </c>
      <c r="H38" s="163">
        <f>'D-10-1'!H38+'[1]D-10-2'!H38</f>
        <v>149</v>
      </c>
      <c r="I38" s="163">
        <f>'D-10-1'!I38+'[1]D-10-2'!I38</f>
        <v>134</v>
      </c>
      <c r="J38" s="163">
        <f>'D-10-1'!J38+'[1]D-10-2'!J38</f>
        <v>123</v>
      </c>
      <c r="K38" s="163">
        <f>'D-10-1'!K38+'[1]D-10-2'!K38</f>
        <v>69</v>
      </c>
      <c r="L38" s="163">
        <f>'D-10-1'!L38+'[1]D-10-2'!L38</f>
        <v>0</v>
      </c>
      <c r="M38" s="138" t="s">
        <v>180</v>
      </c>
      <c r="N38" s="1595" t="s">
        <v>442</v>
      </c>
    </row>
    <row r="39" spans="1:17" ht="13.5" customHeight="1" thickTop="1" thickBot="1" x14ac:dyDescent="0.25">
      <c r="A39" s="1568"/>
      <c r="B39" s="142" t="s">
        <v>591</v>
      </c>
      <c r="C39" s="163">
        <f>'D-10-1'!C39+'[1]D-10-2'!C39</f>
        <v>567</v>
      </c>
      <c r="D39" s="163">
        <f>'D-10-1'!D39+'[1]D-10-2'!D39</f>
        <v>0</v>
      </c>
      <c r="E39" s="163">
        <f>'D-10-1'!E39+'[1]D-10-2'!E39</f>
        <v>441</v>
      </c>
      <c r="F39" s="163">
        <f>'D-10-1'!F39+'[1]D-10-2'!F39</f>
        <v>32</v>
      </c>
      <c r="G39" s="163">
        <f>'D-10-1'!G39+'[1]D-10-2'!G39</f>
        <v>24</v>
      </c>
      <c r="H39" s="163">
        <f>'D-10-1'!H39+'[1]D-10-2'!H39</f>
        <v>26</v>
      </c>
      <c r="I39" s="163">
        <f>'D-10-1'!I39+'[1]D-10-2'!I39</f>
        <v>19</v>
      </c>
      <c r="J39" s="163">
        <f>'D-10-1'!J39+'[1]D-10-2'!J39</f>
        <v>17</v>
      </c>
      <c r="K39" s="163">
        <f>'D-10-1'!K39+'[1]D-10-2'!K39</f>
        <v>8</v>
      </c>
      <c r="L39" s="163">
        <f>'D-10-1'!L39+'[1]D-10-2'!L39</f>
        <v>0</v>
      </c>
      <c r="M39" s="61" t="s">
        <v>434</v>
      </c>
      <c r="N39" s="1570"/>
    </row>
    <row r="40" spans="1:17" s="24" customFormat="1" ht="13.5" customHeight="1" thickTop="1" x14ac:dyDescent="0.2">
      <c r="A40" s="1569"/>
      <c r="B40" s="319" t="s">
        <v>44</v>
      </c>
      <c r="C40" s="165">
        <f>'D-10-1'!C40+'[1]D-10-2'!C40</f>
        <v>2231</v>
      </c>
      <c r="D40" s="165">
        <f>'D-10-1'!D40+'[1]D-10-2'!D40</f>
        <v>0</v>
      </c>
      <c r="E40" s="165">
        <f>'D-10-1'!E40+'[1]D-10-2'!E40</f>
        <v>1344</v>
      </c>
      <c r="F40" s="165">
        <f>'D-10-1'!F40+'[1]D-10-2'!F40</f>
        <v>170</v>
      </c>
      <c r="G40" s="165">
        <f>'D-10-1'!G40+'[1]D-10-2'!G40</f>
        <v>172</v>
      </c>
      <c r="H40" s="165">
        <f>'D-10-1'!H40+'[1]D-10-2'!H40</f>
        <v>175</v>
      </c>
      <c r="I40" s="165">
        <f>'D-10-1'!I40+'[1]D-10-2'!I40</f>
        <v>153</v>
      </c>
      <c r="J40" s="165">
        <f>'D-10-1'!J40+'[1]D-10-2'!J40</f>
        <v>140</v>
      </c>
      <c r="K40" s="165">
        <f>'D-10-1'!K40+'[1]D-10-2'!K40</f>
        <v>77</v>
      </c>
      <c r="L40" s="165">
        <f>'D-10-1'!L40+'[1]D-10-2'!L40</f>
        <v>0</v>
      </c>
      <c r="M40" s="139" t="s">
        <v>45</v>
      </c>
      <c r="N40" s="1571"/>
    </row>
    <row r="41" spans="1:17" ht="13.5" customHeight="1" thickBot="1" x14ac:dyDescent="0.25">
      <c r="A41" s="1572" t="s">
        <v>629</v>
      </c>
      <c r="B41" s="321" t="s">
        <v>590</v>
      </c>
      <c r="C41" s="503">
        <f>'D-10-1'!C41+'[1]D-10-2'!C41</f>
        <v>154</v>
      </c>
      <c r="D41" s="218">
        <f>'D-10-1'!D41+'[1]D-10-2'!D41</f>
        <v>0</v>
      </c>
      <c r="E41" s="218">
        <f>'D-10-1'!E41+'[1]D-10-2'!E41</f>
        <v>96</v>
      </c>
      <c r="F41" s="218">
        <f>'D-10-1'!F41+'[1]D-10-2'!F41</f>
        <v>2</v>
      </c>
      <c r="G41" s="218">
        <f>'D-10-1'!G41+'[1]D-10-2'!G41</f>
        <v>1</v>
      </c>
      <c r="H41" s="218">
        <f>'D-10-1'!H41+'[1]D-10-2'!H41</f>
        <v>3</v>
      </c>
      <c r="I41" s="218">
        <f>'D-10-1'!I41+'[1]D-10-2'!I41</f>
        <v>2</v>
      </c>
      <c r="J41" s="218">
        <f>'D-10-1'!J41+'[1]D-10-2'!J41</f>
        <v>0</v>
      </c>
      <c r="K41" s="218">
        <f>'D-10-1'!K41+'[1]D-10-2'!K41</f>
        <v>2</v>
      </c>
      <c r="L41" s="218">
        <f>'D-10-1'!L41+'[1]D-10-2'!L41</f>
        <v>48</v>
      </c>
      <c r="M41" s="137" t="s">
        <v>180</v>
      </c>
      <c r="N41" s="1574" t="s">
        <v>841</v>
      </c>
    </row>
    <row r="42" spans="1:17" ht="13.5" customHeight="1" thickTop="1" thickBot="1" x14ac:dyDescent="0.25">
      <c r="A42" s="1573"/>
      <c r="B42" s="144" t="s">
        <v>591</v>
      </c>
      <c r="C42" s="406">
        <f>'D-10-1'!C42+'[1]D-10-2'!C42</f>
        <v>163</v>
      </c>
      <c r="D42" s="188">
        <f>'D-10-1'!D42+'[1]D-10-2'!D42</f>
        <v>0</v>
      </c>
      <c r="E42" s="188">
        <f>'D-10-1'!E42+'[1]D-10-2'!E42</f>
        <v>137</v>
      </c>
      <c r="F42" s="188">
        <f>'D-10-1'!F42+'[1]D-10-2'!F42</f>
        <v>4</v>
      </c>
      <c r="G42" s="188">
        <f>'D-10-1'!G42+'[1]D-10-2'!G42</f>
        <v>3</v>
      </c>
      <c r="H42" s="188">
        <f>'D-10-1'!H42+'[1]D-10-2'!H42</f>
        <v>5</v>
      </c>
      <c r="I42" s="188">
        <f>'D-10-1'!I42+'[1]D-10-2'!I42</f>
        <v>0</v>
      </c>
      <c r="J42" s="188">
        <f>'D-10-1'!J42+'[1]D-10-2'!J42</f>
        <v>0</v>
      </c>
      <c r="K42" s="188">
        <f>'D-10-1'!K42+'[1]D-10-2'!K42</f>
        <v>2</v>
      </c>
      <c r="L42" s="188">
        <f>'D-10-1'!L42+'[1]D-10-2'!L42</f>
        <v>12</v>
      </c>
      <c r="M42" s="62" t="s">
        <v>434</v>
      </c>
      <c r="N42" s="1350"/>
    </row>
    <row r="43" spans="1:17" s="24" customFormat="1" ht="13.5" customHeight="1" thickTop="1" x14ac:dyDescent="0.2">
      <c r="A43" s="1448"/>
      <c r="B43" s="320" t="s">
        <v>44</v>
      </c>
      <c r="C43" s="217">
        <f>'D-10-1'!C43+'[1]D-10-2'!C43</f>
        <v>317</v>
      </c>
      <c r="D43" s="217">
        <f>'D-10-1'!D43+'[1]D-10-2'!D43</f>
        <v>0</v>
      </c>
      <c r="E43" s="217">
        <f>'D-10-1'!E43+'[1]D-10-2'!E43</f>
        <v>233</v>
      </c>
      <c r="F43" s="217">
        <f>'D-10-1'!F43+'[1]D-10-2'!F43</f>
        <v>6</v>
      </c>
      <c r="G43" s="217">
        <f>'D-10-1'!G43+'[1]D-10-2'!G43</f>
        <v>4</v>
      </c>
      <c r="H43" s="217">
        <f>'D-10-1'!H43+'[1]D-10-2'!H43</f>
        <v>8</v>
      </c>
      <c r="I43" s="217">
        <f>'D-10-1'!I43+'[1]D-10-2'!I43</f>
        <v>2</v>
      </c>
      <c r="J43" s="217">
        <f>'D-10-1'!J43+'[1]D-10-2'!J43</f>
        <v>0</v>
      </c>
      <c r="K43" s="217">
        <f>'D-10-1'!K43+'[1]D-10-2'!K43</f>
        <v>4</v>
      </c>
      <c r="L43" s="217">
        <f>'D-10-1'!L43+'[1]D-10-2'!L43</f>
        <v>60</v>
      </c>
      <c r="M43" s="315" t="s">
        <v>45</v>
      </c>
      <c r="N43" s="1575"/>
    </row>
    <row r="44" spans="1:17" ht="13.5" customHeight="1" thickBot="1" x14ac:dyDescent="0.25">
      <c r="A44" s="1576" t="s">
        <v>289</v>
      </c>
      <c r="B44" s="141" t="s">
        <v>590</v>
      </c>
      <c r="C44" s="163">
        <f>'D-10-1'!C44+'[1]D-10-2'!C44</f>
        <v>1818</v>
      </c>
      <c r="D44" s="163">
        <f>'D-10-1'!D44+'[1]D-10-2'!D44</f>
        <v>0</v>
      </c>
      <c r="E44" s="163">
        <f>'D-10-1'!E44+'[1]D-10-2'!E44</f>
        <v>999</v>
      </c>
      <c r="F44" s="163">
        <f>'D-10-1'!F44+'[1]D-10-2'!F44</f>
        <v>140</v>
      </c>
      <c r="G44" s="163">
        <f>'D-10-1'!G44+'[1]D-10-2'!G44</f>
        <v>149</v>
      </c>
      <c r="H44" s="163">
        <f>'D-10-1'!H44+'[1]D-10-2'!H44</f>
        <v>152</v>
      </c>
      <c r="I44" s="163">
        <f>'D-10-1'!I44+'[1]D-10-2'!I44</f>
        <v>136</v>
      </c>
      <c r="J44" s="163">
        <f>'D-10-1'!J44+'[1]D-10-2'!J44</f>
        <v>123</v>
      </c>
      <c r="K44" s="163">
        <f>'D-10-1'!K44+'[1]D-10-2'!K44</f>
        <v>71</v>
      </c>
      <c r="L44" s="163">
        <f>'D-10-1'!L44+'[1]D-10-2'!L44</f>
        <v>48</v>
      </c>
      <c r="M44" s="138" t="s">
        <v>180</v>
      </c>
      <c r="N44" s="1579" t="s">
        <v>45</v>
      </c>
    </row>
    <row r="45" spans="1:17" ht="13.5" customHeight="1" thickTop="1" thickBot="1" x14ac:dyDescent="0.25">
      <c r="A45" s="1577"/>
      <c r="B45" s="142" t="s">
        <v>591</v>
      </c>
      <c r="C45" s="163">
        <f>'D-10-1'!C45+'[1]D-10-2'!C45</f>
        <v>730</v>
      </c>
      <c r="D45" s="163">
        <f>'D-10-1'!D45+'[1]D-10-2'!D45</f>
        <v>0</v>
      </c>
      <c r="E45" s="163">
        <f>'D-10-1'!E45+'[1]D-10-2'!E45</f>
        <v>578</v>
      </c>
      <c r="F45" s="163">
        <f>'D-10-1'!F45+'[1]D-10-2'!F45</f>
        <v>36</v>
      </c>
      <c r="G45" s="163">
        <f>'D-10-1'!G45+'[1]D-10-2'!G45</f>
        <v>27</v>
      </c>
      <c r="H45" s="163">
        <f>'D-10-1'!H45+'[1]D-10-2'!H45</f>
        <v>31</v>
      </c>
      <c r="I45" s="163">
        <f>'D-10-1'!I45+'[1]D-10-2'!I45</f>
        <v>19</v>
      </c>
      <c r="J45" s="163">
        <f>'D-10-1'!J45+'[1]D-10-2'!J45</f>
        <v>17</v>
      </c>
      <c r="K45" s="163">
        <f>'D-10-1'!K45+'[1]D-10-2'!K45</f>
        <v>10</v>
      </c>
      <c r="L45" s="163">
        <f>'D-10-1'!L45+'[1]D-10-2'!L45</f>
        <v>12</v>
      </c>
      <c r="M45" s="61" t="s">
        <v>434</v>
      </c>
      <c r="N45" s="1580"/>
    </row>
    <row r="46" spans="1:17" ht="13.5" customHeight="1" thickTop="1" x14ac:dyDescent="0.2">
      <c r="A46" s="1578"/>
      <c r="B46" s="319" t="s">
        <v>44</v>
      </c>
      <c r="C46" s="302">
        <f>'D-10-1'!C46+'[1]D-10-2'!C46</f>
        <v>2548</v>
      </c>
      <c r="D46" s="302">
        <f>'D-10-1'!D46+'[1]D-10-2'!D46</f>
        <v>0</v>
      </c>
      <c r="E46" s="302">
        <f>'D-10-1'!E46+'[1]D-10-2'!E46</f>
        <v>1577</v>
      </c>
      <c r="F46" s="302">
        <f>'D-10-1'!F46+'[1]D-10-2'!F46</f>
        <v>176</v>
      </c>
      <c r="G46" s="302">
        <f>'D-10-1'!G46+'[1]D-10-2'!G46</f>
        <v>176</v>
      </c>
      <c r="H46" s="302">
        <f>'D-10-1'!H46+'[1]D-10-2'!H46</f>
        <v>183</v>
      </c>
      <c r="I46" s="302">
        <f>'D-10-1'!I46+'[1]D-10-2'!I46</f>
        <v>155</v>
      </c>
      <c r="J46" s="302">
        <f>'D-10-1'!J46+'[1]D-10-2'!J46</f>
        <v>140</v>
      </c>
      <c r="K46" s="302">
        <f>'D-10-1'!K46+'[1]D-10-2'!K46</f>
        <v>81</v>
      </c>
      <c r="L46" s="302">
        <f>'D-10-1'!L46+'[1]D-10-2'!L46</f>
        <v>60</v>
      </c>
      <c r="M46" s="139" t="s">
        <v>45</v>
      </c>
      <c r="N46" s="1581"/>
    </row>
    <row r="47" spans="1:17" ht="13.5" customHeight="1" x14ac:dyDescent="0.25">
      <c r="A47" s="1473" t="s">
        <v>628</v>
      </c>
      <c r="B47" s="1473"/>
      <c r="C47" s="1473"/>
      <c r="D47" s="1473"/>
      <c r="E47" s="1473"/>
      <c r="F47" s="1473"/>
      <c r="G47" s="1473"/>
      <c r="H47" s="1473"/>
      <c r="I47" s="1473"/>
      <c r="J47" s="1473"/>
      <c r="K47" s="145"/>
      <c r="L47" s="1460" t="s">
        <v>945</v>
      </c>
      <c r="M47" s="1460"/>
      <c r="N47" s="1460"/>
      <c r="O47" s="92"/>
      <c r="P47" s="92"/>
      <c r="Q47" s="92"/>
    </row>
    <row r="48" spans="1:17" x14ac:dyDescent="0.25">
      <c r="B48" s="43"/>
      <c r="M48" s="43"/>
    </row>
    <row r="49" spans="1:17" x14ac:dyDescent="0.25">
      <c r="B49" s="43"/>
      <c r="M49" s="43"/>
    </row>
    <row r="50" spans="1:17" x14ac:dyDescent="0.25">
      <c r="B50" s="43"/>
      <c r="M50" s="43"/>
    </row>
    <row r="51" spans="1:17" x14ac:dyDescent="0.25">
      <c r="A51" s="93"/>
      <c r="B51" s="43"/>
      <c r="M51" s="43"/>
    </row>
    <row r="52" spans="1:17" x14ac:dyDescent="0.25">
      <c r="A52" s="93"/>
      <c r="B52" s="43"/>
      <c r="M52" s="43"/>
    </row>
    <row r="53" spans="1:17" s="43" customFormat="1" x14ac:dyDescent="0.25">
      <c r="A53" s="93"/>
      <c r="O53" s="27"/>
      <c r="P53" s="27"/>
      <c r="Q53" s="27"/>
    </row>
    <row r="54" spans="1:17" s="43" customFormat="1" x14ac:dyDescent="0.25">
      <c r="A54" s="20"/>
      <c r="O54" s="27"/>
      <c r="P54" s="27"/>
      <c r="Q54" s="27"/>
    </row>
    <row r="55" spans="1:17" s="43" customFormat="1" x14ac:dyDescent="0.25">
      <c r="A55" s="93"/>
      <c r="O55" s="27"/>
      <c r="P55" s="27"/>
      <c r="Q55" s="27"/>
    </row>
    <row r="56" spans="1:17" s="43" customFormat="1" x14ac:dyDescent="0.25">
      <c r="A56" s="20"/>
      <c r="O56" s="27"/>
      <c r="P56" s="27"/>
      <c r="Q56" s="27"/>
    </row>
    <row r="57" spans="1:17" s="43" customFormat="1" x14ac:dyDescent="0.25">
      <c r="A57" s="20"/>
      <c r="O57" s="27"/>
      <c r="P57" s="27"/>
      <c r="Q57" s="27"/>
    </row>
    <row r="58" spans="1:17" s="43" customFormat="1" ht="15.75" customHeight="1" x14ac:dyDescent="0.25">
      <c r="O58" s="27"/>
      <c r="P58" s="27"/>
      <c r="Q58" s="27"/>
    </row>
    <row r="59" spans="1:17" s="43" customFormat="1" x14ac:dyDescent="0.25">
      <c r="O59" s="27"/>
      <c r="P59" s="27"/>
      <c r="Q59" s="27"/>
    </row>
    <row r="60" spans="1:17" s="43" customFormat="1" x14ac:dyDescent="0.25">
      <c r="O60" s="27"/>
      <c r="P60" s="27"/>
      <c r="Q60" s="27"/>
    </row>
    <row r="61" spans="1:17" s="43" customFormat="1" x14ac:dyDescent="0.25">
      <c r="O61" s="27"/>
      <c r="P61" s="27"/>
      <c r="Q61" s="27"/>
    </row>
    <row r="62" spans="1:17" s="43" customFormat="1" x14ac:dyDescent="0.25">
      <c r="A62" s="27"/>
      <c r="O62" s="27"/>
      <c r="P62" s="27"/>
      <c r="Q62" s="27"/>
    </row>
    <row r="63" spans="1:17" s="43" customFormat="1" x14ac:dyDescent="0.25">
      <c r="O63" s="27"/>
      <c r="P63" s="27"/>
      <c r="Q63" s="27"/>
    </row>
    <row r="64" spans="1:17" s="43" customFormat="1" ht="16.5" customHeight="1" x14ac:dyDescent="0.25">
      <c r="O64" s="27"/>
      <c r="P64" s="27"/>
      <c r="Q64" s="27"/>
    </row>
    <row r="65" spans="15:17" s="43" customFormat="1" x14ac:dyDescent="0.25">
      <c r="O65" s="27"/>
      <c r="P65" s="27"/>
      <c r="Q65" s="27"/>
    </row>
    <row r="66" spans="15:17" s="43" customFormat="1" x14ac:dyDescent="0.25">
      <c r="O66" s="27"/>
      <c r="P66" s="27"/>
      <c r="Q66" s="27"/>
    </row>
    <row r="67" spans="15:17" s="43" customFormat="1" x14ac:dyDescent="0.25">
      <c r="O67" s="27"/>
      <c r="P67" s="27"/>
      <c r="Q67" s="27"/>
    </row>
    <row r="68" spans="15:17" s="43" customFormat="1" x14ac:dyDescent="0.25">
      <c r="O68" s="27"/>
      <c r="P68" s="27"/>
      <c r="Q68" s="27"/>
    </row>
    <row r="69" spans="15:17" s="43" customFormat="1" x14ac:dyDescent="0.25">
      <c r="O69" s="27"/>
      <c r="P69" s="27"/>
      <c r="Q69" s="27"/>
    </row>
    <row r="70" spans="15:17" s="43" customFormat="1" ht="16.5" customHeight="1" x14ac:dyDescent="0.25">
      <c r="O70" s="27"/>
      <c r="P70" s="27"/>
      <c r="Q70" s="27"/>
    </row>
    <row r="71" spans="15:17" s="43" customFormat="1" x14ac:dyDescent="0.25">
      <c r="O71" s="27"/>
      <c r="P71" s="27"/>
      <c r="Q71" s="27"/>
    </row>
    <row r="72" spans="15:17" s="43" customFormat="1" x14ac:dyDescent="0.25">
      <c r="O72" s="27"/>
      <c r="P72" s="27"/>
      <c r="Q72" s="27"/>
    </row>
    <row r="73" spans="15:17" s="43" customFormat="1" ht="16.5" customHeight="1" x14ac:dyDescent="0.25">
      <c r="O73" s="27"/>
      <c r="P73" s="27"/>
      <c r="Q73" s="27"/>
    </row>
    <row r="74" spans="15:17" s="43" customFormat="1" x14ac:dyDescent="0.25">
      <c r="O74" s="27"/>
      <c r="P74" s="27"/>
      <c r="Q74" s="27"/>
    </row>
    <row r="75" spans="15:17" s="43" customFormat="1" x14ac:dyDescent="0.25">
      <c r="O75" s="27"/>
      <c r="P75" s="27"/>
      <c r="Q75" s="27"/>
    </row>
    <row r="76" spans="15:17" s="43" customFormat="1" x14ac:dyDescent="0.25">
      <c r="O76" s="27"/>
      <c r="P76" s="27"/>
      <c r="Q76" s="27"/>
    </row>
    <row r="77" spans="15:17" s="43" customFormat="1" x14ac:dyDescent="0.25">
      <c r="O77" s="27"/>
      <c r="P77" s="27"/>
      <c r="Q77" s="27"/>
    </row>
    <row r="78" spans="15:17" s="43" customFormat="1" x14ac:dyDescent="0.25">
      <c r="O78" s="27"/>
      <c r="P78" s="27"/>
      <c r="Q78" s="27"/>
    </row>
    <row r="79" spans="15:17" s="43" customFormat="1" x14ac:dyDescent="0.25">
      <c r="O79" s="27"/>
      <c r="P79" s="27"/>
      <c r="Q79" s="27"/>
    </row>
    <row r="80" spans="15:17" s="43" customFormat="1" x14ac:dyDescent="0.25">
      <c r="O80" s="27"/>
      <c r="P80" s="27"/>
      <c r="Q80" s="27"/>
    </row>
    <row r="81" spans="15:17" s="43" customFormat="1" x14ac:dyDescent="0.25">
      <c r="O81" s="27"/>
      <c r="P81" s="27"/>
      <c r="Q81" s="27"/>
    </row>
    <row r="82" spans="15:17" s="43" customFormat="1" x14ac:dyDescent="0.25">
      <c r="O82" s="27"/>
      <c r="P82" s="27"/>
      <c r="Q82" s="27"/>
    </row>
    <row r="83" spans="15:17" s="43" customFormat="1" x14ac:dyDescent="0.25">
      <c r="O83" s="27"/>
      <c r="P83" s="27"/>
      <c r="Q83" s="27"/>
    </row>
    <row r="84" spans="15:17" s="43" customFormat="1" x14ac:dyDescent="0.25">
      <c r="O84" s="27"/>
      <c r="P84" s="27"/>
      <c r="Q84" s="27"/>
    </row>
    <row r="85" spans="15:17" s="43" customFormat="1" x14ac:dyDescent="0.25">
      <c r="O85" s="27"/>
      <c r="P85" s="27"/>
      <c r="Q85" s="27"/>
    </row>
    <row r="86" spans="15:17" s="43" customFormat="1" x14ac:dyDescent="0.25">
      <c r="O86" s="27"/>
      <c r="P86" s="27"/>
      <c r="Q86" s="27"/>
    </row>
    <row r="87" spans="15:17" s="43" customFormat="1" x14ac:dyDescent="0.25">
      <c r="O87" s="27"/>
      <c r="P87" s="27"/>
      <c r="Q87" s="27"/>
    </row>
    <row r="88" spans="15:17" s="43" customFormat="1" x14ac:dyDescent="0.25">
      <c r="O88" s="27"/>
      <c r="P88" s="27"/>
      <c r="Q88" s="27"/>
    </row>
    <row r="89" spans="15:17" s="43" customFormat="1" x14ac:dyDescent="0.25">
      <c r="O89" s="27"/>
      <c r="P89" s="27"/>
      <c r="Q89" s="27"/>
    </row>
    <row r="90" spans="15:17" s="43" customFormat="1" x14ac:dyDescent="0.25">
      <c r="O90" s="27"/>
      <c r="P90" s="27"/>
      <c r="Q90" s="27"/>
    </row>
    <row r="91" spans="15:17" s="43" customFormat="1" x14ac:dyDescent="0.25">
      <c r="O91" s="27"/>
      <c r="P91" s="27"/>
      <c r="Q91" s="27"/>
    </row>
    <row r="92" spans="15:17" s="43" customFormat="1" x14ac:dyDescent="0.25">
      <c r="O92" s="27"/>
      <c r="P92" s="27"/>
      <c r="Q92" s="27"/>
    </row>
    <row r="93" spans="15:17" s="43" customFormat="1" x14ac:dyDescent="0.25">
      <c r="O93" s="27"/>
      <c r="P93" s="27"/>
      <c r="Q93" s="27"/>
    </row>
    <row r="94" spans="15:17" s="43" customFormat="1" x14ac:dyDescent="0.25">
      <c r="O94" s="27"/>
      <c r="P94" s="27"/>
      <c r="Q94" s="27"/>
    </row>
    <row r="95" spans="15:17" s="43" customFormat="1" x14ac:dyDescent="0.25">
      <c r="O95" s="27"/>
      <c r="P95" s="27"/>
      <c r="Q95" s="27"/>
    </row>
    <row r="96" spans="15:17" s="43" customFormat="1" x14ac:dyDescent="0.25">
      <c r="O96" s="27"/>
      <c r="P96" s="27"/>
      <c r="Q96" s="27"/>
    </row>
    <row r="97" spans="15:17" s="43" customFormat="1" x14ac:dyDescent="0.25">
      <c r="O97" s="27"/>
      <c r="P97" s="27"/>
      <c r="Q97" s="27"/>
    </row>
    <row r="98" spans="15:17" s="43" customFormat="1" x14ac:dyDescent="0.25">
      <c r="O98" s="27"/>
      <c r="P98" s="27"/>
      <c r="Q98" s="27"/>
    </row>
    <row r="99" spans="15:17" s="43" customFormat="1" x14ac:dyDescent="0.25">
      <c r="O99" s="27"/>
      <c r="P99" s="27"/>
      <c r="Q99" s="27"/>
    </row>
    <row r="100" spans="15:17" s="43" customFormat="1" x14ac:dyDescent="0.25">
      <c r="O100" s="27"/>
      <c r="P100" s="27"/>
      <c r="Q100" s="27"/>
    </row>
    <row r="101" spans="15:17" s="43" customFormat="1" x14ac:dyDescent="0.25">
      <c r="O101" s="27"/>
      <c r="P101" s="27"/>
      <c r="Q101" s="27"/>
    </row>
    <row r="102" spans="15:17" s="43" customFormat="1" x14ac:dyDescent="0.25">
      <c r="O102" s="27"/>
      <c r="P102" s="27"/>
      <c r="Q102" s="27"/>
    </row>
    <row r="103" spans="15:17" s="43" customFormat="1" x14ac:dyDescent="0.25">
      <c r="O103" s="27"/>
      <c r="P103" s="27"/>
      <c r="Q103" s="27"/>
    </row>
    <row r="104" spans="15:17" s="43" customFormat="1" x14ac:dyDescent="0.25">
      <c r="O104" s="27"/>
      <c r="P104" s="27"/>
      <c r="Q104" s="27"/>
    </row>
    <row r="105" spans="15:17" s="43" customFormat="1" x14ac:dyDescent="0.25">
      <c r="O105" s="27"/>
      <c r="P105" s="27"/>
      <c r="Q105" s="27"/>
    </row>
    <row r="106" spans="15:17" s="43" customFormat="1" x14ac:dyDescent="0.25">
      <c r="O106" s="27"/>
      <c r="P106" s="27"/>
      <c r="Q106" s="27"/>
    </row>
    <row r="107" spans="15:17" s="43" customFormat="1" x14ac:dyDescent="0.25">
      <c r="O107" s="27"/>
      <c r="P107" s="27"/>
      <c r="Q107" s="27"/>
    </row>
    <row r="108" spans="15:17" s="43" customFormat="1" x14ac:dyDescent="0.25">
      <c r="O108" s="27"/>
      <c r="P108" s="27"/>
      <c r="Q108" s="27"/>
    </row>
    <row r="109" spans="15:17" s="43" customFormat="1" x14ac:dyDescent="0.25">
      <c r="O109" s="27"/>
      <c r="P109" s="27"/>
      <c r="Q109" s="27"/>
    </row>
    <row r="110" spans="15:17" s="43" customFormat="1" x14ac:dyDescent="0.25">
      <c r="O110" s="27"/>
      <c r="P110" s="27"/>
      <c r="Q110" s="27"/>
    </row>
    <row r="111" spans="15:17" s="43" customFormat="1" x14ac:dyDescent="0.25">
      <c r="O111" s="27"/>
      <c r="P111" s="27"/>
      <c r="Q111" s="27"/>
    </row>
    <row r="112" spans="15:17" s="43" customFormat="1" x14ac:dyDescent="0.25">
      <c r="O112" s="27"/>
      <c r="P112" s="27"/>
      <c r="Q112" s="27"/>
    </row>
    <row r="113" spans="15:17" s="43" customFormat="1" x14ac:dyDescent="0.25">
      <c r="O113" s="27"/>
      <c r="P113" s="27"/>
      <c r="Q113" s="27"/>
    </row>
    <row r="114" spans="15:17" s="43" customFormat="1" x14ac:dyDescent="0.25">
      <c r="O114" s="27"/>
      <c r="P114" s="27"/>
      <c r="Q114" s="27"/>
    </row>
    <row r="115" spans="15:17" s="43" customFormat="1" x14ac:dyDescent="0.25">
      <c r="O115" s="27"/>
      <c r="P115" s="27"/>
      <c r="Q115" s="27"/>
    </row>
    <row r="116" spans="15:17" s="43" customFormat="1" x14ac:dyDescent="0.25">
      <c r="O116" s="27"/>
      <c r="P116" s="27"/>
      <c r="Q116" s="27"/>
    </row>
    <row r="117" spans="15:17" s="43" customFormat="1" x14ac:dyDescent="0.25">
      <c r="O117" s="27"/>
      <c r="P117" s="27"/>
      <c r="Q117" s="27"/>
    </row>
    <row r="118" spans="15:17" s="43" customFormat="1" x14ac:dyDescent="0.25">
      <c r="O118" s="27"/>
      <c r="P118" s="27"/>
      <c r="Q118" s="27"/>
    </row>
    <row r="119" spans="15:17" s="43" customFormat="1" x14ac:dyDescent="0.25">
      <c r="O119" s="27"/>
      <c r="P119" s="27"/>
      <c r="Q119" s="27"/>
    </row>
    <row r="120" spans="15:17" s="43" customFormat="1" x14ac:dyDescent="0.25">
      <c r="O120" s="27"/>
      <c r="P120" s="27"/>
      <c r="Q120" s="27"/>
    </row>
    <row r="121" spans="15:17" s="43" customFormat="1" x14ac:dyDescent="0.25">
      <c r="O121" s="27"/>
      <c r="P121" s="27"/>
      <c r="Q121" s="27"/>
    </row>
    <row r="122" spans="15:17" s="43" customFormat="1" x14ac:dyDescent="0.25">
      <c r="O122" s="27"/>
      <c r="P122" s="27"/>
      <c r="Q122" s="27"/>
    </row>
    <row r="123" spans="15:17" s="43" customFormat="1" x14ac:dyDescent="0.25">
      <c r="O123" s="27"/>
      <c r="P123" s="27"/>
      <c r="Q123" s="27"/>
    </row>
    <row r="124" spans="15:17" s="43" customFormat="1" x14ac:dyDescent="0.25">
      <c r="O124" s="27"/>
      <c r="P124" s="27"/>
      <c r="Q124" s="27"/>
    </row>
    <row r="125" spans="15:17" s="43" customFormat="1" x14ac:dyDescent="0.25">
      <c r="O125" s="27"/>
      <c r="P125" s="27"/>
      <c r="Q125" s="27"/>
    </row>
    <row r="126" spans="15:17" s="43" customFormat="1" x14ac:dyDescent="0.25">
      <c r="O126" s="27"/>
      <c r="P126" s="27"/>
      <c r="Q126" s="27"/>
    </row>
    <row r="127" spans="15:17" s="43" customFormat="1" x14ac:dyDescent="0.25">
      <c r="O127" s="27"/>
      <c r="P127" s="27"/>
      <c r="Q127" s="27"/>
    </row>
    <row r="128" spans="15:17" s="43" customFormat="1" x14ac:dyDescent="0.25">
      <c r="O128" s="27"/>
      <c r="P128" s="27"/>
      <c r="Q128" s="27"/>
    </row>
    <row r="129" spans="15:17" s="43" customFormat="1" x14ac:dyDescent="0.25">
      <c r="O129" s="27"/>
      <c r="P129" s="27"/>
      <c r="Q129" s="27"/>
    </row>
    <row r="130" spans="15:17" s="43" customFormat="1" x14ac:dyDescent="0.25">
      <c r="O130" s="27"/>
      <c r="P130" s="27"/>
      <c r="Q130" s="27"/>
    </row>
    <row r="131" spans="15:17" s="43" customFormat="1" x14ac:dyDescent="0.25">
      <c r="O131" s="27"/>
      <c r="P131" s="27"/>
      <c r="Q131" s="27"/>
    </row>
    <row r="132" spans="15:17" s="43" customFormat="1" x14ac:dyDescent="0.25">
      <c r="O132" s="27"/>
      <c r="P132" s="27"/>
      <c r="Q132" s="27"/>
    </row>
    <row r="133" spans="15:17" s="43" customFormat="1" x14ac:dyDescent="0.25">
      <c r="O133" s="27"/>
      <c r="P133" s="27"/>
      <c r="Q133" s="27"/>
    </row>
    <row r="134" spans="15:17" s="43" customFormat="1" x14ac:dyDescent="0.25">
      <c r="O134" s="27"/>
      <c r="P134" s="27"/>
      <c r="Q134" s="27"/>
    </row>
    <row r="135" spans="15:17" s="43" customFormat="1" x14ac:dyDescent="0.25">
      <c r="O135" s="27"/>
      <c r="P135" s="27"/>
      <c r="Q135" s="27"/>
    </row>
    <row r="136" spans="15:17" s="43" customFormat="1" x14ac:dyDescent="0.25">
      <c r="O136" s="27"/>
      <c r="P136" s="27"/>
      <c r="Q136" s="27"/>
    </row>
    <row r="137" spans="15:17" s="43" customFormat="1" x14ac:dyDescent="0.25">
      <c r="O137" s="27"/>
      <c r="P137" s="27"/>
      <c r="Q137" s="27"/>
    </row>
    <row r="138" spans="15:17" s="43" customFormat="1" x14ac:dyDescent="0.25">
      <c r="O138" s="27"/>
      <c r="P138" s="27"/>
      <c r="Q138" s="27"/>
    </row>
    <row r="139" spans="15:17" s="43" customFormat="1" x14ac:dyDescent="0.25">
      <c r="O139" s="27"/>
      <c r="P139" s="27"/>
      <c r="Q139" s="27"/>
    </row>
    <row r="140" spans="15:17" s="43" customFormat="1" x14ac:dyDescent="0.25">
      <c r="O140" s="27"/>
      <c r="P140" s="27"/>
      <c r="Q140" s="27"/>
    </row>
    <row r="141" spans="15:17" s="43" customFormat="1" x14ac:dyDescent="0.25">
      <c r="O141" s="27"/>
      <c r="P141" s="27"/>
      <c r="Q141" s="27"/>
    </row>
    <row r="142" spans="15:17" s="43" customFormat="1" x14ac:dyDescent="0.25">
      <c r="O142" s="27"/>
      <c r="P142" s="27"/>
      <c r="Q142" s="27"/>
    </row>
    <row r="143" spans="15:17" s="43" customFormat="1" x14ac:dyDescent="0.25">
      <c r="O143" s="27"/>
      <c r="P143" s="27"/>
      <c r="Q143" s="27"/>
    </row>
    <row r="144" spans="15:17" s="43" customFormat="1" x14ac:dyDescent="0.25">
      <c r="O144" s="27"/>
      <c r="P144" s="27"/>
      <c r="Q144" s="27"/>
    </row>
    <row r="145" spans="15:17" s="43" customFormat="1" x14ac:dyDescent="0.25">
      <c r="O145" s="27"/>
      <c r="P145" s="27"/>
      <c r="Q145" s="27"/>
    </row>
    <row r="146" spans="15:17" s="43" customFormat="1" x14ac:dyDescent="0.25">
      <c r="O146" s="27"/>
      <c r="P146" s="27"/>
      <c r="Q146" s="27"/>
    </row>
    <row r="147" spans="15:17" s="43" customFormat="1" x14ac:dyDescent="0.25">
      <c r="O147" s="27"/>
      <c r="P147" s="27"/>
      <c r="Q147" s="27"/>
    </row>
    <row r="148" spans="15:17" s="43" customFormat="1" x14ac:dyDescent="0.25">
      <c r="O148" s="27"/>
      <c r="P148" s="27"/>
      <c r="Q148" s="27"/>
    </row>
    <row r="149" spans="15:17" s="43" customFormat="1" x14ac:dyDescent="0.25">
      <c r="O149" s="27"/>
      <c r="P149" s="27"/>
      <c r="Q149" s="27"/>
    </row>
    <row r="150" spans="15:17" s="43" customFormat="1" x14ac:dyDescent="0.25">
      <c r="O150" s="27"/>
      <c r="P150" s="27"/>
      <c r="Q150" s="27"/>
    </row>
    <row r="151" spans="15:17" s="43" customFormat="1" x14ac:dyDescent="0.25">
      <c r="O151" s="27"/>
      <c r="P151" s="27"/>
      <c r="Q151" s="27"/>
    </row>
    <row r="152" spans="15:17" s="43" customFormat="1" x14ac:dyDescent="0.25">
      <c r="O152" s="27"/>
      <c r="P152" s="27"/>
      <c r="Q152" s="27"/>
    </row>
    <row r="153" spans="15:17" s="43" customFormat="1" x14ac:dyDescent="0.25">
      <c r="O153" s="27"/>
      <c r="P153" s="27"/>
      <c r="Q153" s="27"/>
    </row>
    <row r="154" spans="15:17" s="43" customFormat="1" x14ac:dyDescent="0.25">
      <c r="O154" s="27"/>
      <c r="P154" s="27"/>
      <c r="Q154" s="27"/>
    </row>
    <row r="155" spans="15:17" s="43" customFormat="1" x14ac:dyDescent="0.25">
      <c r="O155" s="27"/>
      <c r="P155" s="27"/>
      <c r="Q155" s="27"/>
    </row>
    <row r="156" spans="15:17" s="43" customFormat="1" x14ac:dyDescent="0.25">
      <c r="O156" s="27"/>
      <c r="P156" s="27"/>
      <c r="Q156" s="27"/>
    </row>
    <row r="157" spans="15:17" s="43" customFormat="1" x14ac:dyDescent="0.25">
      <c r="O157" s="27"/>
      <c r="P157" s="27"/>
      <c r="Q157" s="27"/>
    </row>
    <row r="158" spans="15:17" s="43" customFormat="1" x14ac:dyDescent="0.25">
      <c r="O158" s="27"/>
      <c r="P158" s="27"/>
      <c r="Q158" s="27"/>
    </row>
    <row r="159" spans="15:17" s="43" customFormat="1" x14ac:dyDescent="0.25">
      <c r="O159" s="27"/>
      <c r="P159" s="27"/>
      <c r="Q159" s="27"/>
    </row>
    <row r="160" spans="15:17" s="43" customFormat="1" x14ac:dyDescent="0.25">
      <c r="O160" s="27"/>
      <c r="P160" s="27"/>
      <c r="Q160" s="27"/>
    </row>
    <row r="161" spans="15:17" s="43" customFormat="1" x14ac:dyDescent="0.25">
      <c r="O161" s="27"/>
      <c r="P161" s="27"/>
      <c r="Q161" s="27"/>
    </row>
    <row r="162" spans="15:17" s="43" customFormat="1" x14ac:dyDescent="0.25">
      <c r="O162" s="27"/>
      <c r="P162" s="27"/>
      <c r="Q162" s="27"/>
    </row>
    <row r="163" spans="15:17" s="43" customFormat="1" x14ac:dyDescent="0.25">
      <c r="O163" s="27"/>
      <c r="P163" s="27"/>
      <c r="Q163" s="27"/>
    </row>
    <row r="164" spans="15:17" s="43" customFormat="1" x14ac:dyDescent="0.25">
      <c r="O164" s="27"/>
      <c r="P164" s="27"/>
      <c r="Q164" s="27"/>
    </row>
    <row r="165" spans="15:17" s="43" customFormat="1" x14ac:dyDescent="0.25">
      <c r="O165" s="27"/>
      <c r="P165" s="27"/>
      <c r="Q165" s="27"/>
    </row>
    <row r="166" spans="15:17" s="43" customFormat="1" x14ac:dyDescent="0.25">
      <c r="O166" s="27"/>
      <c r="P166" s="27"/>
      <c r="Q166" s="27"/>
    </row>
    <row r="167" spans="15:17" s="43" customFormat="1" x14ac:dyDescent="0.25">
      <c r="O167" s="27"/>
      <c r="P167" s="27"/>
      <c r="Q167" s="27"/>
    </row>
    <row r="168" spans="15:17" s="43" customFormat="1" x14ac:dyDescent="0.25">
      <c r="O168" s="27"/>
      <c r="P168" s="27"/>
      <c r="Q168" s="27"/>
    </row>
    <row r="169" spans="15:17" s="43" customFormat="1" x14ac:dyDescent="0.25">
      <c r="O169" s="27"/>
      <c r="P169" s="27"/>
      <c r="Q169" s="27"/>
    </row>
    <row r="170" spans="15:17" s="43" customFormat="1" x14ac:dyDescent="0.25">
      <c r="O170" s="27"/>
      <c r="P170" s="27"/>
      <c r="Q170" s="27"/>
    </row>
    <row r="171" spans="15:17" s="43" customFormat="1" x14ac:dyDescent="0.25">
      <c r="O171" s="27"/>
      <c r="P171" s="27"/>
      <c r="Q171" s="27"/>
    </row>
    <row r="172" spans="15:17" s="43" customFormat="1" x14ac:dyDescent="0.25">
      <c r="O172" s="27"/>
      <c r="P172" s="27"/>
      <c r="Q172" s="27"/>
    </row>
    <row r="173" spans="15:17" s="43" customFormat="1" x14ac:dyDescent="0.25">
      <c r="O173" s="27"/>
      <c r="P173" s="27"/>
      <c r="Q173" s="27"/>
    </row>
    <row r="174" spans="15:17" s="43" customFormat="1" x14ac:dyDescent="0.25">
      <c r="O174" s="27"/>
      <c r="P174" s="27"/>
      <c r="Q174" s="27"/>
    </row>
    <row r="175" spans="15:17" s="43" customFormat="1" x14ac:dyDescent="0.25">
      <c r="O175" s="27"/>
      <c r="P175" s="27"/>
      <c r="Q175" s="27"/>
    </row>
    <row r="176" spans="15:17" s="43" customFormat="1" x14ac:dyDescent="0.25">
      <c r="O176" s="27"/>
      <c r="P176" s="27"/>
      <c r="Q176" s="27"/>
    </row>
    <row r="177" spans="15:17" s="43" customFormat="1" x14ac:dyDescent="0.25">
      <c r="O177" s="27"/>
      <c r="P177" s="27"/>
      <c r="Q177" s="27"/>
    </row>
    <row r="178" spans="15:17" s="43" customFormat="1" x14ac:dyDescent="0.25">
      <c r="O178" s="27"/>
      <c r="P178" s="27"/>
      <c r="Q178" s="27"/>
    </row>
    <row r="179" spans="15:17" s="43" customFormat="1" x14ac:dyDescent="0.25">
      <c r="O179" s="27"/>
      <c r="P179" s="27"/>
      <c r="Q179" s="27"/>
    </row>
    <row r="180" spans="15:17" s="43" customFormat="1" x14ac:dyDescent="0.25">
      <c r="O180" s="27"/>
      <c r="P180" s="27"/>
      <c r="Q180" s="27"/>
    </row>
    <row r="181" spans="15:17" s="43" customFormat="1" x14ac:dyDescent="0.25">
      <c r="O181" s="27"/>
      <c r="P181" s="27"/>
      <c r="Q181" s="27"/>
    </row>
    <row r="182" spans="15:17" s="43" customFormat="1" x14ac:dyDescent="0.25">
      <c r="O182" s="27"/>
      <c r="P182" s="27"/>
      <c r="Q182" s="27"/>
    </row>
    <row r="183" spans="15:17" s="43" customFormat="1" x14ac:dyDescent="0.25">
      <c r="O183" s="27"/>
      <c r="P183" s="27"/>
      <c r="Q183" s="27"/>
    </row>
    <row r="184" spans="15:17" s="43" customFormat="1" x14ac:dyDescent="0.25">
      <c r="O184" s="27"/>
      <c r="P184" s="27"/>
      <c r="Q184" s="27"/>
    </row>
    <row r="185" spans="15:17" s="43" customFormat="1" x14ac:dyDescent="0.25">
      <c r="O185" s="27"/>
      <c r="P185" s="27"/>
      <c r="Q185" s="27"/>
    </row>
    <row r="186" spans="15:17" s="43" customFormat="1" x14ac:dyDescent="0.25">
      <c r="O186" s="27"/>
      <c r="P186" s="27"/>
      <c r="Q186" s="27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IP26"/>
  <sheetViews>
    <sheetView view="pageBreakPreview" topLeftCell="A5" zoomScaleNormal="100" zoomScaleSheetLayoutView="100" workbookViewId="0">
      <selection activeCell="H24" sqref="H24"/>
    </sheetView>
  </sheetViews>
  <sheetFormatPr defaultRowHeight="15" x14ac:dyDescent="0.25"/>
  <cols>
    <col min="1" max="1" width="9.85546875" style="94" customWidth="1"/>
    <col min="2" max="2" width="31.140625" style="16" customWidth="1"/>
    <col min="3" max="14" width="7.42578125" style="16" customWidth="1"/>
    <col min="15" max="15" width="24.5703125" style="16" customWidth="1"/>
    <col min="16" max="16" width="10.85546875" style="94" customWidth="1"/>
    <col min="17" max="250" width="9.140625" style="94"/>
    <col min="251" max="251" width="42.7109375" style="94" customWidth="1"/>
    <col min="252" max="252" width="7.7109375" style="94" customWidth="1"/>
    <col min="253" max="253" width="8.42578125" style="94" customWidth="1"/>
    <col min="254" max="255" width="7.7109375" style="94" customWidth="1"/>
    <col min="256" max="256" width="8.42578125" style="94" customWidth="1"/>
    <col min="257" max="258" width="7.7109375" style="94" customWidth="1"/>
    <col min="259" max="259" width="8.42578125" style="94" customWidth="1"/>
    <col min="260" max="260" width="7.7109375" style="94" customWidth="1"/>
    <col min="261" max="261" width="40.7109375" style="94" customWidth="1"/>
    <col min="262" max="506" width="9.140625" style="94"/>
    <col min="507" max="507" width="42.7109375" style="94" customWidth="1"/>
    <col min="508" max="508" width="7.7109375" style="94" customWidth="1"/>
    <col min="509" max="509" width="8.42578125" style="94" customWidth="1"/>
    <col min="510" max="511" width="7.7109375" style="94" customWidth="1"/>
    <col min="512" max="512" width="8.42578125" style="94" customWidth="1"/>
    <col min="513" max="514" width="7.7109375" style="94" customWidth="1"/>
    <col min="515" max="515" width="8.42578125" style="94" customWidth="1"/>
    <col min="516" max="516" width="7.7109375" style="94" customWidth="1"/>
    <col min="517" max="517" width="40.7109375" style="94" customWidth="1"/>
    <col min="518" max="762" width="9.140625" style="94"/>
    <col min="763" max="763" width="42.7109375" style="94" customWidth="1"/>
    <col min="764" max="764" width="7.7109375" style="94" customWidth="1"/>
    <col min="765" max="765" width="8.42578125" style="94" customWidth="1"/>
    <col min="766" max="767" width="7.7109375" style="94" customWidth="1"/>
    <col min="768" max="768" width="8.42578125" style="94" customWidth="1"/>
    <col min="769" max="770" width="7.7109375" style="94" customWidth="1"/>
    <col min="771" max="771" width="8.42578125" style="94" customWidth="1"/>
    <col min="772" max="772" width="7.7109375" style="94" customWidth="1"/>
    <col min="773" max="773" width="40.7109375" style="94" customWidth="1"/>
    <col min="774" max="1018" width="9.140625" style="94"/>
    <col min="1019" max="1019" width="42.7109375" style="94" customWidth="1"/>
    <col min="1020" max="1020" width="7.7109375" style="94" customWidth="1"/>
    <col min="1021" max="1021" width="8.42578125" style="94" customWidth="1"/>
    <col min="1022" max="1023" width="7.7109375" style="94" customWidth="1"/>
    <col min="1024" max="1024" width="8.42578125" style="94" customWidth="1"/>
    <col min="1025" max="1026" width="7.7109375" style="94" customWidth="1"/>
    <col min="1027" max="1027" width="8.42578125" style="94" customWidth="1"/>
    <col min="1028" max="1028" width="7.7109375" style="94" customWidth="1"/>
    <col min="1029" max="1029" width="40.7109375" style="94" customWidth="1"/>
    <col min="1030" max="1274" width="9.140625" style="94"/>
    <col min="1275" max="1275" width="42.7109375" style="94" customWidth="1"/>
    <col min="1276" max="1276" width="7.7109375" style="94" customWidth="1"/>
    <col min="1277" max="1277" width="8.42578125" style="94" customWidth="1"/>
    <col min="1278" max="1279" width="7.7109375" style="94" customWidth="1"/>
    <col min="1280" max="1280" width="8.42578125" style="94" customWidth="1"/>
    <col min="1281" max="1282" width="7.7109375" style="94" customWidth="1"/>
    <col min="1283" max="1283" width="8.42578125" style="94" customWidth="1"/>
    <col min="1284" max="1284" width="7.7109375" style="94" customWidth="1"/>
    <col min="1285" max="1285" width="40.7109375" style="94" customWidth="1"/>
    <col min="1286" max="1530" width="9.140625" style="94"/>
    <col min="1531" max="1531" width="42.7109375" style="94" customWidth="1"/>
    <col min="1532" max="1532" width="7.7109375" style="94" customWidth="1"/>
    <col min="1533" max="1533" width="8.42578125" style="94" customWidth="1"/>
    <col min="1534" max="1535" width="7.7109375" style="94" customWidth="1"/>
    <col min="1536" max="1536" width="8.42578125" style="94" customWidth="1"/>
    <col min="1537" max="1538" width="7.7109375" style="94" customWidth="1"/>
    <col min="1539" max="1539" width="8.42578125" style="94" customWidth="1"/>
    <col min="1540" max="1540" width="7.7109375" style="94" customWidth="1"/>
    <col min="1541" max="1541" width="40.7109375" style="94" customWidth="1"/>
    <col min="1542" max="1786" width="9.140625" style="94"/>
    <col min="1787" max="1787" width="42.7109375" style="94" customWidth="1"/>
    <col min="1788" max="1788" width="7.7109375" style="94" customWidth="1"/>
    <col min="1789" max="1789" width="8.42578125" style="94" customWidth="1"/>
    <col min="1790" max="1791" width="7.7109375" style="94" customWidth="1"/>
    <col min="1792" max="1792" width="8.42578125" style="94" customWidth="1"/>
    <col min="1793" max="1794" width="7.7109375" style="94" customWidth="1"/>
    <col min="1795" max="1795" width="8.42578125" style="94" customWidth="1"/>
    <col min="1796" max="1796" width="7.7109375" style="94" customWidth="1"/>
    <col min="1797" max="1797" width="40.7109375" style="94" customWidth="1"/>
    <col min="1798" max="2042" width="9.140625" style="94"/>
    <col min="2043" max="2043" width="42.7109375" style="94" customWidth="1"/>
    <col min="2044" max="2044" width="7.7109375" style="94" customWidth="1"/>
    <col min="2045" max="2045" width="8.42578125" style="94" customWidth="1"/>
    <col min="2046" max="2047" width="7.7109375" style="94" customWidth="1"/>
    <col min="2048" max="2048" width="8.42578125" style="94" customWidth="1"/>
    <col min="2049" max="2050" width="7.7109375" style="94" customWidth="1"/>
    <col min="2051" max="2051" width="8.42578125" style="94" customWidth="1"/>
    <col min="2052" max="2052" width="7.7109375" style="94" customWidth="1"/>
    <col min="2053" max="2053" width="40.7109375" style="94" customWidth="1"/>
    <col min="2054" max="2298" width="9.140625" style="94"/>
    <col min="2299" max="2299" width="42.7109375" style="94" customWidth="1"/>
    <col min="2300" max="2300" width="7.7109375" style="94" customWidth="1"/>
    <col min="2301" max="2301" width="8.42578125" style="94" customWidth="1"/>
    <col min="2302" max="2303" width="7.7109375" style="94" customWidth="1"/>
    <col min="2304" max="2304" width="8.42578125" style="94" customWidth="1"/>
    <col min="2305" max="2306" width="7.7109375" style="94" customWidth="1"/>
    <col min="2307" max="2307" width="8.42578125" style="94" customWidth="1"/>
    <col min="2308" max="2308" width="7.7109375" style="94" customWidth="1"/>
    <col min="2309" max="2309" width="40.7109375" style="94" customWidth="1"/>
    <col min="2310" max="2554" width="9.140625" style="94"/>
    <col min="2555" max="2555" width="42.7109375" style="94" customWidth="1"/>
    <col min="2556" max="2556" width="7.7109375" style="94" customWidth="1"/>
    <col min="2557" max="2557" width="8.42578125" style="94" customWidth="1"/>
    <col min="2558" max="2559" width="7.7109375" style="94" customWidth="1"/>
    <col min="2560" max="2560" width="8.42578125" style="94" customWidth="1"/>
    <col min="2561" max="2562" width="7.7109375" style="94" customWidth="1"/>
    <col min="2563" max="2563" width="8.42578125" style="94" customWidth="1"/>
    <col min="2564" max="2564" width="7.7109375" style="94" customWidth="1"/>
    <col min="2565" max="2565" width="40.7109375" style="94" customWidth="1"/>
    <col min="2566" max="2810" width="9.140625" style="94"/>
    <col min="2811" max="2811" width="42.7109375" style="94" customWidth="1"/>
    <col min="2812" max="2812" width="7.7109375" style="94" customWidth="1"/>
    <col min="2813" max="2813" width="8.42578125" style="94" customWidth="1"/>
    <col min="2814" max="2815" width="7.7109375" style="94" customWidth="1"/>
    <col min="2816" max="2816" width="8.42578125" style="94" customWidth="1"/>
    <col min="2817" max="2818" width="7.7109375" style="94" customWidth="1"/>
    <col min="2819" max="2819" width="8.42578125" style="94" customWidth="1"/>
    <col min="2820" max="2820" width="7.7109375" style="94" customWidth="1"/>
    <col min="2821" max="2821" width="40.7109375" style="94" customWidth="1"/>
    <col min="2822" max="3066" width="9.140625" style="94"/>
    <col min="3067" max="3067" width="42.7109375" style="94" customWidth="1"/>
    <col min="3068" max="3068" width="7.7109375" style="94" customWidth="1"/>
    <col min="3069" max="3069" width="8.42578125" style="94" customWidth="1"/>
    <col min="3070" max="3071" width="7.7109375" style="94" customWidth="1"/>
    <col min="3072" max="3072" width="8.42578125" style="94" customWidth="1"/>
    <col min="3073" max="3074" width="7.7109375" style="94" customWidth="1"/>
    <col min="3075" max="3075" width="8.42578125" style="94" customWidth="1"/>
    <col min="3076" max="3076" width="7.7109375" style="94" customWidth="1"/>
    <col min="3077" max="3077" width="40.7109375" style="94" customWidth="1"/>
    <col min="3078" max="3322" width="9.140625" style="94"/>
    <col min="3323" max="3323" width="42.7109375" style="94" customWidth="1"/>
    <col min="3324" max="3324" width="7.7109375" style="94" customWidth="1"/>
    <col min="3325" max="3325" width="8.42578125" style="94" customWidth="1"/>
    <col min="3326" max="3327" width="7.7109375" style="94" customWidth="1"/>
    <col min="3328" max="3328" width="8.42578125" style="94" customWidth="1"/>
    <col min="3329" max="3330" width="7.7109375" style="94" customWidth="1"/>
    <col min="3331" max="3331" width="8.42578125" style="94" customWidth="1"/>
    <col min="3332" max="3332" width="7.7109375" style="94" customWidth="1"/>
    <col min="3333" max="3333" width="40.7109375" style="94" customWidth="1"/>
    <col min="3334" max="3578" width="9.140625" style="94"/>
    <col min="3579" max="3579" width="42.7109375" style="94" customWidth="1"/>
    <col min="3580" max="3580" width="7.7109375" style="94" customWidth="1"/>
    <col min="3581" max="3581" width="8.42578125" style="94" customWidth="1"/>
    <col min="3582" max="3583" width="7.7109375" style="94" customWidth="1"/>
    <col min="3584" max="3584" width="8.42578125" style="94" customWidth="1"/>
    <col min="3585" max="3586" width="7.7109375" style="94" customWidth="1"/>
    <col min="3587" max="3587" width="8.42578125" style="94" customWidth="1"/>
    <col min="3588" max="3588" width="7.7109375" style="94" customWidth="1"/>
    <col min="3589" max="3589" width="40.7109375" style="94" customWidth="1"/>
    <col min="3590" max="3834" width="9.140625" style="94"/>
    <col min="3835" max="3835" width="42.7109375" style="94" customWidth="1"/>
    <col min="3836" max="3836" width="7.7109375" style="94" customWidth="1"/>
    <col min="3837" max="3837" width="8.42578125" style="94" customWidth="1"/>
    <col min="3838" max="3839" width="7.7109375" style="94" customWidth="1"/>
    <col min="3840" max="3840" width="8.42578125" style="94" customWidth="1"/>
    <col min="3841" max="3842" width="7.7109375" style="94" customWidth="1"/>
    <col min="3843" max="3843" width="8.42578125" style="94" customWidth="1"/>
    <col min="3844" max="3844" width="7.7109375" style="94" customWidth="1"/>
    <col min="3845" max="3845" width="40.7109375" style="94" customWidth="1"/>
    <col min="3846" max="4090" width="9.140625" style="94"/>
    <col min="4091" max="4091" width="42.7109375" style="94" customWidth="1"/>
    <col min="4092" max="4092" width="7.7109375" style="94" customWidth="1"/>
    <col min="4093" max="4093" width="8.42578125" style="94" customWidth="1"/>
    <col min="4094" max="4095" width="7.7109375" style="94" customWidth="1"/>
    <col min="4096" max="4096" width="8.42578125" style="94" customWidth="1"/>
    <col min="4097" max="4098" width="7.7109375" style="94" customWidth="1"/>
    <col min="4099" max="4099" width="8.42578125" style="94" customWidth="1"/>
    <col min="4100" max="4100" width="7.7109375" style="94" customWidth="1"/>
    <col min="4101" max="4101" width="40.7109375" style="94" customWidth="1"/>
    <col min="4102" max="4346" width="9.140625" style="94"/>
    <col min="4347" max="4347" width="42.7109375" style="94" customWidth="1"/>
    <col min="4348" max="4348" width="7.7109375" style="94" customWidth="1"/>
    <col min="4349" max="4349" width="8.42578125" style="94" customWidth="1"/>
    <col min="4350" max="4351" width="7.7109375" style="94" customWidth="1"/>
    <col min="4352" max="4352" width="8.42578125" style="94" customWidth="1"/>
    <col min="4353" max="4354" width="7.7109375" style="94" customWidth="1"/>
    <col min="4355" max="4355" width="8.42578125" style="94" customWidth="1"/>
    <col min="4356" max="4356" width="7.7109375" style="94" customWidth="1"/>
    <col min="4357" max="4357" width="40.7109375" style="94" customWidth="1"/>
    <col min="4358" max="4602" width="9.140625" style="94"/>
    <col min="4603" max="4603" width="42.7109375" style="94" customWidth="1"/>
    <col min="4604" max="4604" width="7.7109375" style="94" customWidth="1"/>
    <col min="4605" max="4605" width="8.42578125" style="94" customWidth="1"/>
    <col min="4606" max="4607" width="7.7109375" style="94" customWidth="1"/>
    <col min="4608" max="4608" width="8.42578125" style="94" customWidth="1"/>
    <col min="4609" max="4610" width="7.7109375" style="94" customWidth="1"/>
    <col min="4611" max="4611" width="8.42578125" style="94" customWidth="1"/>
    <col min="4612" max="4612" width="7.7109375" style="94" customWidth="1"/>
    <col min="4613" max="4613" width="40.7109375" style="94" customWidth="1"/>
    <col min="4614" max="4858" width="9.140625" style="94"/>
    <col min="4859" max="4859" width="42.7109375" style="94" customWidth="1"/>
    <col min="4860" max="4860" width="7.7109375" style="94" customWidth="1"/>
    <col min="4861" max="4861" width="8.42578125" style="94" customWidth="1"/>
    <col min="4862" max="4863" width="7.7109375" style="94" customWidth="1"/>
    <col min="4864" max="4864" width="8.42578125" style="94" customWidth="1"/>
    <col min="4865" max="4866" width="7.7109375" style="94" customWidth="1"/>
    <col min="4867" max="4867" width="8.42578125" style="94" customWidth="1"/>
    <col min="4868" max="4868" width="7.7109375" style="94" customWidth="1"/>
    <col min="4869" max="4869" width="40.7109375" style="94" customWidth="1"/>
    <col min="4870" max="5114" width="9.140625" style="94"/>
    <col min="5115" max="5115" width="42.7109375" style="94" customWidth="1"/>
    <col min="5116" max="5116" width="7.7109375" style="94" customWidth="1"/>
    <col min="5117" max="5117" width="8.42578125" style="94" customWidth="1"/>
    <col min="5118" max="5119" width="7.7109375" style="94" customWidth="1"/>
    <col min="5120" max="5120" width="8.42578125" style="94" customWidth="1"/>
    <col min="5121" max="5122" width="7.7109375" style="94" customWidth="1"/>
    <col min="5123" max="5123" width="8.42578125" style="94" customWidth="1"/>
    <col min="5124" max="5124" width="7.7109375" style="94" customWidth="1"/>
    <col min="5125" max="5125" width="40.7109375" style="94" customWidth="1"/>
    <col min="5126" max="5370" width="9.140625" style="94"/>
    <col min="5371" max="5371" width="42.7109375" style="94" customWidth="1"/>
    <col min="5372" max="5372" width="7.7109375" style="94" customWidth="1"/>
    <col min="5373" max="5373" width="8.42578125" style="94" customWidth="1"/>
    <col min="5374" max="5375" width="7.7109375" style="94" customWidth="1"/>
    <col min="5376" max="5376" width="8.42578125" style="94" customWidth="1"/>
    <col min="5377" max="5378" width="7.7109375" style="94" customWidth="1"/>
    <col min="5379" max="5379" width="8.42578125" style="94" customWidth="1"/>
    <col min="5380" max="5380" width="7.7109375" style="94" customWidth="1"/>
    <col min="5381" max="5381" width="40.7109375" style="94" customWidth="1"/>
    <col min="5382" max="5626" width="9.140625" style="94"/>
    <col min="5627" max="5627" width="42.7109375" style="94" customWidth="1"/>
    <col min="5628" max="5628" width="7.7109375" style="94" customWidth="1"/>
    <col min="5629" max="5629" width="8.42578125" style="94" customWidth="1"/>
    <col min="5630" max="5631" width="7.7109375" style="94" customWidth="1"/>
    <col min="5632" max="5632" width="8.42578125" style="94" customWidth="1"/>
    <col min="5633" max="5634" width="7.7109375" style="94" customWidth="1"/>
    <col min="5635" max="5635" width="8.42578125" style="94" customWidth="1"/>
    <col min="5636" max="5636" width="7.7109375" style="94" customWidth="1"/>
    <col min="5637" max="5637" width="40.7109375" style="94" customWidth="1"/>
    <col min="5638" max="5882" width="9.140625" style="94"/>
    <col min="5883" max="5883" width="42.7109375" style="94" customWidth="1"/>
    <col min="5884" max="5884" width="7.7109375" style="94" customWidth="1"/>
    <col min="5885" max="5885" width="8.42578125" style="94" customWidth="1"/>
    <col min="5886" max="5887" width="7.7109375" style="94" customWidth="1"/>
    <col min="5888" max="5888" width="8.42578125" style="94" customWidth="1"/>
    <col min="5889" max="5890" width="7.7109375" style="94" customWidth="1"/>
    <col min="5891" max="5891" width="8.42578125" style="94" customWidth="1"/>
    <col min="5892" max="5892" width="7.7109375" style="94" customWidth="1"/>
    <col min="5893" max="5893" width="40.7109375" style="94" customWidth="1"/>
    <col min="5894" max="6138" width="9.140625" style="94"/>
    <col min="6139" max="6139" width="42.7109375" style="94" customWidth="1"/>
    <col min="6140" max="6140" width="7.7109375" style="94" customWidth="1"/>
    <col min="6141" max="6141" width="8.42578125" style="94" customWidth="1"/>
    <col min="6142" max="6143" width="7.7109375" style="94" customWidth="1"/>
    <col min="6144" max="6144" width="8.42578125" style="94" customWidth="1"/>
    <col min="6145" max="6146" width="7.7109375" style="94" customWidth="1"/>
    <col min="6147" max="6147" width="8.42578125" style="94" customWidth="1"/>
    <col min="6148" max="6148" width="7.7109375" style="94" customWidth="1"/>
    <col min="6149" max="6149" width="40.7109375" style="94" customWidth="1"/>
    <col min="6150" max="6394" width="9.140625" style="94"/>
    <col min="6395" max="6395" width="42.7109375" style="94" customWidth="1"/>
    <col min="6396" max="6396" width="7.7109375" style="94" customWidth="1"/>
    <col min="6397" max="6397" width="8.42578125" style="94" customWidth="1"/>
    <col min="6398" max="6399" width="7.7109375" style="94" customWidth="1"/>
    <col min="6400" max="6400" width="8.42578125" style="94" customWidth="1"/>
    <col min="6401" max="6402" width="7.7109375" style="94" customWidth="1"/>
    <col min="6403" max="6403" width="8.42578125" style="94" customWidth="1"/>
    <col min="6404" max="6404" width="7.7109375" style="94" customWidth="1"/>
    <col min="6405" max="6405" width="40.7109375" style="94" customWidth="1"/>
    <col min="6406" max="6650" width="9.140625" style="94"/>
    <col min="6651" max="6651" width="42.7109375" style="94" customWidth="1"/>
    <col min="6652" max="6652" width="7.7109375" style="94" customWidth="1"/>
    <col min="6653" max="6653" width="8.42578125" style="94" customWidth="1"/>
    <col min="6654" max="6655" width="7.7109375" style="94" customWidth="1"/>
    <col min="6656" max="6656" width="8.42578125" style="94" customWidth="1"/>
    <col min="6657" max="6658" width="7.7109375" style="94" customWidth="1"/>
    <col min="6659" max="6659" width="8.42578125" style="94" customWidth="1"/>
    <col min="6660" max="6660" width="7.7109375" style="94" customWidth="1"/>
    <col min="6661" max="6661" width="40.7109375" style="94" customWidth="1"/>
    <col min="6662" max="6906" width="9.140625" style="94"/>
    <col min="6907" max="6907" width="42.7109375" style="94" customWidth="1"/>
    <col min="6908" max="6908" width="7.7109375" style="94" customWidth="1"/>
    <col min="6909" max="6909" width="8.42578125" style="94" customWidth="1"/>
    <col min="6910" max="6911" width="7.7109375" style="94" customWidth="1"/>
    <col min="6912" max="6912" width="8.42578125" style="94" customWidth="1"/>
    <col min="6913" max="6914" width="7.7109375" style="94" customWidth="1"/>
    <col min="6915" max="6915" width="8.42578125" style="94" customWidth="1"/>
    <col min="6916" max="6916" width="7.7109375" style="94" customWidth="1"/>
    <col min="6917" max="6917" width="40.7109375" style="94" customWidth="1"/>
    <col min="6918" max="7162" width="9.140625" style="94"/>
    <col min="7163" max="7163" width="42.7109375" style="94" customWidth="1"/>
    <col min="7164" max="7164" width="7.7109375" style="94" customWidth="1"/>
    <col min="7165" max="7165" width="8.42578125" style="94" customWidth="1"/>
    <col min="7166" max="7167" width="7.7109375" style="94" customWidth="1"/>
    <col min="7168" max="7168" width="8.42578125" style="94" customWidth="1"/>
    <col min="7169" max="7170" width="7.7109375" style="94" customWidth="1"/>
    <col min="7171" max="7171" width="8.42578125" style="94" customWidth="1"/>
    <col min="7172" max="7172" width="7.7109375" style="94" customWidth="1"/>
    <col min="7173" max="7173" width="40.7109375" style="94" customWidth="1"/>
    <col min="7174" max="7418" width="9.140625" style="94"/>
    <col min="7419" max="7419" width="42.7109375" style="94" customWidth="1"/>
    <col min="7420" max="7420" width="7.7109375" style="94" customWidth="1"/>
    <col min="7421" max="7421" width="8.42578125" style="94" customWidth="1"/>
    <col min="7422" max="7423" width="7.7109375" style="94" customWidth="1"/>
    <col min="7424" max="7424" width="8.42578125" style="94" customWidth="1"/>
    <col min="7425" max="7426" width="7.7109375" style="94" customWidth="1"/>
    <col min="7427" max="7427" width="8.42578125" style="94" customWidth="1"/>
    <col min="7428" max="7428" width="7.7109375" style="94" customWidth="1"/>
    <col min="7429" max="7429" width="40.7109375" style="94" customWidth="1"/>
    <col min="7430" max="7674" width="9.140625" style="94"/>
    <col min="7675" max="7675" width="42.7109375" style="94" customWidth="1"/>
    <col min="7676" max="7676" width="7.7109375" style="94" customWidth="1"/>
    <col min="7677" max="7677" width="8.42578125" style="94" customWidth="1"/>
    <col min="7678" max="7679" width="7.7109375" style="94" customWidth="1"/>
    <col min="7680" max="7680" width="8.42578125" style="94" customWidth="1"/>
    <col min="7681" max="7682" width="7.7109375" style="94" customWidth="1"/>
    <col min="7683" max="7683" width="8.42578125" style="94" customWidth="1"/>
    <col min="7684" max="7684" width="7.7109375" style="94" customWidth="1"/>
    <col min="7685" max="7685" width="40.7109375" style="94" customWidth="1"/>
    <col min="7686" max="7930" width="9.140625" style="94"/>
    <col min="7931" max="7931" width="42.7109375" style="94" customWidth="1"/>
    <col min="7932" max="7932" width="7.7109375" style="94" customWidth="1"/>
    <col min="7933" max="7933" width="8.42578125" style="94" customWidth="1"/>
    <col min="7934" max="7935" width="7.7109375" style="94" customWidth="1"/>
    <col min="7936" max="7936" width="8.42578125" style="94" customWidth="1"/>
    <col min="7937" max="7938" width="7.7109375" style="94" customWidth="1"/>
    <col min="7939" max="7939" width="8.42578125" style="94" customWidth="1"/>
    <col min="7940" max="7940" width="7.7109375" style="94" customWidth="1"/>
    <col min="7941" max="7941" width="40.7109375" style="94" customWidth="1"/>
    <col min="7942" max="8186" width="9.140625" style="94"/>
    <col min="8187" max="8187" width="42.7109375" style="94" customWidth="1"/>
    <col min="8188" max="8188" width="7.7109375" style="94" customWidth="1"/>
    <col min="8189" max="8189" width="8.42578125" style="94" customWidth="1"/>
    <col min="8190" max="8191" width="7.7109375" style="94" customWidth="1"/>
    <col min="8192" max="8192" width="8.42578125" style="94" customWidth="1"/>
    <col min="8193" max="8194" width="7.7109375" style="94" customWidth="1"/>
    <col min="8195" max="8195" width="8.42578125" style="94" customWidth="1"/>
    <col min="8196" max="8196" width="7.7109375" style="94" customWidth="1"/>
    <col min="8197" max="8197" width="40.7109375" style="94" customWidth="1"/>
    <col min="8198" max="8442" width="9.140625" style="94"/>
    <col min="8443" max="8443" width="42.7109375" style="94" customWidth="1"/>
    <col min="8444" max="8444" width="7.7109375" style="94" customWidth="1"/>
    <col min="8445" max="8445" width="8.42578125" style="94" customWidth="1"/>
    <col min="8446" max="8447" width="7.7109375" style="94" customWidth="1"/>
    <col min="8448" max="8448" width="8.42578125" style="94" customWidth="1"/>
    <col min="8449" max="8450" width="7.7109375" style="94" customWidth="1"/>
    <col min="8451" max="8451" width="8.42578125" style="94" customWidth="1"/>
    <col min="8452" max="8452" width="7.7109375" style="94" customWidth="1"/>
    <col min="8453" max="8453" width="40.7109375" style="94" customWidth="1"/>
    <col min="8454" max="8698" width="9.140625" style="94"/>
    <col min="8699" max="8699" width="42.7109375" style="94" customWidth="1"/>
    <col min="8700" max="8700" width="7.7109375" style="94" customWidth="1"/>
    <col min="8701" max="8701" width="8.42578125" style="94" customWidth="1"/>
    <col min="8702" max="8703" width="7.7109375" style="94" customWidth="1"/>
    <col min="8704" max="8704" width="8.42578125" style="94" customWidth="1"/>
    <col min="8705" max="8706" width="7.7109375" style="94" customWidth="1"/>
    <col min="8707" max="8707" width="8.42578125" style="94" customWidth="1"/>
    <col min="8708" max="8708" width="7.7109375" style="94" customWidth="1"/>
    <col min="8709" max="8709" width="40.7109375" style="94" customWidth="1"/>
    <col min="8710" max="8954" width="9.140625" style="94"/>
    <col min="8955" max="8955" width="42.7109375" style="94" customWidth="1"/>
    <col min="8956" max="8956" width="7.7109375" style="94" customWidth="1"/>
    <col min="8957" max="8957" width="8.42578125" style="94" customWidth="1"/>
    <col min="8958" max="8959" width="7.7109375" style="94" customWidth="1"/>
    <col min="8960" max="8960" width="8.42578125" style="94" customWidth="1"/>
    <col min="8961" max="8962" width="7.7109375" style="94" customWidth="1"/>
    <col min="8963" max="8963" width="8.42578125" style="94" customWidth="1"/>
    <col min="8964" max="8964" width="7.7109375" style="94" customWidth="1"/>
    <col min="8965" max="8965" width="40.7109375" style="94" customWidth="1"/>
    <col min="8966" max="9210" width="9.140625" style="94"/>
    <col min="9211" max="9211" width="42.7109375" style="94" customWidth="1"/>
    <col min="9212" max="9212" width="7.7109375" style="94" customWidth="1"/>
    <col min="9213" max="9213" width="8.42578125" style="94" customWidth="1"/>
    <col min="9214" max="9215" width="7.7109375" style="94" customWidth="1"/>
    <col min="9216" max="9216" width="8.42578125" style="94" customWidth="1"/>
    <col min="9217" max="9218" width="7.7109375" style="94" customWidth="1"/>
    <col min="9219" max="9219" width="8.42578125" style="94" customWidth="1"/>
    <col min="9220" max="9220" width="7.7109375" style="94" customWidth="1"/>
    <col min="9221" max="9221" width="40.7109375" style="94" customWidth="1"/>
    <col min="9222" max="9466" width="9.140625" style="94"/>
    <col min="9467" max="9467" width="42.7109375" style="94" customWidth="1"/>
    <col min="9468" max="9468" width="7.7109375" style="94" customWidth="1"/>
    <col min="9469" max="9469" width="8.42578125" style="94" customWidth="1"/>
    <col min="9470" max="9471" width="7.7109375" style="94" customWidth="1"/>
    <col min="9472" max="9472" width="8.42578125" style="94" customWidth="1"/>
    <col min="9473" max="9474" width="7.7109375" style="94" customWidth="1"/>
    <col min="9475" max="9475" width="8.42578125" style="94" customWidth="1"/>
    <col min="9476" max="9476" width="7.7109375" style="94" customWidth="1"/>
    <col min="9477" max="9477" width="40.7109375" style="94" customWidth="1"/>
    <col min="9478" max="9722" width="9.140625" style="94"/>
    <col min="9723" max="9723" width="42.7109375" style="94" customWidth="1"/>
    <col min="9724" max="9724" width="7.7109375" style="94" customWidth="1"/>
    <col min="9725" max="9725" width="8.42578125" style="94" customWidth="1"/>
    <col min="9726" max="9727" width="7.7109375" style="94" customWidth="1"/>
    <col min="9728" max="9728" width="8.42578125" style="94" customWidth="1"/>
    <col min="9729" max="9730" width="7.7109375" style="94" customWidth="1"/>
    <col min="9731" max="9731" width="8.42578125" style="94" customWidth="1"/>
    <col min="9732" max="9732" width="7.7109375" style="94" customWidth="1"/>
    <col min="9733" max="9733" width="40.7109375" style="94" customWidth="1"/>
    <col min="9734" max="9978" width="9.140625" style="94"/>
    <col min="9979" max="9979" width="42.7109375" style="94" customWidth="1"/>
    <col min="9980" max="9980" width="7.7109375" style="94" customWidth="1"/>
    <col min="9981" max="9981" width="8.42578125" style="94" customWidth="1"/>
    <col min="9982" max="9983" width="7.7109375" style="94" customWidth="1"/>
    <col min="9984" max="9984" width="8.42578125" style="94" customWidth="1"/>
    <col min="9985" max="9986" width="7.7109375" style="94" customWidth="1"/>
    <col min="9987" max="9987" width="8.42578125" style="94" customWidth="1"/>
    <col min="9988" max="9988" width="7.7109375" style="94" customWidth="1"/>
    <col min="9989" max="9989" width="40.7109375" style="94" customWidth="1"/>
    <col min="9990" max="10234" width="9.140625" style="94"/>
    <col min="10235" max="10235" width="42.7109375" style="94" customWidth="1"/>
    <col min="10236" max="10236" width="7.7109375" style="94" customWidth="1"/>
    <col min="10237" max="10237" width="8.42578125" style="94" customWidth="1"/>
    <col min="10238" max="10239" width="7.7109375" style="94" customWidth="1"/>
    <col min="10240" max="10240" width="8.42578125" style="94" customWidth="1"/>
    <col min="10241" max="10242" width="7.7109375" style="94" customWidth="1"/>
    <col min="10243" max="10243" width="8.42578125" style="94" customWidth="1"/>
    <col min="10244" max="10244" width="7.7109375" style="94" customWidth="1"/>
    <col min="10245" max="10245" width="40.7109375" style="94" customWidth="1"/>
    <col min="10246" max="10490" width="9.140625" style="94"/>
    <col min="10491" max="10491" width="42.7109375" style="94" customWidth="1"/>
    <col min="10492" max="10492" width="7.7109375" style="94" customWidth="1"/>
    <col min="10493" max="10493" width="8.42578125" style="94" customWidth="1"/>
    <col min="10494" max="10495" width="7.7109375" style="94" customWidth="1"/>
    <col min="10496" max="10496" width="8.42578125" style="94" customWidth="1"/>
    <col min="10497" max="10498" width="7.7109375" style="94" customWidth="1"/>
    <col min="10499" max="10499" width="8.42578125" style="94" customWidth="1"/>
    <col min="10500" max="10500" width="7.7109375" style="94" customWidth="1"/>
    <col min="10501" max="10501" width="40.7109375" style="94" customWidth="1"/>
    <col min="10502" max="10746" width="9.140625" style="94"/>
    <col min="10747" max="10747" width="42.7109375" style="94" customWidth="1"/>
    <col min="10748" max="10748" width="7.7109375" style="94" customWidth="1"/>
    <col min="10749" max="10749" width="8.42578125" style="94" customWidth="1"/>
    <col min="10750" max="10751" width="7.7109375" style="94" customWidth="1"/>
    <col min="10752" max="10752" width="8.42578125" style="94" customWidth="1"/>
    <col min="10753" max="10754" width="7.7109375" style="94" customWidth="1"/>
    <col min="10755" max="10755" width="8.42578125" style="94" customWidth="1"/>
    <col min="10756" max="10756" width="7.7109375" style="94" customWidth="1"/>
    <col min="10757" max="10757" width="40.7109375" style="94" customWidth="1"/>
    <col min="10758" max="11002" width="9.140625" style="94"/>
    <col min="11003" max="11003" width="42.7109375" style="94" customWidth="1"/>
    <col min="11004" max="11004" width="7.7109375" style="94" customWidth="1"/>
    <col min="11005" max="11005" width="8.42578125" style="94" customWidth="1"/>
    <col min="11006" max="11007" width="7.7109375" style="94" customWidth="1"/>
    <col min="11008" max="11008" width="8.42578125" style="94" customWidth="1"/>
    <col min="11009" max="11010" width="7.7109375" style="94" customWidth="1"/>
    <col min="11011" max="11011" width="8.42578125" style="94" customWidth="1"/>
    <col min="11012" max="11012" width="7.7109375" style="94" customWidth="1"/>
    <col min="11013" max="11013" width="40.7109375" style="94" customWidth="1"/>
    <col min="11014" max="11258" width="9.140625" style="94"/>
    <col min="11259" max="11259" width="42.7109375" style="94" customWidth="1"/>
    <col min="11260" max="11260" width="7.7109375" style="94" customWidth="1"/>
    <col min="11261" max="11261" width="8.42578125" style="94" customWidth="1"/>
    <col min="11262" max="11263" width="7.7109375" style="94" customWidth="1"/>
    <col min="11264" max="11264" width="8.42578125" style="94" customWidth="1"/>
    <col min="11265" max="11266" width="7.7109375" style="94" customWidth="1"/>
    <col min="11267" max="11267" width="8.42578125" style="94" customWidth="1"/>
    <col min="11268" max="11268" width="7.7109375" style="94" customWidth="1"/>
    <col min="11269" max="11269" width="40.7109375" style="94" customWidth="1"/>
    <col min="11270" max="11514" width="9.140625" style="94"/>
    <col min="11515" max="11515" width="42.7109375" style="94" customWidth="1"/>
    <col min="11516" max="11516" width="7.7109375" style="94" customWidth="1"/>
    <col min="11517" max="11517" width="8.42578125" style="94" customWidth="1"/>
    <col min="11518" max="11519" width="7.7109375" style="94" customWidth="1"/>
    <col min="11520" max="11520" width="8.42578125" style="94" customWidth="1"/>
    <col min="11521" max="11522" width="7.7109375" style="94" customWidth="1"/>
    <col min="11523" max="11523" width="8.42578125" style="94" customWidth="1"/>
    <col min="11524" max="11524" width="7.7109375" style="94" customWidth="1"/>
    <col min="11525" max="11525" width="40.7109375" style="94" customWidth="1"/>
    <col min="11526" max="11770" width="9.140625" style="94"/>
    <col min="11771" max="11771" width="42.7109375" style="94" customWidth="1"/>
    <col min="11772" max="11772" width="7.7109375" style="94" customWidth="1"/>
    <col min="11773" max="11773" width="8.42578125" style="94" customWidth="1"/>
    <col min="11774" max="11775" width="7.7109375" style="94" customWidth="1"/>
    <col min="11776" max="11776" width="8.42578125" style="94" customWidth="1"/>
    <col min="11777" max="11778" width="7.7109375" style="94" customWidth="1"/>
    <col min="11779" max="11779" width="8.42578125" style="94" customWidth="1"/>
    <col min="11780" max="11780" width="7.7109375" style="94" customWidth="1"/>
    <col min="11781" max="11781" width="40.7109375" style="94" customWidth="1"/>
    <col min="11782" max="12026" width="9.140625" style="94"/>
    <col min="12027" max="12027" width="42.7109375" style="94" customWidth="1"/>
    <col min="12028" max="12028" width="7.7109375" style="94" customWidth="1"/>
    <col min="12029" max="12029" width="8.42578125" style="94" customWidth="1"/>
    <col min="12030" max="12031" width="7.7109375" style="94" customWidth="1"/>
    <col min="12032" max="12032" width="8.42578125" style="94" customWidth="1"/>
    <col min="12033" max="12034" width="7.7109375" style="94" customWidth="1"/>
    <col min="12035" max="12035" width="8.42578125" style="94" customWidth="1"/>
    <col min="12036" max="12036" width="7.7109375" style="94" customWidth="1"/>
    <col min="12037" max="12037" width="40.7109375" style="94" customWidth="1"/>
    <col min="12038" max="12282" width="9.140625" style="94"/>
    <col min="12283" max="12283" width="42.7109375" style="94" customWidth="1"/>
    <col min="12284" max="12284" width="7.7109375" style="94" customWidth="1"/>
    <col min="12285" max="12285" width="8.42578125" style="94" customWidth="1"/>
    <col min="12286" max="12287" width="7.7109375" style="94" customWidth="1"/>
    <col min="12288" max="12288" width="8.42578125" style="94" customWidth="1"/>
    <col min="12289" max="12290" width="7.7109375" style="94" customWidth="1"/>
    <col min="12291" max="12291" width="8.42578125" style="94" customWidth="1"/>
    <col min="12292" max="12292" width="7.7109375" style="94" customWidth="1"/>
    <col min="12293" max="12293" width="40.7109375" style="94" customWidth="1"/>
    <col min="12294" max="12538" width="9.140625" style="94"/>
    <col min="12539" max="12539" width="42.7109375" style="94" customWidth="1"/>
    <col min="12540" max="12540" width="7.7109375" style="94" customWidth="1"/>
    <col min="12541" max="12541" width="8.42578125" style="94" customWidth="1"/>
    <col min="12542" max="12543" width="7.7109375" style="94" customWidth="1"/>
    <col min="12544" max="12544" width="8.42578125" style="94" customWidth="1"/>
    <col min="12545" max="12546" width="7.7109375" style="94" customWidth="1"/>
    <col min="12547" max="12547" width="8.42578125" style="94" customWidth="1"/>
    <col min="12548" max="12548" width="7.7109375" style="94" customWidth="1"/>
    <col min="12549" max="12549" width="40.7109375" style="94" customWidth="1"/>
    <col min="12550" max="12794" width="9.140625" style="94"/>
    <col min="12795" max="12795" width="42.7109375" style="94" customWidth="1"/>
    <col min="12796" max="12796" width="7.7109375" style="94" customWidth="1"/>
    <col min="12797" max="12797" width="8.42578125" style="94" customWidth="1"/>
    <col min="12798" max="12799" width="7.7109375" style="94" customWidth="1"/>
    <col min="12800" max="12800" width="8.42578125" style="94" customWidth="1"/>
    <col min="12801" max="12802" width="7.7109375" style="94" customWidth="1"/>
    <col min="12803" max="12803" width="8.42578125" style="94" customWidth="1"/>
    <col min="12804" max="12804" width="7.7109375" style="94" customWidth="1"/>
    <col min="12805" max="12805" width="40.7109375" style="94" customWidth="1"/>
    <col min="12806" max="13050" width="9.140625" style="94"/>
    <col min="13051" max="13051" width="42.7109375" style="94" customWidth="1"/>
    <col min="13052" max="13052" width="7.7109375" style="94" customWidth="1"/>
    <col min="13053" max="13053" width="8.42578125" style="94" customWidth="1"/>
    <col min="13054" max="13055" width="7.7109375" style="94" customWidth="1"/>
    <col min="13056" max="13056" width="8.42578125" style="94" customWidth="1"/>
    <col min="13057" max="13058" width="7.7109375" style="94" customWidth="1"/>
    <col min="13059" max="13059" width="8.42578125" style="94" customWidth="1"/>
    <col min="13060" max="13060" width="7.7109375" style="94" customWidth="1"/>
    <col min="13061" max="13061" width="40.7109375" style="94" customWidth="1"/>
    <col min="13062" max="13306" width="9.140625" style="94"/>
    <col min="13307" max="13307" width="42.7109375" style="94" customWidth="1"/>
    <col min="13308" max="13308" width="7.7109375" style="94" customWidth="1"/>
    <col min="13309" max="13309" width="8.42578125" style="94" customWidth="1"/>
    <col min="13310" max="13311" width="7.7109375" style="94" customWidth="1"/>
    <col min="13312" max="13312" width="8.42578125" style="94" customWidth="1"/>
    <col min="13313" max="13314" width="7.7109375" style="94" customWidth="1"/>
    <col min="13315" max="13315" width="8.42578125" style="94" customWidth="1"/>
    <col min="13316" max="13316" width="7.7109375" style="94" customWidth="1"/>
    <col min="13317" max="13317" width="40.7109375" style="94" customWidth="1"/>
    <col min="13318" max="13562" width="9.140625" style="94"/>
    <col min="13563" max="13563" width="42.7109375" style="94" customWidth="1"/>
    <col min="13564" max="13564" width="7.7109375" style="94" customWidth="1"/>
    <col min="13565" max="13565" width="8.42578125" style="94" customWidth="1"/>
    <col min="13566" max="13567" width="7.7109375" style="94" customWidth="1"/>
    <col min="13568" max="13568" width="8.42578125" style="94" customWidth="1"/>
    <col min="13569" max="13570" width="7.7109375" style="94" customWidth="1"/>
    <col min="13571" max="13571" width="8.42578125" style="94" customWidth="1"/>
    <col min="13572" max="13572" width="7.7109375" style="94" customWidth="1"/>
    <col min="13573" max="13573" width="40.7109375" style="94" customWidth="1"/>
    <col min="13574" max="13818" width="9.140625" style="94"/>
    <col min="13819" max="13819" width="42.7109375" style="94" customWidth="1"/>
    <col min="13820" max="13820" width="7.7109375" style="94" customWidth="1"/>
    <col min="13821" max="13821" width="8.42578125" style="94" customWidth="1"/>
    <col min="13822" max="13823" width="7.7109375" style="94" customWidth="1"/>
    <col min="13824" max="13824" width="8.42578125" style="94" customWidth="1"/>
    <col min="13825" max="13826" width="7.7109375" style="94" customWidth="1"/>
    <col min="13827" max="13827" width="8.42578125" style="94" customWidth="1"/>
    <col min="13828" max="13828" width="7.7109375" style="94" customWidth="1"/>
    <col min="13829" max="13829" width="40.7109375" style="94" customWidth="1"/>
    <col min="13830" max="14074" width="9.140625" style="94"/>
    <col min="14075" max="14075" width="42.7109375" style="94" customWidth="1"/>
    <col min="14076" max="14076" width="7.7109375" style="94" customWidth="1"/>
    <col min="14077" max="14077" width="8.42578125" style="94" customWidth="1"/>
    <col min="14078" max="14079" width="7.7109375" style="94" customWidth="1"/>
    <col min="14080" max="14080" width="8.42578125" style="94" customWidth="1"/>
    <col min="14081" max="14082" width="7.7109375" style="94" customWidth="1"/>
    <col min="14083" max="14083" width="8.42578125" style="94" customWidth="1"/>
    <col min="14084" max="14084" width="7.7109375" style="94" customWidth="1"/>
    <col min="14085" max="14085" width="40.7109375" style="94" customWidth="1"/>
    <col min="14086" max="14330" width="9.140625" style="94"/>
    <col min="14331" max="14331" width="42.7109375" style="94" customWidth="1"/>
    <col min="14332" max="14332" width="7.7109375" style="94" customWidth="1"/>
    <col min="14333" max="14333" width="8.42578125" style="94" customWidth="1"/>
    <col min="14334" max="14335" width="7.7109375" style="94" customWidth="1"/>
    <col min="14336" max="14336" width="8.42578125" style="94" customWidth="1"/>
    <col min="14337" max="14338" width="7.7109375" style="94" customWidth="1"/>
    <col min="14339" max="14339" width="8.42578125" style="94" customWidth="1"/>
    <col min="14340" max="14340" width="7.7109375" style="94" customWidth="1"/>
    <col min="14341" max="14341" width="40.7109375" style="94" customWidth="1"/>
    <col min="14342" max="14586" width="9.140625" style="94"/>
    <col min="14587" max="14587" width="42.7109375" style="94" customWidth="1"/>
    <col min="14588" max="14588" width="7.7109375" style="94" customWidth="1"/>
    <col min="14589" max="14589" width="8.42578125" style="94" customWidth="1"/>
    <col min="14590" max="14591" width="7.7109375" style="94" customWidth="1"/>
    <col min="14592" max="14592" width="8.42578125" style="94" customWidth="1"/>
    <col min="14593" max="14594" width="7.7109375" style="94" customWidth="1"/>
    <col min="14595" max="14595" width="8.42578125" style="94" customWidth="1"/>
    <col min="14596" max="14596" width="7.7109375" style="94" customWidth="1"/>
    <col min="14597" max="14597" width="40.7109375" style="94" customWidth="1"/>
    <col min="14598" max="14842" width="9.140625" style="94"/>
    <col min="14843" max="14843" width="42.7109375" style="94" customWidth="1"/>
    <col min="14844" max="14844" width="7.7109375" style="94" customWidth="1"/>
    <col min="14845" max="14845" width="8.42578125" style="94" customWidth="1"/>
    <col min="14846" max="14847" width="7.7109375" style="94" customWidth="1"/>
    <col min="14848" max="14848" width="8.42578125" style="94" customWidth="1"/>
    <col min="14849" max="14850" width="7.7109375" style="94" customWidth="1"/>
    <col min="14851" max="14851" width="8.42578125" style="94" customWidth="1"/>
    <col min="14852" max="14852" width="7.7109375" style="94" customWidth="1"/>
    <col min="14853" max="14853" width="40.7109375" style="94" customWidth="1"/>
    <col min="14854" max="15098" width="9.140625" style="94"/>
    <col min="15099" max="15099" width="42.7109375" style="94" customWidth="1"/>
    <col min="15100" max="15100" width="7.7109375" style="94" customWidth="1"/>
    <col min="15101" max="15101" width="8.42578125" style="94" customWidth="1"/>
    <col min="15102" max="15103" width="7.7109375" style="94" customWidth="1"/>
    <col min="15104" max="15104" width="8.42578125" style="94" customWidth="1"/>
    <col min="15105" max="15106" width="7.7109375" style="94" customWidth="1"/>
    <col min="15107" max="15107" width="8.42578125" style="94" customWidth="1"/>
    <col min="15108" max="15108" width="7.7109375" style="94" customWidth="1"/>
    <col min="15109" max="15109" width="40.7109375" style="94" customWidth="1"/>
    <col min="15110" max="15354" width="9.140625" style="94"/>
    <col min="15355" max="15355" width="42.7109375" style="94" customWidth="1"/>
    <col min="15356" max="15356" width="7.7109375" style="94" customWidth="1"/>
    <col min="15357" max="15357" width="8.42578125" style="94" customWidth="1"/>
    <col min="15358" max="15359" width="7.7109375" style="94" customWidth="1"/>
    <col min="15360" max="15360" width="8.42578125" style="94" customWidth="1"/>
    <col min="15361" max="15362" width="7.7109375" style="94" customWidth="1"/>
    <col min="15363" max="15363" width="8.42578125" style="94" customWidth="1"/>
    <col min="15364" max="15364" width="7.7109375" style="94" customWidth="1"/>
    <col min="15365" max="15365" width="40.7109375" style="94" customWidth="1"/>
    <col min="15366" max="15610" width="9.140625" style="94"/>
    <col min="15611" max="15611" width="42.7109375" style="94" customWidth="1"/>
    <col min="15612" max="15612" width="7.7109375" style="94" customWidth="1"/>
    <col min="15613" max="15613" width="8.42578125" style="94" customWidth="1"/>
    <col min="15614" max="15615" width="7.7109375" style="94" customWidth="1"/>
    <col min="15616" max="15616" width="8.42578125" style="94" customWidth="1"/>
    <col min="15617" max="15618" width="7.7109375" style="94" customWidth="1"/>
    <col min="15619" max="15619" width="8.42578125" style="94" customWidth="1"/>
    <col min="15620" max="15620" width="7.7109375" style="94" customWidth="1"/>
    <col min="15621" max="15621" width="40.7109375" style="94" customWidth="1"/>
    <col min="15622" max="15866" width="9.140625" style="94"/>
    <col min="15867" max="15867" width="42.7109375" style="94" customWidth="1"/>
    <col min="15868" max="15868" width="7.7109375" style="94" customWidth="1"/>
    <col min="15869" max="15869" width="8.42578125" style="94" customWidth="1"/>
    <col min="15870" max="15871" width="7.7109375" style="94" customWidth="1"/>
    <col min="15872" max="15872" width="8.42578125" style="94" customWidth="1"/>
    <col min="15873" max="15874" width="7.7109375" style="94" customWidth="1"/>
    <col min="15875" max="15875" width="8.42578125" style="94" customWidth="1"/>
    <col min="15876" max="15876" width="7.7109375" style="94" customWidth="1"/>
    <col min="15877" max="15877" width="40.7109375" style="94" customWidth="1"/>
    <col min="15878" max="16122" width="9.140625" style="94"/>
    <col min="16123" max="16123" width="42.7109375" style="94" customWidth="1"/>
    <col min="16124" max="16124" width="7.7109375" style="94" customWidth="1"/>
    <col min="16125" max="16125" width="8.42578125" style="94" customWidth="1"/>
    <col min="16126" max="16127" width="7.7109375" style="94" customWidth="1"/>
    <col min="16128" max="16128" width="8.42578125" style="94" customWidth="1"/>
    <col min="16129" max="16130" width="7.7109375" style="94" customWidth="1"/>
    <col min="16131" max="16131" width="8.42578125" style="94" customWidth="1"/>
    <col min="16132" max="16132" width="7.7109375" style="94" customWidth="1"/>
    <col min="16133" max="16133" width="40.7109375" style="94" customWidth="1"/>
    <col min="16134" max="16377" width="9.140625" style="94"/>
    <col min="16378" max="16378" width="9.140625" style="94" customWidth="1"/>
    <col min="16379" max="16384" width="9.140625" style="94"/>
  </cols>
  <sheetData>
    <row r="1" spans="1:250" ht="23.25" x14ac:dyDescent="0.25">
      <c r="A1" s="1330" t="s">
        <v>797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  <c r="P1" s="1330"/>
      <c r="Q1" s="90"/>
      <c r="R1" s="1596"/>
      <c r="S1" s="1596"/>
      <c r="T1" s="1596"/>
      <c r="U1" s="1596"/>
      <c r="V1" s="1596"/>
      <c r="W1" s="1596"/>
      <c r="X1" s="1596"/>
      <c r="Y1" s="1596"/>
      <c r="Z1" s="1596"/>
      <c r="AA1" s="1596"/>
      <c r="AB1" s="1596"/>
      <c r="AC1" s="1596"/>
      <c r="AD1" s="1596"/>
      <c r="AE1" s="1596"/>
      <c r="AF1" s="1596"/>
      <c r="AG1" s="1596"/>
      <c r="AH1" s="1596"/>
      <c r="AI1" s="1596"/>
      <c r="AJ1" s="1596"/>
      <c r="AK1" s="1596"/>
      <c r="AL1" s="1596"/>
      <c r="AM1" s="1596"/>
      <c r="AN1" s="1596"/>
      <c r="AO1" s="1596"/>
      <c r="AP1" s="1596"/>
      <c r="AQ1" s="1596"/>
      <c r="AR1" s="1596"/>
      <c r="AS1" s="1596"/>
      <c r="AT1" s="1596"/>
      <c r="AU1" s="1596"/>
      <c r="AV1" s="1596"/>
      <c r="AW1" s="1596"/>
      <c r="AX1" s="1596"/>
      <c r="AY1" s="1596"/>
      <c r="AZ1" s="1596"/>
      <c r="BA1" s="1596"/>
      <c r="BB1" s="1596"/>
      <c r="BC1" s="1596"/>
      <c r="BD1" s="1596"/>
      <c r="BE1" s="1596"/>
      <c r="BF1" s="1596"/>
      <c r="BG1" s="1596"/>
      <c r="BH1" s="1596"/>
      <c r="BI1" s="1596"/>
      <c r="BJ1" s="1596"/>
      <c r="BK1" s="1596"/>
      <c r="BL1" s="1596"/>
      <c r="BM1" s="1596"/>
      <c r="BN1" s="1596"/>
      <c r="BO1" s="1596"/>
      <c r="BP1" s="1596"/>
      <c r="BQ1" s="1596"/>
      <c r="BR1" s="1596"/>
      <c r="BS1" s="1596"/>
      <c r="BT1" s="1596"/>
      <c r="BU1" s="1596"/>
      <c r="BV1" s="1596"/>
      <c r="BW1" s="1596"/>
      <c r="BX1" s="1596"/>
      <c r="BY1" s="1596"/>
      <c r="BZ1" s="1596"/>
      <c r="CA1" s="1596"/>
      <c r="CB1" s="1596"/>
      <c r="CC1" s="1596"/>
      <c r="CD1" s="1596"/>
      <c r="CE1" s="1596"/>
      <c r="CF1" s="1596"/>
      <c r="CG1" s="1596"/>
      <c r="CH1" s="1596"/>
      <c r="CI1" s="1596"/>
      <c r="CJ1" s="1596"/>
      <c r="CK1" s="1596"/>
      <c r="CL1" s="1596"/>
      <c r="CM1" s="1596"/>
      <c r="CN1" s="1596"/>
      <c r="CO1" s="1596"/>
      <c r="CP1" s="1596"/>
      <c r="CQ1" s="1596"/>
      <c r="CR1" s="1596"/>
      <c r="CS1" s="1596"/>
      <c r="CT1" s="1596"/>
      <c r="CU1" s="1596"/>
      <c r="CV1" s="1596"/>
      <c r="CW1" s="1596"/>
      <c r="CX1" s="1596"/>
      <c r="CY1" s="1596"/>
      <c r="CZ1" s="1596"/>
      <c r="DA1" s="1596"/>
      <c r="DB1" s="1596"/>
      <c r="DC1" s="1596"/>
      <c r="DD1" s="1596"/>
      <c r="DE1" s="1596"/>
      <c r="DF1" s="1596"/>
      <c r="DG1" s="1596"/>
      <c r="DH1" s="1596"/>
      <c r="DI1" s="1596"/>
      <c r="DJ1" s="1596"/>
      <c r="DK1" s="1596"/>
      <c r="DL1" s="1596"/>
      <c r="DM1" s="1596"/>
      <c r="DN1" s="1596"/>
      <c r="DO1" s="1596"/>
      <c r="DP1" s="1596"/>
      <c r="DQ1" s="1596"/>
      <c r="DR1" s="1596"/>
      <c r="DS1" s="1596"/>
      <c r="DT1" s="1596"/>
      <c r="DU1" s="1596"/>
      <c r="DV1" s="1596"/>
      <c r="DW1" s="1596"/>
      <c r="DX1" s="1596"/>
      <c r="DY1" s="1596"/>
      <c r="DZ1" s="1596"/>
      <c r="EA1" s="1596"/>
      <c r="EB1" s="1596"/>
      <c r="EC1" s="1596"/>
      <c r="ED1" s="1596"/>
      <c r="EE1" s="1596"/>
      <c r="EF1" s="1596"/>
      <c r="EG1" s="1596"/>
      <c r="EH1" s="1596"/>
      <c r="EI1" s="1596"/>
      <c r="EJ1" s="1596"/>
      <c r="EK1" s="1596"/>
      <c r="EL1" s="1596"/>
      <c r="EM1" s="1596"/>
      <c r="EN1" s="1596"/>
      <c r="EO1" s="1596"/>
      <c r="EP1" s="1596"/>
      <c r="EQ1" s="1596"/>
      <c r="ER1" s="1596"/>
      <c r="ES1" s="1596"/>
      <c r="ET1" s="1596"/>
      <c r="EU1" s="1596"/>
      <c r="EV1" s="1596"/>
      <c r="EW1" s="1596"/>
      <c r="EX1" s="1596"/>
      <c r="EY1" s="1596"/>
      <c r="EZ1" s="1596"/>
      <c r="FA1" s="1596"/>
      <c r="FB1" s="1596"/>
      <c r="FC1" s="1596"/>
      <c r="FD1" s="1596"/>
      <c r="FE1" s="1596"/>
      <c r="FF1" s="1596"/>
      <c r="FG1" s="1596"/>
      <c r="FH1" s="1596"/>
      <c r="FI1" s="1596"/>
      <c r="FJ1" s="1596"/>
      <c r="FK1" s="1596"/>
      <c r="FL1" s="1596"/>
      <c r="FM1" s="1596"/>
      <c r="FN1" s="1596"/>
      <c r="FO1" s="1596"/>
      <c r="FP1" s="1596"/>
      <c r="FQ1" s="1596"/>
      <c r="FR1" s="1596"/>
      <c r="FS1" s="1596"/>
      <c r="FT1" s="1596"/>
      <c r="FU1" s="1596"/>
      <c r="FV1" s="1596"/>
      <c r="FW1" s="1596"/>
      <c r="FX1" s="1596"/>
      <c r="FY1" s="1596"/>
      <c r="FZ1" s="1596"/>
      <c r="GA1" s="1596"/>
      <c r="GB1" s="1596"/>
      <c r="GC1" s="1596"/>
      <c r="GD1" s="1596"/>
      <c r="GE1" s="1596"/>
      <c r="GF1" s="1596"/>
      <c r="GG1" s="1596"/>
      <c r="GH1" s="1596"/>
      <c r="GI1" s="1596"/>
      <c r="GJ1" s="1596"/>
      <c r="GK1" s="1596"/>
      <c r="GL1" s="1596"/>
      <c r="GM1" s="1596"/>
      <c r="GN1" s="1596"/>
      <c r="GO1" s="1596"/>
      <c r="GP1" s="1596"/>
      <c r="GQ1" s="1596"/>
      <c r="GR1" s="1596"/>
      <c r="GS1" s="1596"/>
      <c r="GT1" s="1596"/>
      <c r="GU1" s="1596"/>
      <c r="GV1" s="1596"/>
      <c r="GW1" s="1596"/>
      <c r="GX1" s="1596"/>
      <c r="GY1" s="1596"/>
      <c r="GZ1" s="1596"/>
      <c r="HA1" s="1596"/>
      <c r="HB1" s="1596"/>
      <c r="HC1" s="1596"/>
      <c r="HD1" s="1596"/>
      <c r="HE1" s="1596"/>
      <c r="HF1" s="1596"/>
      <c r="HG1" s="1596"/>
      <c r="HH1" s="1596"/>
      <c r="HI1" s="1596"/>
      <c r="HJ1" s="1596"/>
      <c r="HK1" s="1596"/>
      <c r="HL1" s="1596"/>
      <c r="HM1" s="1596"/>
      <c r="HN1" s="1596"/>
      <c r="HO1" s="1596"/>
      <c r="HP1" s="1596"/>
      <c r="HQ1" s="1596"/>
      <c r="HR1" s="1596"/>
      <c r="HS1" s="1596"/>
      <c r="HT1" s="1596"/>
      <c r="HU1" s="1596"/>
      <c r="HV1" s="1596"/>
      <c r="HW1" s="1596"/>
      <c r="HX1" s="1596"/>
      <c r="HY1" s="1596"/>
      <c r="HZ1" s="1596"/>
      <c r="IA1" s="1596"/>
      <c r="IB1" s="1596"/>
      <c r="IC1" s="1596"/>
      <c r="ID1" s="1596"/>
      <c r="IE1" s="1596"/>
      <c r="IF1" s="1596"/>
      <c r="IG1" s="1596"/>
      <c r="IH1" s="1596"/>
      <c r="II1" s="1596"/>
      <c r="IJ1" s="1596"/>
      <c r="IK1" s="1596"/>
      <c r="IL1" s="1596"/>
      <c r="IM1" s="1596"/>
      <c r="IN1" s="1596"/>
      <c r="IO1" s="1596"/>
      <c r="IP1" s="1596"/>
    </row>
    <row r="2" spans="1:250" ht="15.75" x14ac:dyDescent="0.25">
      <c r="A2" s="1331" t="s">
        <v>426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  <c r="P2" s="1331"/>
      <c r="Q2" s="89"/>
      <c r="R2" s="1597"/>
      <c r="S2" s="1597"/>
      <c r="T2" s="1597"/>
      <c r="U2" s="1597"/>
      <c r="V2" s="1597"/>
      <c r="W2" s="1597"/>
      <c r="X2" s="1597"/>
      <c r="Y2" s="1597"/>
      <c r="Z2" s="1597"/>
      <c r="AA2" s="1597"/>
      <c r="AB2" s="1597"/>
      <c r="AC2" s="1597"/>
      <c r="AD2" s="1597"/>
      <c r="AE2" s="1597"/>
      <c r="AF2" s="1597"/>
      <c r="AG2" s="1597"/>
      <c r="AH2" s="1597"/>
      <c r="AI2" s="1597"/>
      <c r="AJ2" s="1597"/>
      <c r="AK2" s="1597"/>
      <c r="AL2" s="1597"/>
      <c r="AM2" s="1597"/>
      <c r="AN2" s="1597"/>
      <c r="AO2" s="1597"/>
      <c r="AP2" s="1597"/>
      <c r="AQ2" s="1597"/>
      <c r="AR2" s="1597"/>
      <c r="AS2" s="1597"/>
      <c r="AT2" s="1597"/>
      <c r="AU2" s="1597"/>
      <c r="AV2" s="1597"/>
      <c r="AW2" s="1597"/>
      <c r="AX2" s="1597"/>
      <c r="AY2" s="1597"/>
      <c r="AZ2" s="1597"/>
      <c r="BA2" s="1597"/>
      <c r="BB2" s="1597"/>
      <c r="BC2" s="1597"/>
      <c r="BD2" s="1597"/>
      <c r="BE2" s="1597"/>
      <c r="BF2" s="1597"/>
      <c r="BG2" s="1597"/>
      <c r="BH2" s="1597"/>
      <c r="BI2" s="1597"/>
      <c r="BJ2" s="1597"/>
      <c r="BK2" s="1597"/>
      <c r="BL2" s="1597"/>
      <c r="BM2" s="1597"/>
      <c r="BN2" s="1597"/>
      <c r="BO2" s="1597"/>
      <c r="BP2" s="1597"/>
      <c r="BQ2" s="1597"/>
      <c r="BR2" s="1597"/>
      <c r="BS2" s="1597"/>
      <c r="BT2" s="1597"/>
      <c r="BU2" s="1597"/>
      <c r="BV2" s="1597"/>
      <c r="BW2" s="1597"/>
      <c r="BX2" s="1597"/>
      <c r="BY2" s="1597"/>
      <c r="BZ2" s="1597"/>
      <c r="CA2" s="1597"/>
      <c r="CB2" s="1597"/>
      <c r="CC2" s="1597"/>
      <c r="CD2" s="1597"/>
      <c r="CE2" s="1597"/>
      <c r="CF2" s="1597"/>
      <c r="CG2" s="1597"/>
      <c r="CH2" s="1597"/>
      <c r="CI2" s="1597"/>
      <c r="CJ2" s="1597"/>
      <c r="CK2" s="1597"/>
      <c r="CL2" s="1597"/>
      <c r="CM2" s="1597"/>
      <c r="CN2" s="1597"/>
      <c r="CO2" s="1597"/>
      <c r="CP2" s="1597"/>
      <c r="CQ2" s="1597"/>
      <c r="CR2" s="1597"/>
      <c r="CS2" s="1597"/>
      <c r="CT2" s="1597"/>
      <c r="CU2" s="1597"/>
      <c r="CV2" s="1597"/>
      <c r="CW2" s="1597"/>
      <c r="CX2" s="1597"/>
      <c r="CY2" s="1597"/>
      <c r="CZ2" s="1597"/>
      <c r="DA2" s="1597"/>
      <c r="DB2" s="1597"/>
      <c r="DC2" s="1597"/>
      <c r="DD2" s="1597"/>
      <c r="DE2" s="1597"/>
      <c r="DF2" s="1597"/>
      <c r="DG2" s="1597"/>
      <c r="DH2" s="1597"/>
      <c r="DI2" s="1597"/>
      <c r="DJ2" s="1597"/>
      <c r="DK2" s="1597"/>
      <c r="DL2" s="1597"/>
      <c r="DM2" s="1597"/>
      <c r="DN2" s="1597"/>
      <c r="DO2" s="1597"/>
      <c r="DP2" s="1597"/>
      <c r="DQ2" s="1597"/>
      <c r="DR2" s="1597"/>
      <c r="DS2" s="1597"/>
      <c r="DT2" s="1597"/>
      <c r="DU2" s="1597"/>
      <c r="DV2" s="1597"/>
      <c r="DW2" s="1597"/>
      <c r="DX2" s="1597"/>
      <c r="DY2" s="1597"/>
      <c r="DZ2" s="1597"/>
      <c r="EA2" s="1597"/>
      <c r="EB2" s="1597"/>
      <c r="EC2" s="1597"/>
      <c r="ED2" s="1597"/>
      <c r="EE2" s="1597"/>
      <c r="EF2" s="1597"/>
      <c r="EG2" s="1597"/>
      <c r="EH2" s="1597"/>
      <c r="EI2" s="1597"/>
      <c r="EJ2" s="1597"/>
      <c r="EK2" s="1597"/>
      <c r="EL2" s="1597"/>
      <c r="EM2" s="1597"/>
      <c r="EN2" s="1597"/>
      <c r="EO2" s="1597"/>
      <c r="EP2" s="1597"/>
      <c r="EQ2" s="1597"/>
      <c r="ER2" s="1597"/>
      <c r="ES2" s="1597"/>
      <c r="ET2" s="1597"/>
      <c r="EU2" s="1597"/>
      <c r="EV2" s="1597"/>
      <c r="EW2" s="1597"/>
      <c r="EX2" s="1597"/>
      <c r="EY2" s="1597"/>
      <c r="EZ2" s="1597"/>
      <c r="FA2" s="1597"/>
      <c r="FB2" s="1597"/>
      <c r="FC2" s="1597"/>
      <c r="FD2" s="1597"/>
      <c r="FE2" s="1597"/>
      <c r="FF2" s="1597"/>
      <c r="FG2" s="1597"/>
      <c r="FH2" s="1597"/>
      <c r="FI2" s="1597"/>
      <c r="FJ2" s="1597"/>
      <c r="FK2" s="1597"/>
      <c r="FL2" s="1597"/>
      <c r="FM2" s="1597"/>
      <c r="FN2" s="1597"/>
      <c r="FO2" s="1597"/>
      <c r="FP2" s="1597"/>
      <c r="FQ2" s="1597"/>
      <c r="FR2" s="1597"/>
      <c r="FS2" s="1597"/>
      <c r="FT2" s="1597"/>
      <c r="FU2" s="1597"/>
      <c r="FV2" s="1597"/>
      <c r="FW2" s="1597"/>
      <c r="FX2" s="1597"/>
      <c r="FY2" s="1597"/>
      <c r="FZ2" s="1597"/>
      <c r="GA2" s="1597"/>
      <c r="GB2" s="1597"/>
      <c r="GC2" s="1597"/>
      <c r="GD2" s="1597"/>
      <c r="GE2" s="1597"/>
      <c r="GF2" s="1597"/>
      <c r="GG2" s="1597"/>
      <c r="GH2" s="1597"/>
      <c r="GI2" s="1597"/>
      <c r="GJ2" s="1597"/>
      <c r="GK2" s="1597"/>
      <c r="GL2" s="1597"/>
      <c r="GM2" s="1597"/>
      <c r="GN2" s="1597"/>
      <c r="GO2" s="1597"/>
      <c r="GP2" s="1597"/>
      <c r="GQ2" s="1597"/>
      <c r="GR2" s="1597"/>
      <c r="GS2" s="1597"/>
      <c r="GT2" s="1597"/>
      <c r="GU2" s="1597"/>
      <c r="GV2" s="1597"/>
      <c r="GW2" s="1597"/>
      <c r="GX2" s="1597"/>
      <c r="GY2" s="1597"/>
      <c r="GZ2" s="1597"/>
      <c r="HA2" s="1597"/>
      <c r="HB2" s="1597"/>
      <c r="HC2" s="1597"/>
      <c r="HD2" s="1597"/>
      <c r="HE2" s="1597"/>
      <c r="HF2" s="1597"/>
      <c r="HG2" s="1597"/>
      <c r="HH2" s="1597"/>
      <c r="HI2" s="1597"/>
      <c r="HJ2" s="1597"/>
      <c r="HK2" s="1597"/>
      <c r="HL2" s="1597"/>
      <c r="HM2" s="1597"/>
      <c r="HN2" s="1597"/>
      <c r="HO2" s="1597"/>
      <c r="HP2" s="1597"/>
      <c r="HQ2" s="1597"/>
      <c r="HR2" s="1597"/>
      <c r="HS2" s="1597"/>
      <c r="HT2" s="1597"/>
      <c r="HU2" s="1597"/>
      <c r="HV2" s="1597"/>
      <c r="HW2" s="1597"/>
      <c r="HX2" s="1597"/>
      <c r="HY2" s="1597"/>
      <c r="HZ2" s="1597"/>
      <c r="IA2" s="1597"/>
      <c r="IB2" s="1597"/>
      <c r="IC2" s="1597"/>
      <c r="ID2" s="1597"/>
      <c r="IE2" s="1597"/>
      <c r="IF2" s="1597"/>
      <c r="IG2" s="1597"/>
      <c r="IH2" s="1597"/>
      <c r="II2" s="1597"/>
      <c r="IJ2" s="1597"/>
      <c r="IK2" s="1597"/>
      <c r="IL2" s="1597"/>
      <c r="IM2" s="1597"/>
      <c r="IN2" s="1597"/>
      <c r="IO2" s="1597"/>
      <c r="IP2" s="1597"/>
    </row>
    <row r="3" spans="1:250" ht="21" customHeight="1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  <c r="P3" s="1331"/>
      <c r="Q3" s="89"/>
      <c r="R3" s="1597"/>
      <c r="S3" s="1597"/>
      <c r="T3" s="1597"/>
      <c r="U3" s="1597"/>
      <c r="V3" s="1597"/>
      <c r="W3" s="1597"/>
      <c r="X3" s="1597"/>
      <c r="Y3" s="1597"/>
      <c r="Z3" s="1597"/>
      <c r="AA3" s="1597"/>
      <c r="AB3" s="1597"/>
      <c r="AC3" s="1597"/>
      <c r="AD3" s="1597"/>
      <c r="AE3" s="1597"/>
      <c r="AF3" s="1597"/>
      <c r="AG3" s="1597"/>
      <c r="AH3" s="1597"/>
      <c r="AI3" s="1597"/>
      <c r="AJ3" s="1597"/>
      <c r="AK3" s="1597"/>
      <c r="AL3" s="1597"/>
      <c r="AM3" s="1597"/>
      <c r="AN3" s="1597"/>
      <c r="AO3" s="1597"/>
      <c r="AP3" s="1597"/>
      <c r="AQ3" s="1597"/>
      <c r="AR3" s="1597"/>
      <c r="AS3" s="1597"/>
      <c r="AT3" s="1597"/>
      <c r="AU3" s="1597"/>
      <c r="AV3" s="1597"/>
      <c r="AW3" s="1597"/>
      <c r="AX3" s="1597"/>
      <c r="AY3" s="1597"/>
      <c r="AZ3" s="1597"/>
      <c r="BA3" s="1597"/>
      <c r="BB3" s="1597"/>
      <c r="BC3" s="1597"/>
      <c r="BD3" s="1597"/>
      <c r="BE3" s="1597"/>
      <c r="BF3" s="1597"/>
      <c r="BG3" s="1597"/>
      <c r="BH3" s="1597"/>
      <c r="BI3" s="1597"/>
      <c r="BJ3" s="1597"/>
      <c r="BK3" s="1597"/>
      <c r="BL3" s="1597"/>
      <c r="BM3" s="1597"/>
      <c r="BN3" s="1597"/>
      <c r="BO3" s="1597"/>
      <c r="BP3" s="1597"/>
      <c r="BQ3" s="1597"/>
      <c r="BR3" s="1597"/>
      <c r="BS3" s="1597"/>
      <c r="BT3" s="1597"/>
      <c r="BU3" s="1597"/>
      <c r="BV3" s="1597"/>
      <c r="BW3" s="1597"/>
      <c r="BX3" s="1597"/>
      <c r="BY3" s="1597"/>
      <c r="BZ3" s="1597"/>
      <c r="CA3" s="1597"/>
      <c r="CB3" s="1597"/>
      <c r="CC3" s="1597"/>
      <c r="CD3" s="1597"/>
      <c r="CE3" s="1597"/>
      <c r="CF3" s="1597"/>
      <c r="CG3" s="1597"/>
      <c r="CH3" s="1597"/>
      <c r="CI3" s="1597"/>
      <c r="CJ3" s="1597"/>
      <c r="CK3" s="1597"/>
      <c r="CL3" s="1597"/>
      <c r="CM3" s="1597"/>
      <c r="CN3" s="1597"/>
      <c r="CO3" s="1597"/>
      <c r="CP3" s="1597"/>
      <c r="CQ3" s="1597"/>
      <c r="CR3" s="1597"/>
      <c r="CS3" s="1597"/>
      <c r="CT3" s="1597"/>
      <c r="CU3" s="1597"/>
      <c r="CV3" s="1597"/>
      <c r="CW3" s="1597"/>
      <c r="CX3" s="1597"/>
      <c r="CY3" s="1597"/>
      <c r="CZ3" s="1597"/>
      <c r="DA3" s="1597"/>
      <c r="DB3" s="1597"/>
      <c r="DC3" s="1597"/>
      <c r="DD3" s="1597"/>
      <c r="DE3" s="1597"/>
      <c r="DF3" s="1597"/>
      <c r="DG3" s="1597"/>
      <c r="DH3" s="1597"/>
      <c r="DI3" s="1597"/>
      <c r="DJ3" s="1597"/>
      <c r="DK3" s="1597"/>
      <c r="DL3" s="1597"/>
      <c r="DM3" s="1597"/>
      <c r="DN3" s="1597"/>
      <c r="DO3" s="1597"/>
      <c r="DP3" s="1597"/>
      <c r="DQ3" s="1597"/>
      <c r="DR3" s="1597"/>
      <c r="DS3" s="1597"/>
      <c r="DT3" s="1597"/>
      <c r="DU3" s="1597"/>
      <c r="DV3" s="1597"/>
      <c r="DW3" s="1597"/>
      <c r="DX3" s="1597"/>
      <c r="DY3" s="1597"/>
      <c r="DZ3" s="1597"/>
      <c r="EA3" s="1597"/>
      <c r="EB3" s="1597"/>
      <c r="EC3" s="1597"/>
      <c r="ED3" s="1597"/>
      <c r="EE3" s="1597"/>
      <c r="EF3" s="1597"/>
      <c r="EG3" s="1597"/>
      <c r="EH3" s="1597"/>
      <c r="EI3" s="1597"/>
      <c r="EJ3" s="1597"/>
      <c r="EK3" s="1597"/>
      <c r="EL3" s="1597"/>
      <c r="EM3" s="1597"/>
      <c r="EN3" s="1597"/>
      <c r="EO3" s="1597"/>
      <c r="EP3" s="1597"/>
      <c r="EQ3" s="1597"/>
      <c r="ER3" s="1597"/>
      <c r="ES3" s="1597"/>
      <c r="ET3" s="1597"/>
      <c r="EU3" s="1597"/>
      <c r="EV3" s="1597"/>
      <c r="EW3" s="1597"/>
      <c r="EX3" s="1597"/>
      <c r="EY3" s="1597"/>
      <c r="EZ3" s="1597"/>
      <c r="FA3" s="1597"/>
      <c r="FB3" s="1597"/>
      <c r="FC3" s="1597"/>
      <c r="FD3" s="1597"/>
      <c r="FE3" s="1597"/>
      <c r="FF3" s="1597"/>
      <c r="FG3" s="1597"/>
      <c r="FH3" s="1597"/>
      <c r="FI3" s="1597"/>
      <c r="FJ3" s="1597"/>
      <c r="FK3" s="1597"/>
      <c r="FL3" s="1597"/>
      <c r="FM3" s="1597"/>
      <c r="FN3" s="1597"/>
      <c r="FO3" s="1597"/>
      <c r="FP3" s="1597"/>
      <c r="FQ3" s="1597"/>
      <c r="FR3" s="1597"/>
      <c r="FS3" s="1597"/>
      <c r="FT3" s="1597"/>
      <c r="FU3" s="1597"/>
      <c r="FV3" s="1597"/>
      <c r="FW3" s="1597"/>
      <c r="FX3" s="1597"/>
      <c r="FY3" s="1597"/>
      <c r="FZ3" s="1597"/>
      <c r="GA3" s="1597"/>
      <c r="GB3" s="1597"/>
      <c r="GC3" s="1597"/>
      <c r="GD3" s="1597"/>
      <c r="GE3" s="1597"/>
      <c r="GF3" s="1597"/>
      <c r="GG3" s="1597"/>
      <c r="GH3" s="1597"/>
      <c r="GI3" s="1597"/>
      <c r="GJ3" s="1597"/>
      <c r="GK3" s="1597"/>
      <c r="GL3" s="1597"/>
      <c r="GM3" s="1597"/>
      <c r="GN3" s="1597"/>
      <c r="GO3" s="1597"/>
      <c r="GP3" s="1597"/>
      <c r="GQ3" s="1597"/>
      <c r="GR3" s="1597"/>
      <c r="GS3" s="1597"/>
      <c r="GT3" s="1597"/>
      <c r="GU3" s="1597"/>
      <c r="GV3" s="1597"/>
      <c r="GW3" s="1597"/>
      <c r="GX3" s="1597"/>
      <c r="GY3" s="1597"/>
      <c r="GZ3" s="1597"/>
      <c r="HA3" s="1597"/>
      <c r="HB3" s="1597"/>
      <c r="HC3" s="1597"/>
      <c r="HD3" s="1597"/>
      <c r="HE3" s="1597"/>
      <c r="HF3" s="1597"/>
      <c r="HG3" s="1597"/>
      <c r="HH3" s="1597"/>
      <c r="HI3" s="1597"/>
      <c r="HJ3" s="1597"/>
      <c r="HK3" s="1597"/>
      <c r="HL3" s="1597"/>
      <c r="HM3" s="1597"/>
      <c r="HN3" s="1597"/>
      <c r="HO3" s="1597"/>
      <c r="HP3" s="1597"/>
      <c r="HQ3" s="1597"/>
      <c r="HR3" s="1597"/>
      <c r="HS3" s="1597"/>
      <c r="HT3" s="1597"/>
      <c r="HU3" s="1597"/>
      <c r="HV3" s="1597"/>
      <c r="HW3" s="1597"/>
      <c r="HX3" s="1597"/>
      <c r="HY3" s="1597"/>
      <c r="HZ3" s="1597"/>
      <c r="IA3" s="1597"/>
      <c r="IB3" s="1597"/>
      <c r="IC3" s="1597"/>
      <c r="ID3" s="1597"/>
      <c r="IE3" s="1597"/>
      <c r="IF3" s="1597"/>
      <c r="IG3" s="1597"/>
      <c r="IH3" s="1597"/>
      <c r="II3" s="1597"/>
      <c r="IJ3" s="1597"/>
      <c r="IK3" s="1597"/>
      <c r="IL3" s="1597"/>
      <c r="IM3" s="1597"/>
      <c r="IN3" s="1597"/>
      <c r="IO3" s="1597"/>
      <c r="IP3" s="1597"/>
    </row>
    <row r="4" spans="1:250" ht="27.75" customHeight="1" x14ac:dyDescent="0.3">
      <c r="A4" s="675" t="s">
        <v>199</v>
      </c>
      <c r="B4" s="667"/>
      <c r="C4" s="283"/>
      <c r="D4" s="283"/>
      <c r="E4" s="283"/>
      <c r="F4" s="1598"/>
      <c r="G4" s="1598"/>
      <c r="H4" s="1598"/>
      <c r="I4" s="1598"/>
      <c r="J4" s="283"/>
      <c r="K4" s="283"/>
      <c r="L4" s="283"/>
      <c r="M4" s="283"/>
      <c r="N4" s="823"/>
      <c r="O4" s="667"/>
      <c r="P4" s="668" t="s">
        <v>200</v>
      </c>
    </row>
    <row r="5" spans="1:250" ht="26.25" customHeight="1" x14ac:dyDescent="0.2">
      <c r="A5" s="1603" t="s">
        <v>1373</v>
      </c>
      <c r="B5" s="1604"/>
      <c r="C5" s="1523" t="s">
        <v>699</v>
      </c>
      <c r="D5" s="1338"/>
      <c r="E5" s="1341"/>
      <c r="F5" s="1341"/>
      <c r="G5" s="1335" t="s">
        <v>933</v>
      </c>
      <c r="H5" s="1335"/>
      <c r="I5" s="1335"/>
      <c r="J5" s="1335"/>
      <c r="K5" s="1335" t="s">
        <v>651</v>
      </c>
      <c r="L5" s="1335"/>
      <c r="M5" s="1335"/>
      <c r="N5" s="1363"/>
      <c r="O5" s="1607" t="s">
        <v>1374</v>
      </c>
      <c r="P5" s="1608"/>
    </row>
    <row r="6" spans="1:250" ht="35.25" x14ac:dyDescent="0.2">
      <c r="A6" s="1605"/>
      <c r="B6" s="1606"/>
      <c r="C6" s="87" t="s">
        <v>394</v>
      </c>
      <c r="D6" s="838" t="s">
        <v>1368</v>
      </c>
      <c r="E6" s="381" t="s">
        <v>566</v>
      </c>
      <c r="F6" s="381" t="s">
        <v>565</v>
      </c>
      <c r="G6" s="380" t="s">
        <v>394</v>
      </c>
      <c r="H6" s="838" t="s">
        <v>1368</v>
      </c>
      <c r="I6" s="381" t="s">
        <v>566</v>
      </c>
      <c r="J6" s="381" t="s">
        <v>565</v>
      </c>
      <c r="K6" s="380" t="s">
        <v>394</v>
      </c>
      <c r="L6" s="838" t="s">
        <v>1368</v>
      </c>
      <c r="M6" s="381" t="s">
        <v>566</v>
      </c>
      <c r="N6" s="381" t="s">
        <v>565</v>
      </c>
      <c r="O6" s="1609"/>
      <c r="P6" s="1610"/>
    </row>
    <row r="7" spans="1:250" ht="23.25" thickBot="1" x14ac:dyDescent="0.25">
      <c r="A7" s="437" t="s">
        <v>375</v>
      </c>
      <c r="B7" s="824" t="s">
        <v>1174</v>
      </c>
      <c r="C7" s="163">
        <f>F7+E7+D7</f>
        <v>70</v>
      </c>
      <c r="D7" s="911">
        <f>L7+H7</f>
        <v>0</v>
      </c>
      <c r="E7" s="911">
        <f>M7+I7</f>
        <v>36</v>
      </c>
      <c r="F7" s="911">
        <f>N7+J7</f>
        <v>34</v>
      </c>
      <c r="G7" s="163">
        <f>J7+I7+H7</f>
        <v>38</v>
      </c>
      <c r="H7" s="163">
        <v>0</v>
      </c>
      <c r="I7" s="911">
        <v>18</v>
      </c>
      <c r="J7" s="911">
        <v>20</v>
      </c>
      <c r="K7" s="163">
        <f>N7+M7+L7</f>
        <v>32</v>
      </c>
      <c r="L7" s="163">
        <v>0</v>
      </c>
      <c r="M7" s="911">
        <v>18</v>
      </c>
      <c r="N7" s="911">
        <v>14</v>
      </c>
      <c r="O7" s="297" t="s">
        <v>374</v>
      </c>
      <c r="P7" s="48" t="s">
        <v>375</v>
      </c>
    </row>
    <row r="8" spans="1:250" ht="20.100000000000001" customHeight="1" thickTop="1" thickBot="1" x14ac:dyDescent="0.25">
      <c r="A8" s="84" t="s">
        <v>373</v>
      </c>
      <c r="B8" s="825" t="s">
        <v>392</v>
      </c>
      <c r="C8" s="159">
        <f t="shared" ref="C8:C23" si="0">F8+E8+D8</f>
        <v>343</v>
      </c>
      <c r="D8" s="187">
        <f t="shared" ref="D8:E23" si="1">L8+H8</f>
        <v>0</v>
      </c>
      <c r="E8" s="187">
        <f t="shared" si="1"/>
        <v>159</v>
      </c>
      <c r="F8" s="187">
        <f t="shared" ref="F8:F23" si="2">N8+J8</f>
        <v>184</v>
      </c>
      <c r="G8" s="159">
        <f t="shared" ref="G8:G23" si="3">J8+I8+H8</f>
        <v>223</v>
      </c>
      <c r="H8" s="159">
        <v>0</v>
      </c>
      <c r="I8" s="187">
        <v>90</v>
      </c>
      <c r="J8" s="187">
        <v>133</v>
      </c>
      <c r="K8" s="159">
        <f t="shared" ref="K8:K23" si="4">N8+M8+L8</f>
        <v>120</v>
      </c>
      <c r="L8" s="159">
        <v>0</v>
      </c>
      <c r="M8" s="187">
        <v>69</v>
      </c>
      <c r="N8" s="187">
        <v>51</v>
      </c>
      <c r="O8" s="298" t="s">
        <v>372</v>
      </c>
      <c r="P8" s="84" t="s">
        <v>373</v>
      </c>
    </row>
    <row r="9" spans="1:250" ht="36" customHeight="1" thickTop="1" thickBot="1" x14ac:dyDescent="0.25">
      <c r="A9" s="437" t="s">
        <v>371</v>
      </c>
      <c r="B9" s="824" t="s">
        <v>1175</v>
      </c>
      <c r="C9" s="157">
        <f t="shared" si="0"/>
        <v>10</v>
      </c>
      <c r="D9" s="189">
        <f t="shared" si="1"/>
        <v>0</v>
      </c>
      <c r="E9" s="189">
        <f t="shared" si="1"/>
        <v>6</v>
      </c>
      <c r="F9" s="189">
        <f t="shared" si="2"/>
        <v>4</v>
      </c>
      <c r="G9" s="157">
        <f t="shared" si="3"/>
        <v>7</v>
      </c>
      <c r="H9" s="157">
        <v>0</v>
      </c>
      <c r="I9" s="189">
        <v>3</v>
      </c>
      <c r="J9" s="189">
        <v>4</v>
      </c>
      <c r="K9" s="157">
        <f t="shared" si="4"/>
        <v>3</v>
      </c>
      <c r="L9" s="157">
        <v>0</v>
      </c>
      <c r="M9" s="189">
        <v>3</v>
      </c>
      <c r="N9" s="189">
        <v>0</v>
      </c>
      <c r="O9" s="297" t="s">
        <v>511</v>
      </c>
      <c r="P9" s="48" t="s">
        <v>371</v>
      </c>
    </row>
    <row r="10" spans="1:250" ht="27" thickTop="1" thickBot="1" x14ac:dyDescent="0.25">
      <c r="A10" s="84" t="s">
        <v>377</v>
      </c>
      <c r="B10" s="825" t="s">
        <v>1176</v>
      </c>
      <c r="C10" s="159">
        <f t="shared" si="0"/>
        <v>143</v>
      </c>
      <c r="D10" s="187">
        <f t="shared" si="1"/>
        <v>0</v>
      </c>
      <c r="E10" s="187">
        <f t="shared" si="1"/>
        <v>60</v>
      </c>
      <c r="F10" s="187">
        <f t="shared" si="2"/>
        <v>83</v>
      </c>
      <c r="G10" s="159">
        <f t="shared" si="3"/>
        <v>73</v>
      </c>
      <c r="H10" s="159">
        <v>0</v>
      </c>
      <c r="I10" s="187">
        <v>21</v>
      </c>
      <c r="J10" s="187">
        <v>52</v>
      </c>
      <c r="K10" s="159">
        <f t="shared" si="4"/>
        <v>70</v>
      </c>
      <c r="L10" s="159">
        <v>0</v>
      </c>
      <c r="M10" s="187">
        <v>39</v>
      </c>
      <c r="N10" s="187">
        <v>31</v>
      </c>
      <c r="O10" s="298" t="s">
        <v>376</v>
      </c>
      <c r="P10" s="84" t="s">
        <v>377</v>
      </c>
    </row>
    <row r="11" spans="1:250" ht="14.25" thickTop="1" thickBot="1" x14ac:dyDescent="0.25">
      <c r="A11" s="437" t="s">
        <v>379</v>
      </c>
      <c r="B11" s="824" t="s">
        <v>1177</v>
      </c>
      <c r="C11" s="157">
        <f t="shared" si="0"/>
        <v>58</v>
      </c>
      <c r="D11" s="189">
        <f t="shared" si="1"/>
        <v>0</v>
      </c>
      <c r="E11" s="189">
        <f t="shared" si="1"/>
        <v>25</v>
      </c>
      <c r="F11" s="189">
        <f t="shared" si="2"/>
        <v>33</v>
      </c>
      <c r="G11" s="157">
        <f t="shared" si="3"/>
        <v>44</v>
      </c>
      <c r="H11" s="157">
        <v>0</v>
      </c>
      <c r="I11" s="189">
        <v>16</v>
      </c>
      <c r="J11" s="189">
        <v>28</v>
      </c>
      <c r="K11" s="157">
        <f t="shared" si="4"/>
        <v>14</v>
      </c>
      <c r="L11" s="157">
        <v>0</v>
      </c>
      <c r="M11" s="189">
        <v>9</v>
      </c>
      <c r="N11" s="189">
        <v>5</v>
      </c>
      <c r="O11" s="297" t="s">
        <v>378</v>
      </c>
      <c r="P11" s="48" t="s">
        <v>379</v>
      </c>
    </row>
    <row r="12" spans="1:250" ht="20.100000000000001" customHeight="1" thickTop="1" thickBot="1" x14ac:dyDescent="0.25">
      <c r="A12" s="84" t="s">
        <v>380</v>
      </c>
      <c r="B12" s="825" t="s">
        <v>1376</v>
      </c>
      <c r="C12" s="159">
        <f t="shared" si="0"/>
        <v>974</v>
      </c>
      <c r="D12" s="187">
        <f t="shared" si="1"/>
        <v>0</v>
      </c>
      <c r="E12" s="187">
        <f t="shared" si="1"/>
        <v>211</v>
      </c>
      <c r="F12" s="187">
        <f t="shared" si="2"/>
        <v>763</v>
      </c>
      <c r="G12" s="159">
        <f t="shared" si="3"/>
        <v>690</v>
      </c>
      <c r="H12" s="159">
        <v>0</v>
      </c>
      <c r="I12" s="187">
        <v>92</v>
      </c>
      <c r="J12" s="187">
        <v>598</v>
      </c>
      <c r="K12" s="159">
        <f t="shared" si="4"/>
        <v>284</v>
      </c>
      <c r="L12" s="159">
        <v>0</v>
      </c>
      <c r="M12" s="187">
        <v>119</v>
      </c>
      <c r="N12" s="187">
        <v>165</v>
      </c>
      <c r="O12" s="298" t="s">
        <v>315</v>
      </c>
      <c r="P12" s="84" t="s">
        <v>380</v>
      </c>
    </row>
    <row r="13" spans="1:250" ht="20.100000000000001" customHeight="1" thickTop="1" thickBot="1" x14ac:dyDescent="0.25">
      <c r="A13" s="437" t="s">
        <v>381</v>
      </c>
      <c r="B13" s="824" t="s">
        <v>1375</v>
      </c>
      <c r="C13" s="157">
        <f t="shared" si="0"/>
        <v>204</v>
      </c>
      <c r="D13" s="189">
        <f t="shared" si="1"/>
        <v>0</v>
      </c>
      <c r="E13" s="189">
        <f t="shared" si="1"/>
        <v>79</v>
      </c>
      <c r="F13" s="189">
        <f t="shared" si="2"/>
        <v>125</v>
      </c>
      <c r="G13" s="157">
        <f t="shared" si="3"/>
        <v>119</v>
      </c>
      <c r="H13" s="157">
        <v>0</v>
      </c>
      <c r="I13" s="189">
        <v>47</v>
      </c>
      <c r="J13" s="189">
        <v>72</v>
      </c>
      <c r="K13" s="157">
        <f t="shared" si="4"/>
        <v>85</v>
      </c>
      <c r="L13" s="157">
        <v>0</v>
      </c>
      <c r="M13" s="189">
        <v>32</v>
      </c>
      <c r="N13" s="189">
        <v>53</v>
      </c>
      <c r="O13" s="297" t="s">
        <v>316</v>
      </c>
      <c r="P13" s="48" t="s">
        <v>381</v>
      </c>
    </row>
    <row r="14" spans="1:250" ht="20.100000000000001" customHeight="1" thickTop="1" thickBot="1" x14ac:dyDescent="0.25">
      <c r="A14" s="84" t="s">
        <v>383</v>
      </c>
      <c r="B14" s="825" t="s">
        <v>1178</v>
      </c>
      <c r="C14" s="159">
        <f t="shared" si="0"/>
        <v>61</v>
      </c>
      <c r="D14" s="187">
        <f t="shared" si="1"/>
        <v>0</v>
      </c>
      <c r="E14" s="187">
        <f t="shared" si="1"/>
        <v>26</v>
      </c>
      <c r="F14" s="187">
        <f t="shared" si="2"/>
        <v>35</v>
      </c>
      <c r="G14" s="159">
        <f t="shared" si="3"/>
        <v>33</v>
      </c>
      <c r="H14" s="159">
        <v>0</v>
      </c>
      <c r="I14" s="187">
        <v>11</v>
      </c>
      <c r="J14" s="187">
        <v>22</v>
      </c>
      <c r="K14" s="159">
        <f t="shared" si="4"/>
        <v>28</v>
      </c>
      <c r="L14" s="159">
        <v>0</v>
      </c>
      <c r="M14" s="187">
        <v>15</v>
      </c>
      <c r="N14" s="187">
        <v>13</v>
      </c>
      <c r="O14" s="298" t="s">
        <v>382</v>
      </c>
      <c r="P14" s="84" t="s">
        <v>383</v>
      </c>
    </row>
    <row r="15" spans="1:250" ht="24" thickTop="1" thickBot="1" x14ac:dyDescent="0.25">
      <c r="A15" s="437" t="s">
        <v>384</v>
      </c>
      <c r="B15" s="824" t="s">
        <v>1179</v>
      </c>
      <c r="C15" s="157">
        <f t="shared" si="0"/>
        <v>3</v>
      </c>
      <c r="D15" s="189">
        <f t="shared" si="1"/>
        <v>0</v>
      </c>
      <c r="E15" s="189">
        <f t="shared" si="1"/>
        <v>2</v>
      </c>
      <c r="F15" s="189">
        <f t="shared" si="2"/>
        <v>1</v>
      </c>
      <c r="G15" s="157">
        <f t="shared" si="3"/>
        <v>3</v>
      </c>
      <c r="H15" s="157">
        <v>0</v>
      </c>
      <c r="I15" s="189">
        <v>2</v>
      </c>
      <c r="J15" s="189">
        <v>1</v>
      </c>
      <c r="K15" s="157">
        <f t="shared" si="4"/>
        <v>0</v>
      </c>
      <c r="L15" s="157">
        <v>0</v>
      </c>
      <c r="M15" s="189">
        <v>0</v>
      </c>
      <c r="N15" s="189">
        <v>0</v>
      </c>
      <c r="O15" s="297" t="s">
        <v>317</v>
      </c>
      <c r="P15" s="48" t="s">
        <v>384</v>
      </c>
    </row>
    <row r="16" spans="1:250" ht="27" thickTop="1" thickBot="1" x14ac:dyDescent="0.25">
      <c r="A16" s="84" t="s">
        <v>541</v>
      </c>
      <c r="B16" s="825" t="s">
        <v>1180</v>
      </c>
      <c r="C16" s="159">
        <f t="shared" si="0"/>
        <v>2</v>
      </c>
      <c r="D16" s="187">
        <f t="shared" si="1"/>
        <v>0</v>
      </c>
      <c r="E16" s="187">
        <f t="shared" si="1"/>
        <v>2</v>
      </c>
      <c r="F16" s="187">
        <f t="shared" si="2"/>
        <v>0</v>
      </c>
      <c r="G16" s="159">
        <f t="shared" si="3"/>
        <v>1</v>
      </c>
      <c r="H16" s="159">
        <v>0</v>
      </c>
      <c r="I16" s="187">
        <v>1</v>
      </c>
      <c r="J16" s="187">
        <v>0</v>
      </c>
      <c r="K16" s="159">
        <f t="shared" si="4"/>
        <v>1</v>
      </c>
      <c r="L16" s="159">
        <v>0</v>
      </c>
      <c r="M16" s="187">
        <v>1</v>
      </c>
      <c r="N16" s="187">
        <v>0</v>
      </c>
      <c r="O16" s="298" t="s">
        <v>544</v>
      </c>
      <c r="P16" s="84" t="s">
        <v>541</v>
      </c>
    </row>
    <row r="17" spans="1:16" ht="24" thickTop="1" thickBot="1" x14ac:dyDescent="0.25">
      <c r="A17" s="437" t="s">
        <v>385</v>
      </c>
      <c r="B17" s="824" t="s">
        <v>1181</v>
      </c>
      <c r="C17" s="157">
        <f t="shared" si="0"/>
        <v>129</v>
      </c>
      <c r="D17" s="189">
        <f t="shared" si="1"/>
        <v>0</v>
      </c>
      <c r="E17" s="189">
        <f t="shared" si="1"/>
        <v>46</v>
      </c>
      <c r="F17" s="189">
        <f t="shared" si="2"/>
        <v>83</v>
      </c>
      <c r="G17" s="157">
        <f t="shared" si="3"/>
        <v>54</v>
      </c>
      <c r="H17" s="157">
        <v>0</v>
      </c>
      <c r="I17" s="189">
        <v>12</v>
      </c>
      <c r="J17" s="189">
        <v>42</v>
      </c>
      <c r="K17" s="157">
        <f t="shared" si="4"/>
        <v>75</v>
      </c>
      <c r="L17" s="157">
        <v>0</v>
      </c>
      <c r="M17" s="189">
        <v>34</v>
      </c>
      <c r="N17" s="189">
        <v>41</v>
      </c>
      <c r="O17" s="297" t="s">
        <v>403</v>
      </c>
      <c r="P17" s="48" t="s">
        <v>385</v>
      </c>
    </row>
    <row r="18" spans="1:16" ht="24" thickTop="1" thickBot="1" x14ac:dyDescent="0.25">
      <c r="A18" s="84" t="s">
        <v>386</v>
      </c>
      <c r="B18" s="825" t="s">
        <v>1182</v>
      </c>
      <c r="C18" s="159">
        <f t="shared" si="0"/>
        <v>2</v>
      </c>
      <c r="D18" s="187">
        <f t="shared" si="1"/>
        <v>0</v>
      </c>
      <c r="E18" s="187">
        <f t="shared" si="1"/>
        <v>2</v>
      </c>
      <c r="F18" s="187">
        <f t="shared" si="2"/>
        <v>0</v>
      </c>
      <c r="G18" s="159">
        <f t="shared" si="3"/>
        <v>2</v>
      </c>
      <c r="H18" s="159">
        <v>0</v>
      </c>
      <c r="I18" s="187">
        <v>2</v>
      </c>
      <c r="J18" s="187">
        <v>0</v>
      </c>
      <c r="K18" s="159">
        <f t="shared" si="4"/>
        <v>0</v>
      </c>
      <c r="L18" s="159">
        <v>0</v>
      </c>
      <c r="M18" s="187">
        <v>0</v>
      </c>
      <c r="N18" s="187">
        <v>0</v>
      </c>
      <c r="O18" s="298" t="s">
        <v>318</v>
      </c>
      <c r="P18" s="84" t="s">
        <v>386</v>
      </c>
    </row>
    <row r="19" spans="1:16" ht="27" thickTop="1" thickBot="1" x14ac:dyDescent="0.25">
      <c r="A19" s="437" t="s">
        <v>387</v>
      </c>
      <c r="B19" s="824" t="s">
        <v>1183</v>
      </c>
      <c r="C19" s="157">
        <f t="shared" si="0"/>
        <v>81</v>
      </c>
      <c r="D19" s="189">
        <f t="shared" si="1"/>
        <v>0</v>
      </c>
      <c r="E19" s="189">
        <f t="shared" si="1"/>
        <v>41</v>
      </c>
      <c r="F19" s="189">
        <f t="shared" si="2"/>
        <v>40</v>
      </c>
      <c r="G19" s="157">
        <f t="shared" si="3"/>
        <v>56</v>
      </c>
      <c r="H19" s="157">
        <v>0</v>
      </c>
      <c r="I19" s="189">
        <v>30</v>
      </c>
      <c r="J19" s="189">
        <v>26</v>
      </c>
      <c r="K19" s="157">
        <f t="shared" si="4"/>
        <v>25</v>
      </c>
      <c r="L19" s="157">
        <v>0</v>
      </c>
      <c r="M19" s="189">
        <v>11</v>
      </c>
      <c r="N19" s="189">
        <v>14</v>
      </c>
      <c r="O19" s="297" t="s">
        <v>498</v>
      </c>
      <c r="P19" s="48" t="s">
        <v>387</v>
      </c>
    </row>
    <row r="20" spans="1:16" ht="39.75" thickTop="1" thickBot="1" x14ac:dyDescent="0.25">
      <c r="A20" s="84" t="s">
        <v>388</v>
      </c>
      <c r="B20" s="825" t="s">
        <v>1184</v>
      </c>
      <c r="C20" s="159">
        <f t="shared" si="0"/>
        <v>64</v>
      </c>
      <c r="D20" s="187">
        <f t="shared" si="1"/>
        <v>1</v>
      </c>
      <c r="E20" s="187">
        <f t="shared" si="1"/>
        <v>29</v>
      </c>
      <c r="F20" s="187">
        <f t="shared" si="2"/>
        <v>34</v>
      </c>
      <c r="G20" s="159">
        <f t="shared" si="3"/>
        <v>42</v>
      </c>
      <c r="H20" s="159">
        <v>1</v>
      </c>
      <c r="I20" s="187">
        <v>16</v>
      </c>
      <c r="J20" s="187">
        <v>25</v>
      </c>
      <c r="K20" s="159">
        <f t="shared" si="4"/>
        <v>22</v>
      </c>
      <c r="L20" s="159">
        <v>0</v>
      </c>
      <c r="M20" s="187">
        <v>13</v>
      </c>
      <c r="N20" s="187">
        <v>9</v>
      </c>
      <c r="O20" s="915" t="s">
        <v>404</v>
      </c>
      <c r="P20" s="84" t="s">
        <v>388</v>
      </c>
    </row>
    <row r="21" spans="1:16" ht="39.75" thickTop="1" thickBot="1" x14ac:dyDescent="0.25">
      <c r="A21" s="437" t="s">
        <v>390</v>
      </c>
      <c r="B21" s="824" t="s">
        <v>1185</v>
      </c>
      <c r="C21" s="881">
        <f t="shared" si="0"/>
        <v>80</v>
      </c>
      <c r="D21" s="912">
        <f t="shared" si="1"/>
        <v>0</v>
      </c>
      <c r="E21" s="912">
        <f t="shared" si="1"/>
        <v>38</v>
      </c>
      <c r="F21" s="912">
        <f t="shared" si="2"/>
        <v>42</v>
      </c>
      <c r="G21" s="881">
        <f t="shared" si="3"/>
        <v>40</v>
      </c>
      <c r="H21" s="881">
        <v>0</v>
      </c>
      <c r="I21" s="912">
        <v>18</v>
      </c>
      <c r="J21" s="912">
        <v>22</v>
      </c>
      <c r="K21" s="881">
        <f t="shared" si="4"/>
        <v>40</v>
      </c>
      <c r="L21" s="881">
        <v>0</v>
      </c>
      <c r="M21" s="912">
        <v>20</v>
      </c>
      <c r="N21" s="912">
        <v>20</v>
      </c>
      <c r="O21" s="297" t="s">
        <v>389</v>
      </c>
      <c r="P21" s="48" t="s">
        <v>390</v>
      </c>
    </row>
    <row r="22" spans="1:16" ht="24" thickTop="1" thickBot="1" x14ac:dyDescent="0.25">
      <c r="A22" s="84" t="s">
        <v>391</v>
      </c>
      <c r="B22" s="825" t="s">
        <v>1186</v>
      </c>
      <c r="C22" s="159">
        <f t="shared" si="0"/>
        <v>466</v>
      </c>
      <c r="D22" s="187">
        <f t="shared" si="1"/>
        <v>0</v>
      </c>
      <c r="E22" s="187">
        <f t="shared" si="1"/>
        <v>49</v>
      </c>
      <c r="F22" s="187">
        <f t="shared" si="2"/>
        <v>417</v>
      </c>
      <c r="G22" s="159">
        <f t="shared" si="3"/>
        <v>374</v>
      </c>
      <c r="H22" s="159">
        <v>0</v>
      </c>
      <c r="I22" s="187">
        <v>31</v>
      </c>
      <c r="J22" s="187">
        <v>343</v>
      </c>
      <c r="K22" s="159">
        <f t="shared" si="4"/>
        <v>92</v>
      </c>
      <c r="L22" s="159">
        <v>0</v>
      </c>
      <c r="M22" s="187">
        <v>18</v>
      </c>
      <c r="N22" s="187">
        <v>74</v>
      </c>
      <c r="O22" s="298" t="s">
        <v>499</v>
      </c>
      <c r="P22" s="84" t="s">
        <v>391</v>
      </c>
    </row>
    <row r="23" spans="1:16" ht="20.100000000000001" customHeight="1" thickTop="1" x14ac:dyDescent="0.2">
      <c r="A23" s="826" t="s">
        <v>971</v>
      </c>
      <c r="B23" s="914" t="s">
        <v>972</v>
      </c>
      <c r="C23" s="882">
        <f t="shared" si="0"/>
        <v>102</v>
      </c>
      <c r="D23" s="913">
        <f t="shared" si="1"/>
        <v>0</v>
      </c>
      <c r="E23" s="913">
        <f t="shared" si="1"/>
        <v>39</v>
      </c>
      <c r="F23" s="913">
        <f t="shared" si="2"/>
        <v>63</v>
      </c>
      <c r="G23" s="882">
        <f t="shared" si="3"/>
        <v>48</v>
      </c>
      <c r="H23" s="882">
        <v>0</v>
      </c>
      <c r="I23" s="913">
        <v>17</v>
      </c>
      <c r="J23" s="913">
        <v>31</v>
      </c>
      <c r="K23" s="882">
        <f t="shared" si="4"/>
        <v>54</v>
      </c>
      <c r="L23" s="882">
        <v>0</v>
      </c>
      <c r="M23" s="913">
        <v>22</v>
      </c>
      <c r="N23" s="913">
        <v>32</v>
      </c>
      <c r="O23" s="827" t="s">
        <v>973</v>
      </c>
      <c r="P23" s="826" t="s">
        <v>971</v>
      </c>
    </row>
    <row r="24" spans="1:16" ht="38.25" customHeight="1" x14ac:dyDescent="0.2">
      <c r="A24" s="1599" t="s">
        <v>44</v>
      </c>
      <c r="B24" s="1600"/>
      <c r="C24" s="884">
        <f t="shared" ref="C24:M24" si="5">SUM(C7:C23)</f>
        <v>2792</v>
      </c>
      <c r="D24" s="884">
        <f t="shared" si="5"/>
        <v>1</v>
      </c>
      <c r="E24" s="884">
        <f t="shared" si="5"/>
        <v>850</v>
      </c>
      <c r="F24" s="884">
        <f t="shared" si="5"/>
        <v>1941</v>
      </c>
      <c r="G24" s="884">
        <f t="shared" si="5"/>
        <v>1847</v>
      </c>
      <c r="H24" s="884">
        <f t="shared" si="5"/>
        <v>1</v>
      </c>
      <c r="I24" s="884">
        <f t="shared" si="5"/>
        <v>427</v>
      </c>
      <c r="J24" s="884">
        <f t="shared" si="5"/>
        <v>1419</v>
      </c>
      <c r="K24" s="884">
        <f t="shared" si="5"/>
        <v>945</v>
      </c>
      <c r="L24" s="884">
        <f t="shared" si="5"/>
        <v>0</v>
      </c>
      <c r="M24" s="884">
        <f t="shared" si="5"/>
        <v>423</v>
      </c>
      <c r="N24" s="884">
        <f>SUM(N7:N23)</f>
        <v>522</v>
      </c>
      <c r="O24" s="1601" t="s">
        <v>45</v>
      </c>
      <c r="P24" s="1602"/>
    </row>
    <row r="26" spans="1:16" x14ac:dyDescent="0.25">
      <c r="P26" s="828"/>
    </row>
  </sheetData>
  <mergeCells count="77">
    <mergeCell ref="A24:B24"/>
    <mergeCell ref="O24:P24"/>
    <mergeCell ref="GV3:HF3"/>
    <mergeCell ref="HG3:HQ3"/>
    <mergeCell ref="HR3:IB3"/>
    <mergeCell ref="R3:AA3"/>
    <mergeCell ref="AB3:AL3"/>
    <mergeCell ref="AM3:AW3"/>
    <mergeCell ref="AX3:BH3"/>
    <mergeCell ref="BI3:BS3"/>
    <mergeCell ref="A5:B6"/>
    <mergeCell ref="C5:F5"/>
    <mergeCell ref="G5:J5"/>
    <mergeCell ref="K5:N5"/>
    <mergeCell ref="O5:P6"/>
    <mergeCell ref="IC3:IM3"/>
    <mergeCell ref="IN3:IP3"/>
    <mergeCell ref="F4:I4"/>
    <mergeCell ref="EH3:ER3"/>
    <mergeCell ref="ES3:FC3"/>
    <mergeCell ref="FD3:FN3"/>
    <mergeCell ref="FO3:FY3"/>
    <mergeCell ref="FZ3:GJ3"/>
    <mergeCell ref="GK3:GU3"/>
    <mergeCell ref="BT3:CD3"/>
    <mergeCell ref="CE3:CO3"/>
    <mergeCell ref="CP3:CZ3"/>
    <mergeCell ref="DA3:DK3"/>
    <mergeCell ref="DL3:DV3"/>
    <mergeCell ref="DW3:EG3"/>
    <mergeCell ref="A3:P3"/>
    <mergeCell ref="IN2:IP2"/>
    <mergeCell ref="DW2:EG2"/>
    <mergeCell ref="EH2:ER2"/>
    <mergeCell ref="ES2:FC2"/>
    <mergeCell ref="FD2:FN2"/>
    <mergeCell ref="FO2:FY2"/>
    <mergeCell ref="FZ2:GJ2"/>
    <mergeCell ref="GK2:GU2"/>
    <mergeCell ref="GV2:HF2"/>
    <mergeCell ref="HG2:HQ2"/>
    <mergeCell ref="HR2:IB2"/>
    <mergeCell ref="IC2:IM2"/>
    <mergeCell ref="BI2:BS2"/>
    <mergeCell ref="BT2:CD2"/>
    <mergeCell ref="CE2:CO2"/>
    <mergeCell ref="CP2:CZ2"/>
    <mergeCell ref="DA2:DK2"/>
    <mergeCell ref="DL2:DV2"/>
    <mergeCell ref="GV1:HF1"/>
    <mergeCell ref="HG1:HQ1"/>
    <mergeCell ref="HR1:IB1"/>
    <mergeCell ref="IC1:IM1"/>
    <mergeCell ref="DL1:DV1"/>
    <mergeCell ref="DW1:EG1"/>
    <mergeCell ref="IN1:IP1"/>
    <mergeCell ref="A2:P2"/>
    <mergeCell ref="R2:AA2"/>
    <mergeCell ref="AB2:AL2"/>
    <mergeCell ref="AM2:AW2"/>
    <mergeCell ref="AX2:BH2"/>
    <mergeCell ref="EH1:ER1"/>
    <mergeCell ref="ES1:FC1"/>
    <mergeCell ref="FD1:FN1"/>
    <mergeCell ref="FO1:FY1"/>
    <mergeCell ref="FZ1:GJ1"/>
    <mergeCell ref="GK1:GU1"/>
    <mergeCell ref="BT1:CD1"/>
    <mergeCell ref="CE1:CO1"/>
    <mergeCell ref="CP1:CZ1"/>
    <mergeCell ref="DA1:DK1"/>
    <mergeCell ref="BI1:BS1"/>
    <mergeCell ref="A1:P1"/>
    <mergeCell ref="R1:AA1"/>
    <mergeCell ref="AB1:AL1"/>
    <mergeCell ref="AM1:AW1"/>
    <mergeCell ref="AX1:BH1"/>
  </mergeCells>
  <printOptions horizontalCentered="1" verticalCentered="1"/>
  <pageMargins left="0" right="0" top="0" bottom="0" header="0" footer="0"/>
  <pageSetup paperSize="9" scale="85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X218"/>
  <sheetViews>
    <sheetView view="pageBreakPreview" topLeftCell="A175" zoomScale="85" zoomScaleNormal="100" zoomScaleSheetLayoutView="85" workbookViewId="0">
      <selection activeCell="Z156" sqref="Z156"/>
    </sheetView>
  </sheetViews>
  <sheetFormatPr defaultColWidth="9.140625" defaultRowHeight="14.25" x14ac:dyDescent="0.2"/>
  <cols>
    <col min="1" max="1" width="10.7109375" style="252" customWidth="1"/>
    <col min="2" max="2" width="29.28515625" style="252" customWidth="1"/>
    <col min="3" max="3" width="7.42578125" style="252" customWidth="1"/>
    <col min="4" max="4" width="7.85546875" style="258" bestFit="1" customWidth="1"/>
    <col min="5" max="20" width="5.42578125" style="252" customWidth="1"/>
    <col min="21" max="22" width="4.42578125" style="252" customWidth="1"/>
    <col min="23" max="23" width="6" style="252" customWidth="1"/>
    <col min="24" max="24" width="32" style="261" customWidth="1"/>
    <col min="25" max="16384" width="9.140625" style="252"/>
  </cols>
  <sheetData>
    <row r="1" spans="1:24" ht="23.25" x14ac:dyDescent="0.2">
      <c r="A1" s="1619" t="s">
        <v>524</v>
      </c>
      <c r="B1" s="1619"/>
      <c r="C1" s="1619"/>
      <c r="D1" s="1619"/>
      <c r="E1" s="1619"/>
      <c r="F1" s="1619"/>
      <c r="G1" s="1619"/>
      <c r="H1" s="1619"/>
      <c r="I1" s="1619"/>
      <c r="J1" s="1619"/>
      <c r="K1" s="1619"/>
      <c r="L1" s="1619"/>
      <c r="M1" s="1619"/>
      <c r="N1" s="1619"/>
      <c r="O1" s="1619"/>
      <c r="P1" s="1619"/>
      <c r="Q1" s="1619"/>
      <c r="R1" s="1619"/>
      <c r="S1" s="1619"/>
      <c r="T1" s="1619"/>
      <c r="U1" s="1619"/>
      <c r="V1" s="1619"/>
      <c r="W1" s="1619"/>
      <c r="X1" s="1619"/>
    </row>
    <row r="2" spans="1:24" ht="15.75" x14ac:dyDescent="0.2">
      <c r="A2" s="1620" t="s">
        <v>533</v>
      </c>
      <c r="B2" s="1620"/>
      <c r="C2" s="1620"/>
      <c r="D2" s="1620"/>
      <c r="E2" s="1620"/>
      <c r="F2" s="1620"/>
      <c r="G2" s="1620"/>
      <c r="H2" s="1620"/>
      <c r="I2" s="1620"/>
      <c r="J2" s="1620"/>
      <c r="K2" s="1620"/>
      <c r="L2" s="1620"/>
      <c r="M2" s="1620"/>
      <c r="N2" s="1620"/>
      <c r="O2" s="1620"/>
      <c r="P2" s="1620"/>
      <c r="Q2" s="1620"/>
      <c r="R2" s="1620"/>
      <c r="S2" s="1620"/>
      <c r="T2" s="1620"/>
      <c r="U2" s="1620"/>
      <c r="V2" s="1620"/>
      <c r="W2" s="1620"/>
      <c r="X2" s="1620"/>
    </row>
    <row r="3" spans="1:24" ht="15.75" x14ac:dyDescent="0.2">
      <c r="A3" s="1620" t="s">
        <v>346</v>
      </c>
      <c r="B3" s="1620"/>
      <c r="C3" s="1620"/>
      <c r="D3" s="1620"/>
      <c r="E3" s="1620"/>
      <c r="F3" s="1620"/>
      <c r="G3" s="1620"/>
      <c r="H3" s="1620"/>
      <c r="I3" s="1620"/>
      <c r="J3" s="1620"/>
      <c r="K3" s="1620"/>
      <c r="L3" s="1620"/>
      <c r="M3" s="1620"/>
      <c r="N3" s="1620"/>
      <c r="O3" s="1620"/>
      <c r="P3" s="1620"/>
      <c r="Q3" s="1620"/>
      <c r="R3" s="1620"/>
      <c r="S3" s="1620"/>
      <c r="T3" s="1620"/>
      <c r="U3" s="1620"/>
      <c r="V3" s="1620"/>
      <c r="W3" s="1620"/>
      <c r="X3" s="1620"/>
    </row>
    <row r="4" spans="1:24" ht="15.75" x14ac:dyDescent="0.2">
      <c r="A4" s="1620">
        <v>2022</v>
      </c>
      <c r="B4" s="1620"/>
      <c r="C4" s="1620"/>
      <c r="D4" s="1620"/>
      <c r="E4" s="1620"/>
      <c r="F4" s="1620"/>
      <c r="G4" s="1620"/>
      <c r="H4" s="1620"/>
      <c r="I4" s="1620"/>
      <c r="J4" s="1620"/>
      <c r="K4" s="1620"/>
      <c r="L4" s="1620"/>
      <c r="M4" s="1620"/>
      <c r="N4" s="1620"/>
      <c r="O4" s="1620"/>
      <c r="P4" s="1620"/>
      <c r="Q4" s="1620"/>
      <c r="R4" s="1620"/>
      <c r="S4" s="1620"/>
      <c r="T4" s="1620"/>
      <c r="U4" s="1620"/>
      <c r="V4" s="1620"/>
      <c r="W4" s="1620"/>
      <c r="X4" s="1620"/>
    </row>
    <row r="5" spans="1:24" ht="15.75" x14ac:dyDescent="0.2">
      <c r="A5" s="260" t="s">
        <v>731</v>
      </c>
      <c r="B5" s="905"/>
      <c r="C5" s="905"/>
      <c r="D5" s="905"/>
      <c r="E5" s="905"/>
      <c r="F5" s="905"/>
      <c r="G5" s="905"/>
      <c r="H5" s="905"/>
      <c r="I5" s="905"/>
      <c r="J5" s="905"/>
      <c r="K5" s="905"/>
      <c r="L5" s="905"/>
      <c r="M5" s="905"/>
      <c r="N5" s="905"/>
      <c r="O5" s="905"/>
      <c r="P5" s="905"/>
      <c r="Q5" s="905"/>
      <c r="R5" s="905"/>
      <c r="S5" s="905"/>
      <c r="T5" s="905"/>
      <c r="U5" s="905"/>
      <c r="V5" s="905"/>
      <c r="W5" s="905"/>
      <c r="X5" s="265" t="s">
        <v>201</v>
      </c>
    </row>
    <row r="6" spans="1:24" ht="49.5" x14ac:dyDescent="0.2">
      <c r="A6" s="253" t="s">
        <v>846</v>
      </c>
      <c r="B6" s="661" t="s">
        <v>111</v>
      </c>
      <c r="C6" s="662" t="s">
        <v>414</v>
      </c>
      <c r="D6" s="255" t="s">
        <v>394</v>
      </c>
      <c r="E6" s="341" t="s">
        <v>845</v>
      </c>
      <c r="F6" s="342" t="s">
        <v>269</v>
      </c>
      <c r="G6" s="342" t="s">
        <v>173</v>
      </c>
      <c r="H6" s="342" t="s">
        <v>171</v>
      </c>
      <c r="I6" s="342" t="s">
        <v>169</v>
      </c>
      <c r="J6" s="342" t="s">
        <v>167</v>
      </c>
      <c r="K6" s="342" t="s">
        <v>165</v>
      </c>
      <c r="L6" s="342" t="s">
        <v>163</v>
      </c>
      <c r="M6" s="342" t="s">
        <v>161</v>
      </c>
      <c r="N6" s="342" t="s">
        <v>69</v>
      </c>
      <c r="O6" s="342" t="s">
        <v>67</v>
      </c>
      <c r="P6" s="342" t="s">
        <v>65</v>
      </c>
      <c r="Q6" s="342" t="s">
        <v>63</v>
      </c>
      <c r="R6" s="342" t="s">
        <v>61</v>
      </c>
      <c r="S6" s="342" t="s">
        <v>59</v>
      </c>
      <c r="T6" s="342" t="s">
        <v>153</v>
      </c>
      <c r="U6" s="342" t="s">
        <v>151</v>
      </c>
      <c r="V6" s="343" t="s">
        <v>453</v>
      </c>
      <c r="W6" s="255" t="s">
        <v>413</v>
      </c>
      <c r="X6" s="254" t="s">
        <v>804</v>
      </c>
    </row>
    <row r="7" spans="1:24" s="308" customFormat="1" ht="13.5" customHeight="1" thickBot="1" x14ac:dyDescent="0.25">
      <c r="A7" s="1621" t="s">
        <v>1109</v>
      </c>
      <c r="B7" s="1623" t="s">
        <v>1110</v>
      </c>
      <c r="C7" s="314" t="s">
        <v>1111</v>
      </c>
      <c r="D7" s="1117">
        <f>SUM(E7:V7)</f>
        <v>0</v>
      </c>
      <c r="E7" s="1118">
        <f>0</f>
        <v>0</v>
      </c>
      <c r="F7" s="1119">
        <f>0</f>
        <v>0</v>
      </c>
      <c r="G7" s="1119">
        <f>0</f>
        <v>0</v>
      </c>
      <c r="H7" s="1119">
        <f>0</f>
        <v>0</v>
      </c>
      <c r="I7" s="1119">
        <f>0</f>
        <v>0</v>
      </c>
      <c r="J7" s="1119">
        <f>0</f>
        <v>0</v>
      </c>
      <c r="K7" s="1119">
        <f>0</f>
        <v>0</v>
      </c>
      <c r="L7" s="1119">
        <f>0</f>
        <v>0</v>
      </c>
      <c r="M7" s="1119">
        <f>0</f>
        <v>0</v>
      </c>
      <c r="N7" s="1119">
        <f>0</f>
        <v>0</v>
      </c>
      <c r="O7" s="1119">
        <f>0</f>
        <v>0</v>
      </c>
      <c r="P7" s="1119">
        <f>0</f>
        <v>0</v>
      </c>
      <c r="Q7" s="1119">
        <f>0</f>
        <v>0</v>
      </c>
      <c r="R7" s="1119">
        <f>0</f>
        <v>0</v>
      </c>
      <c r="S7" s="1119">
        <f>0</f>
        <v>0</v>
      </c>
      <c r="T7" s="1119">
        <f>0</f>
        <v>0</v>
      </c>
      <c r="U7" s="1119">
        <f>0</f>
        <v>0</v>
      </c>
      <c r="V7" s="1119">
        <f>0</f>
        <v>0</v>
      </c>
      <c r="W7" s="314" t="s">
        <v>180</v>
      </c>
      <c r="X7" s="1635" t="s">
        <v>1112</v>
      </c>
    </row>
    <row r="8" spans="1:24" s="308" customFormat="1" ht="13.5" thickBot="1" x14ac:dyDescent="0.25">
      <c r="A8" s="1622"/>
      <c r="B8" s="1624"/>
      <c r="C8" s="257" t="s">
        <v>1113</v>
      </c>
      <c r="D8" s="1120">
        <f t="shared" ref="D8:D71" si="0">SUM(E8:V8)</f>
        <v>1</v>
      </c>
      <c r="E8" s="1121">
        <f>0</f>
        <v>0</v>
      </c>
      <c r="F8" s="1122">
        <f>0</f>
        <v>0</v>
      </c>
      <c r="G8" s="1122">
        <f>0</f>
        <v>0</v>
      </c>
      <c r="H8" s="1122">
        <f>0</f>
        <v>0</v>
      </c>
      <c r="I8" s="1122">
        <f>0</f>
        <v>0</v>
      </c>
      <c r="J8" s="1122">
        <f>0</f>
        <v>0</v>
      </c>
      <c r="K8" s="1122">
        <f>0</f>
        <v>0</v>
      </c>
      <c r="L8" s="1122">
        <f>0</f>
        <v>0</v>
      </c>
      <c r="M8" s="1122">
        <f>0</f>
        <v>0</v>
      </c>
      <c r="N8" s="1122">
        <f>0</f>
        <v>0</v>
      </c>
      <c r="O8" s="1122">
        <f>0</f>
        <v>0</v>
      </c>
      <c r="P8" s="1122">
        <v>1</v>
      </c>
      <c r="Q8" s="1122">
        <f>0</f>
        <v>0</v>
      </c>
      <c r="R8" s="1122">
        <f>0</f>
        <v>0</v>
      </c>
      <c r="S8" s="1122">
        <f>0</f>
        <v>0</v>
      </c>
      <c r="T8" s="1122">
        <f>0</f>
        <v>0</v>
      </c>
      <c r="U8" s="1122">
        <f>0</f>
        <v>0</v>
      </c>
      <c r="V8" s="1122">
        <f>0</f>
        <v>0</v>
      </c>
      <c r="W8" s="257" t="s">
        <v>434</v>
      </c>
      <c r="X8" s="1636"/>
    </row>
    <row r="9" spans="1:24" s="309" customFormat="1" ht="13.5" customHeight="1" thickBot="1" x14ac:dyDescent="0.25">
      <c r="A9" s="1625" t="s">
        <v>1114</v>
      </c>
      <c r="B9" s="1627" t="s">
        <v>805</v>
      </c>
      <c r="C9" s="256" t="s">
        <v>1111</v>
      </c>
      <c r="D9" s="1123">
        <f t="shared" si="0"/>
        <v>0</v>
      </c>
      <c r="E9" s="1124">
        <f>0</f>
        <v>0</v>
      </c>
      <c r="F9" s="1125">
        <f>0</f>
        <v>0</v>
      </c>
      <c r="G9" s="1125">
        <f>0</f>
        <v>0</v>
      </c>
      <c r="H9" s="1125">
        <f>0</f>
        <v>0</v>
      </c>
      <c r="I9" s="1125">
        <f>0</f>
        <v>0</v>
      </c>
      <c r="J9" s="1125">
        <f>0</f>
        <v>0</v>
      </c>
      <c r="K9" s="1125">
        <f>0</f>
        <v>0</v>
      </c>
      <c r="L9" s="1125">
        <f>0</f>
        <v>0</v>
      </c>
      <c r="M9" s="1125">
        <f>0</f>
        <v>0</v>
      </c>
      <c r="N9" s="1125">
        <f>0</f>
        <v>0</v>
      </c>
      <c r="O9" s="1125">
        <f>0</f>
        <v>0</v>
      </c>
      <c r="P9" s="1125">
        <f>0</f>
        <v>0</v>
      </c>
      <c r="Q9" s="1125">
        <f>0</f>
        <v>0</v>
      </c>
      <c r="R9" s="1125">
        <f>0</f>
        <v>0</v>
      </c>
      <c r="S9" s="1125">
        <f>0</f>
        <v>0</v>
      </c>
      <c r="T9" s="1125">
        <f>0</f>
        <v>0</v>
      </c>
      <c r="U9" s="1125">
        <f>0</f>
        <v>0</v>
      </c>
      <c r="V9" s="1125">
        <f>0</f>
        <v>0</v>
      </c>
      <c r="W9" s="256" t="s">
        <v>180</v>
      </c>
      <c r="X9" s="1637" t="s">
        <v>1115</v>
      </c>
    </row>
    <row r="10" spans="1:24" s="309" customFormat="1" ht="13.5" thickBot="1" x14ac:dyDescent="0.25">
      <c r="A10" s="1626"/>
      <c r="B10" s="1628"/>
      <c r="C10" s="256" t="s">
        <v>1113</v>
      </c>
      <c r="D10" s="1123">
        <f t="shared" si="0"/>
        <v>0</v>
      </c>
      <c r="E10" s="1124">
        <f>0</f>
        <v>0</v>
      </c>
      <c r="F10" s="1125">
        <f>0</f>
        <v>0</v>
      </c>
      <c r="G10" s="1125">
        <f>0</f>
        <v>0</v>
      </c>
      <c r="H10" s="1125">
        <f>0</f>
        <v>0</v>
      </c>
      <c r="I10" s="1125">
        <f>0</f>
        <v>0</v>
      </c>
      <c r="J10" s="1125">
        <f>0</f>
        <v>0</v>
      </c>
      <c r="K10" s="1125">
        <f>0</f>
        <v>0</v>
      </c>
      <c r="L10" s="1125">
        <f>0</f>
        <v>0</v>
      </c>
      <c r="M10" s="1125">
        <f>0</f>
        <v>0</v>
      </c>
      <c r="N10" s="1125">
        <f>0</f>
        <v>0</v>
      </c>
      <c r="O10" s="1125">
        <f>0</f>
        <v>0</v>
      </c>
      <c r="P10" s="1125">
        <f>0</f>
        <v>0</v>
      </c>
      <c r="Q10" s="1125">
        <f>0</f>
        <v>0</v>
      </c>
      <c r="R10" s="1125">
        <f>0</f>
        <v>0</v>
      </c>
      <c r="S10" s="1125">
        <f>0</f>
        <v>0</v>
      </c>
      <c r="T10" s="1125">
        <f>0</f>
        <v>0</v>
      </c>
      <c r="U10" s="1125">
        <f>0</f>
        <v>0</v>
      </c>
      <c r="V10" s="1125">
        <f>0</f>
        <v>0</v>
      </c>
      <c r="W10" s="256" t="s">
        <v>434</v>
      </c>
      <c r="X10" s="1638"/>
    </row>
    <row r="11" spans="1:24" s="308" customFormat="1" ht="13.5" customHeight="1" thickBot="1" x14ac:dyDescent="0.25">
      <c r="A11" s="1629" t="s">
        <v>1194</v>
      </c>
      <c r="B11" s="1630" t="s">
        <v>1195</v>
      </c>
      <c r="C11" s="314" t="s">
        <v>1111</v>
      </c>
      <c r="D11" s="1117">
        <f t="shared" si="0"/>
        <v>0</v>
      </c>
      <c r="E11" s="1118">
        <f>0</f>
        <v>0</v>
      </c>
      <c r="F11" s="1119">
        <f>0</f>
        <v>0</v>
      </c>
      <c r="G11" s="1119">
        <f>0</f>
        <v>0</v>
      </c>
      <c r="H11" s="1119">
        <f>0</f>
        <v>0</v>
      </c>
      <c r="I11" s="1119">
        <f>0</f>
        <v>0</v>
      </c>
      <c r="J11" s="1119">
        <f>0</f>
        <v>0</v>
      </c>
      <c r="K11" s="1119">
        <f>0</f>
        <v>0</v>
      </c>
      <c r="L11" s="1119">
        <f>0</f>
        <v>0</v>
      </c>
      <c r="M11" s="1119">
        <f>0</f>
        <v>0</v>
      </c>
      <c r="N11" s="1119">
        <f>0</f>
        <v>0</v>
      </c>
      <c r="O11" s="1119">
        <f>0</f>
        <v>0</v>
      </c>
      <c r="P11" s="1119">
        <f>0</f>
        <v>0</v>
      </c>
      <c r="Q11" s="1119">
        <f>0</f>
        <v>0</v>
      </c>
      <c r="R11" s="1119">
        <f>0</f>
        <v>0</v>
      </c>
      <c r="S11" s="1119">
        <f>0</f>
        <v>0</v>
      </c>
      <c r="T11" s="1119">
        <f>0</f>
        <v>0</v>
      </c>
      <c r="U11" s="1119">
        <f>0</f>
        <v>0</v>
      </c>
      <c r="V11" s="1119">
        <f>0</f>
        <v>0</v>
      </c>
      <c r="W11" s="314" t="s">
        <v>180</v>
      </c>
      <c r="X11" s="1639" t="s">
        <v>1236</v>
      </c>
    </row>
    <row r="12" spans="1:24" s="308" customFormat="1" ht="13.5" thickBot="1" x14ac:dyDescent="0.25">
      <c r="A12" s="1622"/>
      <c r="B12" s="1624"/>
      <c r="C12" s="257" t="s">
        <v>1113</v>
      </c>
      <c r="D12" s="1120">
        <f t="shared" si="0"/>
        <v>0</v>
      </c>
      <c r="E12" s="1121">
        <f>0</f>
        <v>0</v>
      </c>
      <c r="F12" s="1122">
        <f>0</f>
        <v>0</v>
      </c>
      <c r="G12" s="1122">
        <f>0</f>
        <v>0</v>
      </c>
      <c r="H12" s="1122">
        <f>0</f>
        <v>0</v>
      </c>
      <c r="I12" s="1122">
        <f>0</f>
        <v>0</v>
      </c>
      <c r="J12" s="1122">
        <f>0</f>
        <v>0</v>
      </c>
      <c r="K12" s="1122">
        <f>0</f>
        <v>0</v>
      </c>
      <c r="L12" s="1122">
        <f>0</f>
        <v>0</v>
      </c>
      <c r="M12" s="1122">
        <f>0</f>
        <v>0</v>
      </c>
      <c r="N12" s="1122">
        <f>0</f>
        <v>0</v>
      </c>
      <c r="O12" s="1122">
        <f>0</f>
        <v>0</v>
      </c>
      <c r="P12" s="1122">
        <f>0</f>
        <v>0</v>
      </c>
      <c r="Q12" s="1122">
        <f>0</f>
        <v>0</v>
      </c>
      <c r="R12" s="1122">
        <f>0</f>
        <v>0</v>
      </c>
      <c r="S12" s="1122">
        <f>0</f>
        <v>0</v>
      </c>
      <c r="T12" s="1122">
        <f>0</f>
        <v>0</v>
      </c>
      <c r="U12" s="1122">
        <f>0</f>
        <v>0</v>
      </c>
      <c r="V12" s="1122">
        <f>0</f>
        <v>0</v>
      </c>
      <c r="W12" s="257" t="s">
        <v>434</v>
      </c>
      <c r="X12" s="1636"/>
    </row>
    <row r="13" spans="1:24" s="309" customFormat="1" ht="13.5" customHeight="1" thickBot="1" x14ac:dyDescent="0.25">
      <c r="A13" s="1625" t="s">
        <v>974</v>
      </c>
      <c r="B13" s="1627" t="s">
        <v>975</v>
      </c>
      <c r="C13" s="256" t="s">
        <v>1111</v>
      </c>
      <c r="D13" s="1123">
        <f>SUM(E13:V13)</f>
        <v>13</v>
      </c>
      <c r="E13" s="1124">
        <v>5</v>
      </c>
      <c r="F13" s="1125">
        <v>3</v>
      </c>
      <c r="G13" s="1125">
        <v>1</v>
      </c>
      <c r="H13" s="1125">
        <v>1</v>
      </c>
      <c r="I13" s="1125">
        <v>1</v>
      </c>
      <c r="J13" s="1125">
        <v>1</v>
      </c>
      <c r="K13" s="1125">
        <f>0</f>
        <v>0</v>
      </c>
      <c r="L13" s="1125">
        <v>1</v>
      </c>
      <c r="M13" s="1125">
        <f>0</f>
        <v>0</v>
      </c>
      <c r="N13" s="1125">
        <f>0</f>
        <v>0</v>
      </c>
      <c r="O13" s="1125">
        <f>0</f>
        <v>0</v>
      </c>
      <c r="P13" s="1125">
        <f>0</f>
        <v>0</v>
      </c>
      <c r="Q13" s="1125">
        <f>0</f>
        <v>0</v>
      </c>
      <c r="R13" s="1125">
        <f>0</f>
        <v>0</v>
      </c>
      <c r="S13" s="1125">
        <f>0</f>
        <v>0</v>
      </c>
      <c r="T13" s="1125">
        <f>0</f>
        <v>0</v>
      </c>
      <c r="U13" s="1125">
        <f>0</f>
        <v>0</v>
      </c>
      <c r="V13" s="1125">
        <f>0</f>
        <v>0</v>
      </c>
      <c r="W13" s="256" t="s">
        <v>180</v>
      </c>
      <c r="X13" s="1637" t="s">
        <v>976</v>
      </c>
    </row>
    <row r="14" spans="1:24" s="309" customFormat="1" ht="13.5" thickBot="1" x14ac:dyDescent="0.25">
      <c r="A14" s="1626"/>
      <c r="B14" s="1628"/>
      <c r="C14" s="256" t="s">
        <v>1113</v>
      </c>
      <c r="D14" s="1123">
        <f t="shared" si="0"/>
        <v>15</v>
      </c>
      <c r="E14" s="1124">
        <v>4</v>
      </c>
      <c r="F14" s="1125">
        <v>1</v>
      </c>
      <c r="G14" s="1125">
        <v>1</v>
      </c>
      <c r="H14" s="1125">
        <v>2</v>
      </c>
      <c r="I14" s="1125">
        <v>3</v>
      </c>
      <c r="J14" s="1125">
        <f>0</f>
        <v>0</v>
      </c>
      <c r="K14" s="1125">
        <v>1</v>
      </c>
      <c r="L14" s="1125">
        <v>2</v>
      </c>
      <c r="M14" s="1125">
        <f>0</f>
        <v>0</v>
      </c>
      <c r="N14" s="1125">
        <f>0</f>
        <v>0</v>
      </c>
      <c r="O14" s="1125">
        <f>0</f>
        <v>0</v>
      </c>
      <c r="P14" s="1125">
        <f>0</f>
        <v>0</v>
      </c>
      <c r="Q14" s="1125">
        <f>0</f>
        <v>0</v>
      </c>
      <c r="R14" s="1125">
        <f>0</f>
        <v>0</v>
      </c>
      <c r="S14" s="1125">
        <f>0</f>
        <v>0</v>
      </c>
      <c r="T14" s="1125">
        <f>0</f>
        <v>0</v>
      </c>
      <c r="U14" s="1125">
        <f>0</f>
        <v>0</v>
      </c>
      <c r="V14" s="1125">
        <v>1</v>
      </c>
      <c r="W14" s="256" t="s">
        <v>434</v>
      </c>
      <c r="X14" s="1638"/>
    </row>
    <row r="15" spans="1:24" s="308" customFormat="1" ht="13.5" customHeight="1" thickBot="1" x14ac:dyDescent="0.25">
      <c r="A15" s="1629" t="s">
        <v>977</v>
      </c>
      <c r="B15" s="1630" t="s">
        <v>978</v>
      </c>
      <c r="C15" s="314" t="s">
        <v>1111</v>
      </c>
      <c r="D15" s="1117">
        <f t="shared" si="0"/>
        <v>0</v>
      </c>
      <c r="E15" s="1118">
        <f>0</f>
        <v>0</v>
      </c>
      <c r="F15" s="1119">
        <f>0</f>
        <v>0</v>
      </c>
      <c r="G15" s="1119">
        <f>0</f>
        <v>0</v>
      </c>
      <c r="H15" s="1119">
        <f>0</f>
        <v>0</v>
      </c>
      <c r="I15" s="1119">
        <f>0</f>
        <v>0</v>
      </c>
      <c r="J15" s="1119">
        <f>0</f>
        <v>0</v>
      </c>
      <c r="K15" s="1119">
        <f>0</f>
        <v>0</v>
      </c>
      <c r="L15" s="1119">
        <f>0</f>
        <v>0</v>
      </c>
      <c r="M15" s="1119">
        <f>0</f>
        <v>0</v>
      </c>
      <c r="N15" s="1119">
        <f>0</f>
        <v>0</v>
      </c>
      <c r="O15" s="1119">
        <f>0</f>
        <v>0</v>
      </c>
      <c r="P15" s="1119">
        <f>0</f>
        <v>0</v>
      </c>
      <c r="Q15" s="1119">
        <f>0</f>
        <v>0</v>
      </c>
      <c r="R15" s="1119">
        <f>0</f>
        <v>0</v>
      </c>
      <c r="S15" s="1119">
        <f>0</f>
        <v>0</v>
      </c>
      <c r="T15" s="1119">
        <f>0</f>
        <v>0</v>
      </c>
      <c r="U15" s="1119">
        <f>0</f>
        <v>0</v>
      </c>
      <c r="V15" s="1119">
        <f>0</f>
        <v>0</v>
      </c>
      <c r="W15" s="314" t="s">
        <v>180</v>
      </c>
      <c r="X15" s="1639" t="s">
        <v>979</v>
      </c>
    </row>
    <row r="16" spans="1:24" s="308" customFormat="1" ht="13.5" thickBot="1" x14ac:dyDescent="0.25">
      <c r="A16" s="1622"/>
      <c r="B16" s="1624"/>
      <c r="C16" s="257" t="s">
        <v>1113</v>
      </c>
      <c r="D16" s="1120">
        <f t="shared" si="0"/>
        <v>0</v>
      </c>
      <c r="E16" s="1121">
        <f>0</f>
        <v>0</v>
      </c>
      <c r="F16" s="1122">
        <f>0</f>
        <v>0</v>
      </c>
      <c r="G16" s="1122">
        <f>0</f>
        <v>0</v>
      </c>
      <c r="H16" s="1122">
        <f>0</f>
        <v>0</v>
      </c>
      <c r="I16" s="1122">
        <f>0</f>
        <v>0</v>
      </c>
      <c r="J16" s="1122">
        <f>0</f>
        <v>0</v>
      </c>
      <c r="K16" s="1122">
        <f>0</f>
        <v>0</v>
      </c>
      <c r="L16" s="1122">
        <f>0</f>
        <v>0</v>
      </c>
      <c r="M16" s="1122">
        <f>0</f>
        <v>0</v>
      </c>
      <c r="N16" s="1122">
        <f>0</f>
        <v>0</v>
      </c>
      <c r="O16" s="1122">
        <f>0</f>
        <v>0</v>
      </c>
      <c r="P16" s="1122">
        <f>0</f>
        <v>0</v>
      </c>
      <c r="Q16" s="1122">
        <f>0</f>
        <v>0</v>
      </c>
      <c r="R16" s="1122">
        <f>0</f>
        <v>0</v>
      </c>
      <c r="S16" s="1122">
        <f>0</f>
        <v>0</v>
      </c>
      <c r="T16" s="1122">
        <f>0</f>
        <v>0</v>
      </c>
      <c r="U16" s="1122">
        <f>0</f>
        <v>0</v>
      </c>
      <c r="V16" s="1122">
        <f>0</f>
        <v>0</v>
      </c>
      <c r="W16" s="257" t="s">
        <v>434</v>
      </c>
      <c r="X16" s="1636"/>
    </row>
    <row r="17" spans="1:24" s="309" customFormat="1" ht="13.5" customHeight="1" thickBot="1" x14ac:dyDescent="0.25">
      <c r="A17" s="1625" t="s">
        <v>454</v>
      </c>
      <c r="B17" s="1627" t="s">
        <v>455</v>
      </c>
      <c r="C17" s="256" t="s">
        <v>1111</v>
      </c>
      <c r="D17" s="1123">
        <f t="shared" si="0"/>
        <v>1</v>
      </c>
      <c r="E17" s="1124">
        <f>0</f>
        <v>0</v>
      </c>
      <c r="F17" s="1125">
        <f>0</f>
        <v>0</v>
      </c>
      <c r="G17" s="1125">
        <f>0</f>
        <v>0</v>
      </c>
      <c r="H17" s="1125">
        <f>0</f>
        <v>0</v>
      </c>
      <c r="I17" s="1125">
        <f>0</f>
        <v>0</v>
      </c>
      <c r="J17" s="1125">
        <v>1</v>
      </c>
      <c r="K17" s="1125">
        <f>0</f>
        <v>0</v>
      </c>
      <c r="L17" s="1125">
        <f>0</f>
        <v>0</v>
      </c>
      <c r="M17" s="1125">
        <f>0</f>
        <v>0</v>
      </c>
      <c r="N17" s="1125">
        <f>0</f>
        <v>0</v>
      </c>
      <c r="O17" s="1125">
        <f>0</f>
        <v>0</v>
      </c>
      <c r="P17" s="1125">
        <f>0</f>
        <v>0</v>
      </c>
      <c r="Q17" s="1125">
        <f>0</f>
        <v>0</v>
      </c>
      <c r="R17" s="1125">
        <f>0</f>
        <v>0</v>
      </c>
      <c r="S17" s="1125">
        <f>0</f>
        <v>0</v>
      </c>
      <c r="T17" s="1125">
        <f>0</f>
        <v>0</v>
      </c>
      <c r="U17" s="1125">
        <f>0</f>
        <v>0</v>
      </c>
      <c r="V17" s="1125">
        <f>0</f>
        <v>0</v>
      </c>
      <c r="W17" s="256" t="s">
        <v>180</v>
      </c>
      <c r="X17" s="1637" t="s">
        <v>500</v>
      </c>
    </row>
    <row r="18" spans="1:24" s="309" customFormat="1" ht="13.5" thickBot="1" x14ac:dyDescent="0.25">
      <c r="A18" s="1626"/>
      <c r="B18" s="1628"/>
      <c r="C18" s="256" t="s">
        <v>1113</v>
      </c>
      <c r="D18" s="1123">
        <f t="shared" si="0"/>
        <v>1</v>
      </c>
      <c r="E18" s="1124">
        <f>0</f>
        <v>0</v>
      </c>
      <c r="F18" s="1125">
        <f>0</f>
        <v>0</v>
      </c>
      <c r="G18" s="1125">
        <f>0</f>
        <v>0</v>
      </c>
      <c r="H18" s="1125">
        <f>0</f>
        <v>0</v>
      </c>
      <c r="I18" s="1125">
        <f>0</f>
        <v>0</v>
      </c>
      <c r="J18" s="1125">
        <f>0</f>
        <v>0</v>
      </c>
      <c r="K18" s="1125">
        <f>0</f>
        <v>0</v>
      </c>
      <c r="L18" s="1125">
        <f>0</f>
        <v>0</v>
      </c>
      <c r="M18" s="1125">
        <v>1</v>
      </c>
      <c r="N18" s="1125">
        <f>0</f>
        <v>0</v>
      </c>
      <c r="O18" s="1125">
        <f>0</f>
        <v>0</v>
      </c>
      <c r="P18" s="1125">
        <f>0</f>
        <v>0</v>
      </c>
      <c r="Q18" s="1125">
        <f>0</f>
        <v>0</v>
      </c>
      <c r="R18" s="1125">
        <f>0</f>
        <v>0</v>
      </c>
      <c r="S18" s="1125">
        <f>0</f>
        <v>0</v>
      </c>
      <c r="T18" s="1125">
        <f>0</f>
        <v>0</v>
      </c>
      <c r="U18" s="1125">
        <f>0</f>
        <v>0</v>
      </c>
      <c r="V18" s="1125">
        <f>0</f>
        <v>0</v>
      </c>
      <c r="W18" s="256" t="s">
        <v>434</v>
      </c>
      <c r="X18" s="1638"/>
    </row>
    <row r="19" spans="1:24" s="308" customFormat="1" ht="13.5" customHeight="1" thickBot="1" x14ac:dyDescent="0.25">
      <c r="A19" s="1629" t="s">
        <v>1196</v>
      </c>
      <c r="B19" s="1630" t="s">
        <v>1197</v>
      </c>
      <c r="C19" s="314" t="s">
        <v>1111</v>
      </c>
      <c r="D19" s="1117">
        <f t="shared" si="0"/>
        <v>0</v>
      </c>
      <c r="E19" s="1118">
        <f>0</f>
        <v>0</v>
      </c>
      <c r="F19" s="1119">
        <f>0</f>
        <v>0</v>
      </c>
      <c r="G19" s="1119">
        <f>0</f>
        <v>0</v>
      </c>
      <c r="H19" s="1119">
        <f>0</f>
        <v>0</v>
      </c>
      <c r="I19" s="1119">
        <f>0</f>
        <v>0</v>
      </c>
      <c r="J19" s="1119">
        <f>0</f>
        <v>0</v>
      </c>
      <c r="K19" s="1119">
        <f>0</f>
        <v>0</v>
      </c>
      <c r="L19" s="1119">
        <f>0</f>
        <v>0</v>
      </c>
      <c r="M19" s="1119">
        <f>0</f>
        <v>0</v>
      </c>
      <c r="N19" s="1119">
        <f>0</f>
        <v>0</v>
      </c>
      <c r="O19" s="1119">
        <f>0</f>
        <v>0</v>
      </c>
      <c r="P19" s="1119">
        <f>0</f>
        <v>0</v>
      </c>
      <c r="Q19" s="1119">
        <f>0</f>
        <v>0</v>
      </c>
      <c r="R19" s="1119">
        <f>0</f>
        <v>0</v>
      </c>
      <c r="S19" s="1119">
        <f>0</f>
        <v>0</v>
      </c>
      <c r="T19" s="1119">
        <f>0</f>
        <v>0</v>
      </c>
      <c r="U19" s="1119">
        <f>0</f>
        <v>0</v>
      </c>
      <c r="V19" s="1119">
        <f>0</f>
        <v>0</v>
      </c>
      <c r="W19" s="314" t="s">
        <v>180</v>
      </c>
      <c r="X19" s="1639" t="s">
        <v>1237</v>
      </c>
    </row>
    <row r="20" spans="1:24" s="308" customFormat="1" ht="13.5" thickBot="1" x14ac:dyDescent="0.25">
      <c r="A20" s="1622"/>
      <c r="B20" s="1624"/>
      <c r="C20" s="257" t="s">
        <v>1113</v>
      </c>
      <c r="D20" s="1120">
        <f t="shared" si="0"/>
        <v>0</v>
      </c>
      <c r="E20" s="1121">
        <f>0</f>
        <v>0</v>
      </c>
      <c r="F20" s="1122">
        <f>0</f>
        <v>0</v>
      </c>
      <c r="G20" s="1122">
        <f>0</f>
        <v>0</v>
      </c>
      <c r="H20" s="1122">
        <f>0</f>
        <v>0</v>
      </c>
      <c r="I20" s="1122">
        <f>0</f>
        <v>0</v>
      </c>
      <c r="J20" s="1122">
        <f>0</f>
        <v>0</v>
      </c>
      <c r="K20" s="1122">
        <f>0</f>
        <v>0</v>
      </c>
      <c r="L20" s="1122">
        <f>0</f>
        <v>0</v>
      </c>
      <c r="M20" s="1122">
        <f>0</f>
        <v>0</v>
      </c>
      <c r="N20" s="1122">
        <f>0</f>
        <v>0</v>
      </c>
      <c r="O20" s="1122">
        <f>0</f>
        <v>0</v>
      </c>
      <c r="P20" s="1122">
        <f>0</f>
        <v>0</v>
      </c>
      <c r="Q20" s="1122">
        <f>0</f>
        <v>0</v>
      </c>
      <c r="R20" s="1122">
        <f>0</f>
        <v>0</v>
      </c>
      <c r="S20" s="1122">
        <f>0</f>
        <v>0</v>
      </c>
      <c r="T20" s="1122">
        <f>0</f>
        <v>0</v>
      </c>
      <c r="U20" s="1122">
        <f>0</f>
        <v>0</v>
      </c>
      <c r="V20" s="1122">
        <f>0</f>
        <v>0</v>
      </c>
      <c r="W20" s="257" t="s">
        <v>434</v>
      </c>
      <c r="X20" s="1636"/>
    </row>
    <row r="21" spans="1:24" s="309" customFormat="1" ht="13.5" customHeight="1" thickBot="1" x14ac:dyDescent="0.25">
      <c r="A21" s="1625" t="s">
        <v>1116</v>
      </c>
      <c r="B21" s="1627" t="s">
        <v>1117</v>
      </c>
      <c r="C21" s="256" t="s">
        <v>1111</v>
      </c>
      <c r="D21" s="1123">
        <f t="shared" si="0"/>
        <v>0</v>
      </c>
      <c r="E21" s="1124">
        <f>0</f>
        <v>0</v>
      </c>
      <c r="F21" s="1125">
        <f>0</f>
        <v>0</v>
      </c>
      <c r="G21" s="1125">
        <f>0</f>
        <v>0</v>
      </c>
      <c r="H21" s="1125">
        <f>0</f>
        <v>0</v>
      </c>
      <c r="I21" s="1125">
        <f>0</f>
        <v>0</v>
      </c>
      <c r="J21" s="1125">
        <f>0</f>
        <v>0</v>
      </c>
      <c r="K21" s="1125">
        <f>0</f>
        <v>0</v>
      </c>
      <c r="L21" s="1125">
        <f>0</f>
        <v>0</v>
      </c>
      <c r="M21" s="1125">
        <f>0</f>
        <v>0</v>
      </c>
      <c r="N21" s="1125">
        <f>0</f>
        <v>0</v>
      </c>
      <c r="O21" s="1125">
        <f>0</f>
        <v>0</v>
      </c>
      <c r="P21" s="1125">
        <f>0</f>
        <v>0</v>
      </c>
      <c r="Q21" s="1125">
        <f>0</f>
        <v>0</v>
      </c>
      <c r="R21" s="1125">
        <f>0</f>
        <v>0</v>
      </c>
      <c r="S21" s="1125">
        <f>0</f>
        <v>0</v>
      </c>
      <c r="T21" s="1125">
        <f>0</f>
        <v>0</v>
      </c>
      <c r="U21" s="1125">
        <f>0</f>
        <v>0</v>
      </c>
      <c r="V21" s="1125">
        <f>0</f>
        <v>0</v>
      </c>
      <c r="W21" s="256" t="s">
        <v>180</v>
      </c>
      <c r="X21" s="1637" t="s">
        <v>1118</v>
      </c>
    </row>
    <row r="22" spans="1:24" s="309" customFormat="1" ht="13.5" thickBot="1" x14ac:dyDescent="0.25">
      <c r="A22" s="1626"/>
      <c r="B22" s="1628"/>
      <c r="C22" s="256" t="s">
        <v>1113</v>
      </c>
      <c r="D22" s="1123">
        <f t="shared" si="0"/>
        <v>1</v>
      </c>
      <c r="E22" s="1124">
        <f>0</f>
        <v>0</v>
      </c>
      <c r="F22" s="1125">
        <f>0</f>
        <v>0</v>
      </c>
      <c r="G22" s="1125">
        <f>0</f>
        <v>0</v>
      </c>
      <c r="H22" s="1125">
        <f>0</f>
        <v>0</v>
      </c>
      <c r="I22" s="1125">
        <f>0</f>
        <v>0</v>
      </c>
      <c r="J22" s="1125">
        <f>0</f>
        <v>0</v>
      </c>
      <c r="K22" s="1125">
        <f>0</f>
        <v>0</v>
      </c>
      <c r="L22" s="1125">
        <f>0</f>
        <v>0</v>
      </c>
      <c r="M22" s="1125">
        <f>0</f>
        <v>0</v>
      </c>
      <c r="N22" s="1125">
        <f>0</f>
        <v>0</v>
      </c>
      <c r="O22" s="1125">
        <f>0</f>
        <v>0</v>
      </c>
      <c r="P22" s="1125">
        <f>0</f>
        <v>0</v>
      </c>
      <c r="Q22" s="1125">
        <f>0</f>
        <v>0</v>
      </c>
      <c r="R22" s="1125">
        <f>0</f>
        <v>0</v>
      </c>
      <c r="S22" s="1125">
        <f>0</f>
        <v>0</v>
      </c>
      <c r="T22" s="1125">
        <f>0</f>
        <v>0</v>
      </c>
      <c r="U22" s="1125">
        <f>0</f>
        <v>0</v>
      </c>
      <c r="V22" s="1125">
        <v>1</v>
      </c>
      <c r="W22" s="256" t="s">
        <v>434</v>
      </c>
      <c r="X22" s="1638"/>
    </row>
    <row r="23" spans="1:24" s="308" customFormat="1" ht="13.5" customHeight="1" thickBot="1" x14ac:dyDescent="0.25">
      <c r="A23" s="1629" t="s">
        <v>1198</v>
      </c>
      <c r="B23" s="1630" t="s">
        <v>1199</v>
      </c>
      <c r="C23" s="314" t="s">
        <v>1111</v>
      </c>
      <c r="D23" s="1117">
        <f t="shared" si="0"/>
        <v>0</v>
      </c>
      <c r="E23" s="1118">
        <f>0</f>
        <v>0</v>
      </c>
      <c r="F23" s="1119">
        <f>0</f>
        <v>0</v>
      </c>
      <c r="G23" s="1119">
        <f>0</f>
        <v>0</v>
      </c>
      <c r="H23" s="1119">
        <f>0</f>
        <v>0</v>
      </c>
      <c r="I23" s="1119">
        <f>0</f>
        <v>0</v>
      </c>
      <c r="J23" s="1119">
        <f>0</f>
        <v>0</v>
      </c>
      <c r="K23" s="1119">
        <f>0</f>
        <v>0</v>
      </c>
      <c r="L23" s="1119">
        <f>0</f>
        <v>0</v>
      </c>
      <c r="M23" s="1119">
        <f>0</f>
        <v>0</v>
      </c>
      <c r="N23" s="1119">
        <f>0</f>
        <v>0</v>
      </c>
      <c r="O23" s="1119">
        <f>0</f>
        <v>0</v>
      </c>
      <c r="P23" s="1119">
        <f>0</f>
        <v>0</v>
      </c>
      <c r="Q23" s="1119">
        <f>0</f>
        <v>0</v>
      </c>
      <c r="R23" s="1119">
        <f>0</f>
        <v>0</v>
      </c>
      <c r="S23" s="1119">
        <f>0</f>
        <v>0</v>
      </c>
      <c r="T23" s="1119">
        <f>0</f>
        <v>0</v>
      </c>
      <c r="U23" s="1119">
        <f>0</f>
        <v>0</v>
      </c>
      <c r="V23" s="1119">
        <f>0</f>
        <v>0</v>
      </c>
      <c r="W23" s="314" t="s">
        <v>180</v>
      </c>
      <c r="X23" s="1639" t="s">
        <v>1238</v>
      </c>
    </row>
    <row r="24" spans="1:24" s="308" customFormat="1" ht="13.5" thickBot="1" x14ac:dyDescent="0.25">
      <c r="A24" s="1622"/>
      <c r="B24" s="1624"/>
      <c r="C24" s="257" t="s">
        <v>1113</v>
      </c>
      <c r="D24" s="1120">
        <f t="shared" si="0"/>
        <v>0</v>
      </c>
      <c r="E24" s="1121">
        <f>0</f>
        <v>0</v>
      </c>
      <c r="F24" s="1122">
        <f>0</f>
        <v>0</v>
      </c>
      <c r="G24" s="1122">
        <f>0</f>
        <v>0</v>
      </c>
      <c r="H24" s="1122">
        <f>0</f>
        <v>0</v>
      </c>
      <c r="I24" s="1122">
        <f>0</f>
        <v>0</v>
      </c>
      <c r="J24" s="1122">
        <f>0</f>
        <v>0</v>
      </c>
      <c r="K24" s="1122">
        <f>0</f>
        <v>0</v>
      </c>
      <c r="L24" s="1122">
        <f>0</f>
        <v>0</v>
      </c>
      <c r="M24" s="1122">
        <f>0</f>
        <v>0</v>
      </c>
      <c r="N24" s="1122">
        <f>0</f>
        <v>0</v>
      </c>
      <c r="O24" s="1122">
        <f>0</f>
        <v>0</v>
      </c>
      <c r="P24" s="1122">
        <f>0</f>
        <v>0</v>
      </c>
      <c r="Q24" s="1122">
        <f>0</f>
        <v>0</v>
      </c>
      <c r="R24" s="1122">
        <f>0</f>
        <v>0</v>
      </c>
      <c r="S24" s="1122">
        <f>0</f>
        <v>0</v>
      </c>
      <c r="T24" s="1122">
        <f>0</f>
        <v>0</v>
      </c>
      <c r="U24" s="1122">
        <f>0</f>
        <v>0</v>
      </c>
      <c r="V24" s="1122">
        <f>0</f>
        <v>0</v>
      </c>
      <c r="W24" s="257" t="s">
        <v>434</v>
      </c>
      <c r="X24" s="1636"/>
    </row>
    <row r="25" spans="1:24" s="309" customFormat="1" ht="13.5" customHeight="1" thickBot="1" x14ac:dyDescent="0.25">
      <c r="A25" s="1625" t="s">
        <v>980</v>
      </c>
      <c r="B25" s="1627" t="s">
        <v>981</v>
      </c>
      <c r="C25" s="256" t="s">
        <v>1111</v>
      </c>
      <c r="D25" s="1123">
        <f t="shared" si="0"/>
        <v>50</v>
      </c>
      <c r="E25" s="1124">
        <v>7</v>
      </c>
      <c r="F25" s="1125">
        <v>5</v>
      </c>
      <c r="G25" s="1125">
        <v>1</v>
      </c>
      <c r="H25" s="1125">
        <v>7</v>
      </c>
      <c r="I25" s="1125">
        <v>6</v>
      </c>
      <c r="J25" s="1125">
        <v>4</v>
      </c>
      <c r="K25" s="1125">
        <v>8</v>
      </c>
      <c r="L25" s="1125">
        <v>4</v>
      </c>
      <c r="M25" s="1125">
        <v>2</v>
      </c>
      <c r="N25" s="1125">
        <v>1</v>
      </c>
      <c r="O25" s="1125">
        <f>0</f>
        <v>0</v>
      </c>
      <c r="P25" s="1125">
        <v>2</v>
      </c>
      <c r="Q25" s="1125">
        <v>2</v>
      </c>
      <c r="R25" s="1125">
        <f>0</f>
        <v>0</v>
      </c>
      <c r="S25" s="1125">
        <v>1</v>
      </c>
      <c r="T25" s="1125">
        <f>0</f>
        <v>0</v>
      </c>
      <c r="U25" s="1125">
        <f>0</f>
        <v>0</v>
      </c>
      <c r="V25" s="1125">
        <f>0</f>
        <v>0</v>
      </c>
      <c r="W25" s="256" t="s">
        <v>180</v>
      </c>
      <c r="X25" s="1637" t="s">
        <v>982</v>
      </c>
    </row>
    <row r="26" spans="1:24" s="309" customFormat="1" ht="13.5" thickBot="1" x14ac:dyDescent="0.25">
      <c r="A26" s="1626"/>
      <c r="B26" s="1628"/>
      <c r="C26" s="256" t="s">
        <v>1113</v>
      </c>
      <c r="D26" s="1123">
        <f t="shared" si="0"/>
        <v>68</v>
      </c>
      <c r="E26" s="1124">
        <v>3</v>
      </c>
      <c r="F26" s="1125">
        <v>4</v>
      </c>
      <c r="G26" s="1125">
        <v>6</v>
      </c>
      <c r="H26" s="1125">
        <v>4</v>
      </c>
      <c r="I26" s="1125">
        <v>14</v>
      </c>
      <c r="J26" s="1125">
        <v>10</v>
      </c>
      <c r="K26" s="1125">
        <v>6</v>
      </c>
      <c r="L26" s="1125">
        <v>7</v>
      </c>
      <c r="M26" s="1125">
        <v>6</v>
      </c>
      <c r="N26" s="1125">
        <v>3</v>
      </c>
      <c r="O26" s="1125">
        <v>1</v>
      </c>
      <c r="P26" s="1125">
        <v>2</v>
      </c>
      <c r="Q26" s="1125">
        <v>1</v>
      </c>
      <c r="R26" s="1125">
        <v>1</v>
      </c>
      <c r="S26" s="1125">
        <f>0</f>
        <v>0</v>
      </c>
      <c r="T26" s="1125">
        <f>0</f>
        <v>0</v>
      </c>
      <c r="U26" s="1125">
        <f>0</f>
        <v>0</v>
      </c>
      <c r="V26" s="1125">
        <f>0</f>
        <v>0</v>
      </c>
      <c r="W26" s="256" t="s">
        <v>434</v>
      </c>
      <c r="X26" s="1638"/>
    </row>
    <row r="27" spans="1:24" s="308" customFormat="1" ht="13.5" customHeight="1" thickBot="1" x14ac:dyDescent="0.25">
      <c r="A27" s="1629" t="s">
        <v>1119</v>
      </c>
      <c r="B27" s="1630" t="s">
        <v>1120</v>
      </c>
      <c r="C27" s="314" t="s">
        <v>1111</v>
      </c>
      <c r="D27" s="1117">
        <f t="shared" si="0"/>
        <v>1</v>
      </c>
      <c r="E27" s="1118">
        <f>0</f>
        <v>0</v>
      </c>
      <c r="F27" s="1119">
        <f>0</f>
        <v>0</v>
      </c>
      <c r="G27" s="1119">
        <f>0</f>
        <v>0</v>
      </c>
      <c r="H27" s="1119">
        <v>1</v>
      </c>
      <c r="I27" s="1119">
        <f>0</f>
        <v>0</v>
      </c>
      <c r="J27" s="1119">
        <f>0</f>
        <v>0</v>
      </c>
      <c r="K27" s="1119">
        <f>0</f>
        <v>0</v>
      </c>
      <c r="L27" s="1119">
        <f>0</f>
        <v>0</v>
      </c>
      <c r="M27" s="1119">
        <f>0</f>
        <v>0</v>
      </c>
      <c r="N27" s="1119">
        <f>0</f>
        <v>0</v>
      </c>
      <c r="O27" s="1119">
        <f>0</f>
        <v>0</v>
      </c>
      <c r="P27" s="1119">
        <f>0</f>
        <v>0</v>
      </c>
      <c r="Q27" s="1119">
        <f>0</f>
        <v>0</v>
      </c>
      <c r="R27" s="1119">
        <f>0</f>
        <v>0</v>
      </c>
      <c r="S27" s="1119">
        <f>0</f>
        <v>0</v>
      </c>
      <c r="T27" s="1119">
        <f>0</f>
        <v>0</v>
      </c>
      <c r="U27" s="1119">
        <f>0</f>
        <v>0</v>
      </c>
      <c r="V27" s="1119">
        <f>0</f>
        <v>0</v>
      </c>
      <c r="W27" s="314" t="s">
        <v>180</v>
      </c>
      <c r="X27" s="1639" t="s">
        <v>1121</v>
      </c>
    </row>
    <row r="28" spans="1:24" s="308" customFormat="1" ht="13.5" thickBot="1" x14ac:dyDescent="0.25">
      <c r="A28" s="1622"/>
      <c r="B28" s="1624"/>
      <c r="C28" s="257" t="s">
        <v>1113</v>
      </c>
      <c r="D28" s="1120">
        <f t="shared" si="0"/>
        <v>0</v>
      </c>
      <c r="E28" s="1121">
        <f>0</f>
        <v>0</v>
      </c>
      <c r="F28" s="1122">
        <f>0</f>
        <v>0</v>
      </c>
      <c r="G28" s="1122">
        <f>0</f>
        <v>0</v>
      </c>
      <c r="H28" s="1122">
        <f>0</f>
        <v>0</v>
      </c>
      <c r="I28" s="1122">
        <f>0</f>
        <v>0</v>
      </c>
      <c r="J28" s="1122">
        <f>0</f>
        <v>0</v>
      </c>
      <c r="K28" s="1122">
        <f>0</f>
        <v>0</v>
      </c>
      <c r="L28" s="1122">
        <f>0</f>
        <v>0</v>
      </c>
      <c r="M28" s="1122">
        <f>0</f>
        <v>0</v>
      </c>
      <c r="N28" s="1122">
        <f>0</f>
        <v>0</v>
      </c>
      <c r="O28" s="1122">
        <f>0</f>
        <v>0</v>
      </c>
      <c r="P28" s="1122">
        <f>0</f>
        <v>0</v>
      </c>
      <c r="Q28" s="1122">
        <f>0</f>
        <v>0</v>
      </c>
      <c r="R28" s="1122">
        <f>0</f>
        <v>0</v>
      </c>
      <c r="S28" s="1122">
        <f>0</f>
        <v>0</v>
      </c>
      <c r="T28" s="1122">
        <f>0</f>
        <v>0</v>
      </c>
      <c r="U28" s="1122">
        <f>0</f>
        <v>0</v>
      </c>
      <c r="V28" s="1122">
        <f>0</f>
        <v>0</v>
      </c>
      <c r="W28" s="257" t="s">
        <v>434</v>
      </c>
      <c r="X28" s="1636"/>
    </row>
    <row r="29" spans="1:24" s="309" customFormat="1" ht="13.5" customHeight="1" thickBot="1" x14ac:dyDescent="0.25">
      <c r="A29" s="1625" t="s">
        <v>1200</v>
      </c>
      <c r="B29" s="1627" t="s">
        <v>1201</v>
      </c>
      <c r="C29" s="256" t="s">
        <v>1111</v>
      </c>
      <c r="D29" s="1123">
        <f t="shared" si="0"/>
        <v>0</v>
      </c>
      <c r="E29" s="1124">
        <f>0</f>
        <v>0</v>
      </c>
      <c r="F29" s="1125">
        <f>0</f>
        <v>0</v>
      </c>
      <c r="G29" s="1125">
        <f>0</f>
        <v>0</v>
      </c>
      <c r="H29" s="1125">
        <f>0</f>
        <v>0</v>
      </c>
      <c r="I29" s="1125">
        <f>0</f>
        <v>0</v>
      </c>
      <c r="J29" s="1125">
        <f>0</f>
        <v>0</v>
      </c>
      <c r="K29" s="1125">
        <f>0</f>
        <v>0</v>
      </c>
      <c r="L29" s="1125">
        <f>0</f>
        <v>0</v>
      </c>
      <c r="M29" s="1125">
        <f>0</f>
        <v>0</v>
      </c>
      <c r="N29" s="1125">
        <f>0</f>
        <v>0</v>
      </c>
      <c r="O29" s="1125">
        <f>0</f>
        <v>0</v>
      </c>
      <c r="P29" s="1125">
        <f>0</f>
        <v>0</v>
      </c>
      <c r="Q29" s="1125">
        <f>0</f>
        <v>0</v>
      </c>
      <c r="R29" s="1125">
        <f>0</f>
        <v>0</v>
      </c>
      <c r="S29" s="1125">
        <f>0</f>
        <v>0</v>
      </c>
      <c r="T29" s="1125">
        <f>0</f>
        <v>0</v>
      </c>
      <c r="U29" s="1125">
        <f>0</f>
        <v>0</v>
      </c>
      <c r="V29" s="1125">
        <f>0</f>
        <v>0</v>
      </c>
      <c r="W29" s="256" t="s">
        <v>180</v>
      </c>
      <c r="X29" s="1637" t="s">
        <v>1239</v>
      </c>
    </row>
    <row r="30" spans="1:24" s="309" customFormat="1" ht="13.5" thickBot="1" x14ac:dyDescent="0.25">
      <c r="A30" s="1626"/>
      <c r="B30" s="1628"/>
      <c r="C30" s="256" t="s">
        <v>1113</v>
      </c>
      <c r="D30" s="1123">
        <f t="shared" si="0"/>
        <v>0</v>
      </c>
      <c r="E30" s="1124">
        <f>0</f>
        <v>0</v>
      </c>
      <c r="F30" s="1125">
        <f>0</f>
        <v>0</v>
      </c>
      <c r="G30" s="1125">
        <f>0</f>
        <v>0</v>
      </c>
      <c r="H30" s="1125">
        <f>0</f>
        <v>0</v>
      </c>
      <c r="I30" s="1125">
        <f>0</f>
        <v>0</v>
      </c>
      <c r="J30" s="1125">
        <f>0</f>
        <v>0</v>
      </c>
      <c r="K30" s="1125">
        <f>0</f>
        <v>0</v>
      </c>
      <c r="L30" s="1125">
        <f>0</f>
        <v>0</v>
      </c>
      <c r="M30" s="1125">
        <f>0</f>
        <v>0</v>
      </c>
      <c r="N30" s="1125">
        <f>0</f>
        <v>0</v>
      </c>
      <c r="O30" s="1125">
        <f>0</f>
        <v>0</v>
      </c>
      <c r="P30" s="1125">
        <f>0</f>
        <v>0</v>
      </c>
      <c r="Q30" s="1125">
        <f>0</f>
        <v>0</v>
      </c>
      <c r="R30" s="1125">
        <f>0</f>
        <v>0</v>
      </c>
      <c r="S30" s="1125">
        <f>0</f>
        <v>0</v>
      </c>
      <c r="T30" s="1125">
        <f>0</f>
        <v>0</v>
      </c>
      <c r="U30" s="1125">
        <f>0</f>
        <v>0</v>
      </c>
      <c r="V30" s="1125">
        <f>0</f>
        <v>0</v>
      </c>
      <c r="W30" s="256" t="s">
        <v>434</v>
      </c>
      <c r="X30" s="1638"/>
    </row>
    <row r="31" spans="1:24" s="308" customFormat="1" ht="13.5" customHeight="1" thickBot="1" x14ac:dyDescent="0.25">
      <c r="A31" s="1629" t="s">
        <v>983</v>
      </c>
      <c r="B31" s="1630" t="s">
        <v>984</v>
      </c>
      <c r="C31" s="314" t="s">
        <v>1111</v>
      </c>
      <c r="D31" s="1117">
        <f t="shared" si="0"/>
        <v>0</v>
      </c>
      <c r="E31" s="1118">
        <f>0</f>
        <v>0</v>
      </c>
      <c r="F31" s="1119">
        <f>0</f>
        <v>0</v>
      </c>
      <c r="G31" s="1119">
        <f>0</f>
        <v>0</v>
      </c>
      <c r="H31" s="1119">
        <f>0</f>
        <v>0</v>
      </c>
      <c r="I31" s="1119">
        <f>0</f>
        <v>0</v>
      </c>
      <c r="J31" s="1119">
        <f>0</f>
        <v>0</v>
      </c>
      <c r="K31" s="1119">
        <f>0</f>
        <v>0</v>
      </c>
      <c r="L31" s="1119">
        <f>0</f>
        <v>0</v>
      </c>
      <c r="M31" s="1119">
        <f>0</f>
        <v>0</v>
      </c>
      <c r="N31" s="1119">
        <f>0</f>
        <v>0</v>
      </c>
      <c r="O31" s="1119">
        <f>0</f>
        <v>0</v>
      </c>
      <c r="P31" s="1119">
        <f>0</f>
        <v>0</v>
      </c>
      <c r="Q31" s="1119">
        <f>0</f>
        <v>0</v>
      </c>
      <c r="R31" s="1119">
        <f>0</f>
        <v>0</v>
      </c>
      <c r="S31" s="1119">
        <f>0</f>
        <v>0</v>
      </c>
      <c r="T31" s="1119">
        <f>0</f>
        <v>0</v>
      </c>
      <c r="U31" s="1119">
        <f>0</f>
        <v>0</v>
      </c>
      <c r="V31" s="1119">
        <f>0</f>
        <v>0</v>
      </c>
      <c r="W31" s="314" t="s">
        <v>180</v>
      </c>
      <c r="X31" s="1639" t="s">
        <v>1122</v>
      </c>
    </row>
    <row r="32" spans="1:24" s="308" customFormat="1" ht="13.5" thickBot="1" x14ac:dyDescent="0.25">
      <c r="A32" s="1622"/>
      <c r="B32" s="1624"/>
      <c r="C32" s="257" t="s">
        <v>1113</v>
      </c>
      <c r="D32" s="1120">
        <f t="shared" si="0"/>
        <v>1</v>
      </c>
      <c r="E32" s="1121">
        <f>0</f>
        <v>0</v>
      </c>
      <c r="F32" s="1122">
        <f>0</f>
        <v>0</v>
      </c>
      <c r="G32" s="1122">
        <f>0</f>
        <v>0</v>
      </c>
      <c r="H32" s="1122">
        <f>0</f>
        <v>0</v>
      </c>
      <c r="I32" s="1122">
        <f>0</f>
        <v>0</v>
      </c>
      <c r="J32" s="1122">
        <f>0</f>
        <v>0</v>
      </c>
      <c r="K32" s="1122">
        <v>1</v>
      </c>
      <c r="L32" s="1122">
        <f>0</f>
        <v>0</v>
      </c>
      <c r="M32" s="1122">
        <f>0</f>
        <v>0</v>
      </c>
      <c r="N32" s="1122">
        <f>0</f>
        <v>0</v>
      </c>
      <c r="O32" s="1122">
        <f>0</f>
        <v>0</v>
      </c>
      <c r="P32" s="1122">
        <f>0</f>
        <v>0</v>
      </c>
      <c r="Q32" s="1122">
        <f>0</f>
        <v>0</v>
      </c>
      <c r="R32" s="1122">
        <f>0</f>
        <v>0</v>
      </c>
      <c r="S32" s="1122">
        <f>0</f>
        <v>0</v>
      </c>
      <c r="T32" s="1122">
        <f>0</f>
        <v>0</v>
      </c>
      <c r="U32" s="1122">
        <f>0</f>
        <v>0</v>
      </c>
      <c r="V32" s="1122">
        <f>0</f>
        <v>0</v>
      </c>
      <c r="W32" s="257" t="s">
        <v>434</v>
      </c>
      <c r="X32" s="1636"/>
    </row>
    <row r="33" spans="1:24" s="309" customFormat="1" ht="13.5" customHeight="1" thickBot="1" x14ac:dyDescent="0.25">
      <c r="A33" s="1625" t="s">
        <v>1202</v>
      </c>
      <c r="B33" s="1627" t="s">
        <v>1203</v>
      </c>
      <c r="C33" s="256" t="s">
        <v>1111</v>
      </c>
      <c r="D33" s="1123">
        <f t="shared" si="0"/>
        <v>0</v>
      </c>
      <c r="E33" s="1124">
        <f>0</f>
        <v>0</v>
      </c>
      <c r="F33" s="1125">
        <f>0</f>
        <v>0</v>
      </c>
      <c r="G33" s="1125">
        <f>0</f>
        <v>0</v>
      </c>
      <c r="H33" s="1125">
        <f>0</f>
        <v>0</v>
      </c>
      <c r="I33" s="1125">
        <f>0</f>
        <v>0</v>
      </c>
      <c r="J33" s="1125">
        <f>0</f>
        <v>0</v>
      </c>
      <c r="K33" s="1125">
        <f>0</f>
        <v>0</v>
      </c>
      <c r="L33" s="1125">
        <f>0</f>
        <v>0</v>
      </c>
      <c r="M33" s="1125">
        <f>0</f>
        <v>0</v>
      </c>
      <c r="N33" s="1125">
        <f>0</f>
        <v>0</v>
      </c>
      <c r="O33" s="1125">
        <f>0</f>
        <v>0</v>
      </c>
      <c r="P33" s="1125">
        <f>0</f>
        <v>0</v>
      </c>
      <c r="Q33" s="1125">
        <f>0</f>
        <v>0</v>
      </c>
      <c r="R33" s="1125">
        <f>0</f>
        <v>0</v>
      </c>
      <c r="S33" s="1125">
        <f>0</f>
        <v>0</v>
      </c>
      <c r="T33" s="1125">
        <f>0</f>
        <v>0</v>
      </c>
      <c r="U33" s="1125">
        <f>0</f>
        <v>0</v>
      </c>
      <c r="V33" s="1125">
        <f>0</f>
        <v>0</v>
      </c>
      <c r="W33" s="256" t="s">
        <v>180</v>
      </c>
      <c r="X33" s="1637" t="s">
        <v>1240</v>
      </c>
    </row>
    <row r="34" spans="1:24" s="309" customFormat="1" ht="13.5" thickBot="1" x14ac:dyDescent="0.25">
      <c r="A34" s="1626"/>
      <c r="B34" s="1628"/>
      <c r="C34" s="256" t="s">
        <v>1113</v>
      </c>
      <c r="D34" s="1123">
        <f t="shared" si="0"/>
        <v>1</v>
      </c>
      <c r="E34" s="1124">
        <f>0</f>
        <v>0</v>
      </c>
      <c r="F34" s="1125">
        <f>0</f>
        <v>0</v>
      </c>
      <c r="G34" s="1125">
        <v>1</v>
      </c>
      <c r="H34" s="1125">
        <f>0</f>
        <v>0</v>
      </c>
      <c r="I34" s="1125">
        <f>0</f>
        <v>0</v>
      </c>
      <c r="J34" s="1125">
        <f>0</f>
        <v>0</v>
      </c>
      <c r="K34" s="1125">
        <f>0</f>
        <v>0</v>
      </c>
      <c r="L34" s="1125">
        <f>0</f>
        <v>0</v>
      </c>
      <c r="M34" s="1125">
        <f>0</f>
        <v>0</v>
      </c>
      <c r="N34" s="1125">
        <f>0</f>
        <v>0</v>
      </c>
      <c r="O34" s="1125">
        <f>0</f>
        <v>0</v>
      </c>
      <c r="P34" s="1125">
        <f>0</f>
        <v>0</v>
      </c>
      <c r="Q34" s="1125">
        <f>0</f>
        <v>0</v>
      </c>
      <c r="R34" s="1125">
        <f>0</f>
        <v>0</v>
      </c>
      <c r="S34" s="1125">
        <f>0</f>
        <v>0</v>
      </c>
      <c r="T34" s="1125">
        <f>0</f>
        <v>0</v>
      </c>
      <c r="U34" s="1125">
        <f>0</f>
        <v>0</v>
      </c>
      <c r="V34" s="1125">
        <f>0</f>
        <v>0</v>
      </c>
      <c r="W34" s="256" t="s">
        <v>434</v>
      </c>
      <c r="X34" s="1638"/>
    </row>
    <row r="35" spans="1:24" s="308" customFormat="1" ht="13.5" customHeight="1" thickBot="1" x14ac:dyDescent="0.25">
      <c r="A35" s="1629" t="s">
        <v>985</v>
      </c>
      <c r="B35" s="1630" t="s">
        <v>986</v>
      </c>
      <c r="C35" s="314" t="s">
        <v>1111</v>
      </c>
      <c r="D35" s="1117">
        <f t="shared" si="0"/>
        <v>0</v>
      </c>
      <c r="E35" s="1118">
        <f>0</f>
        <v>0</v>
      </c>
      <c r="F35" s="1119">
        <f>0</f>
        <v>0</v>
      </c>
      <c r="G35" s="1119">
        <f>0</f>
        <v>0</v>
      </c>
      <c r="H35" s="1119">
        <f>0</f>
        <v>0</v>
      </c>
      <c r="I35" s="1119">
        <f>0</f>
        <v>0</v>
      </c>
      <c r="J35" s="1119">
        <f>0</f>
        <v>0</v>
      </c>
      <c r="K35" s="1119">
        <f>0</f>
        <v>0</v>
      </c>
      <c r="L35" s="1119">
        <f>0</f>
        <v>0</v>
      </c>
      <c r="M35" s="1119">
        <f>0</f>
        <v>0</v>
      </c>
      <c r="N35" s="1119">
        <f>0</f>
        <v>0</v>
      </c>
      <c r="O35" s="1119">
        <f>0</f>
        <v>0</v>
      </c>
      <c r="P35" s="1119">
        <f>0</f>
        <v>0</v>
      </c>
      <c r="Q35" s="1119">
        <f>0</f>
        <v>0</v>
      </c>
      <c r="R35" s="1119">
        <f>0</f>
        <v>0</v>
      </c>
      <c r="S35" s="1119">
        <f>0</f>
        <v>0</v>
      </c>
      <c r="T35" s="1119">
        <f>0</f>
        <v>0</v>
      </c>
      <c r="U35" s="1119">
        <f>0</f>
        <v>0</v>
      </c>
      <c r="V35" s="1119">
        <f>0</f>
        <v>0</v>
      </c>
      <c r="W35" s="314" t="s">
        <v>180</v>
      </c>
      <c r="X35" s="1639" t="s">
        <v>987</v>
      </c>
    </row>
    <row r="36" spans="1:24" s="308" customFormat="1" ht="13.5" thickBot="1" x14ac:dyDescent="0.25">
      <c r="A36" s="1622"/>
      <c r="B36" s="1624"/>
      <c r="C36" s="257" t="s">
        <v>1113</v>
      </c>
      <c r="D36" s="1120">
        <f t="shared" si="0"/>
        <v>0</v>
      </c>
      <c r="E36" s="1121">
        <f>0</f>
        <v>0</v>
      </c>
      <c r="F36" s="1122">
        <f>0</f>
        <v>0</v>
      </c>
      <c r="G36" s="1122">
        <f>0</f>
        <v>0</v>
      </c>
      <c r="H36" s="1122">
        <f>0</f>
        <v>0</v>
      </c>
      <c r="I36" s="1122">
        <f>0</f>
        <v>0</v>
      </c>
      <c r="J36" s="1122">
        <f>0</f>
        <v>0</v>
      </c>
      <c r="K36" s="1122">
        <f>0</f>
        <v>0</v>
      </c>
      <c r="L36" s="1122">
        <f>0</f>
        <v>0</v>
      </c>
      <c r="M36" s="1122">
        <f>0</f>
        <v>0</v>
      </c>
      <c r="N36" s="1122">
        <f>0</f>
        <v>0</v>
      </c>
      <c r="O36" s="1122">
        <f>0</f>
        <v>0</v>
      </c>
      <c r="P36" s="1122">
        <f>0</f>
        <v>0</v>
      </c>
      <c r="Q36" s="1122">
        <f>0</f>
        <v>0</v>
      </c>
      <c r="R36" s="1122">
        <f>0</f>
        <v>0</v>
      </c>
      <c r="S36" s="1122">
        <f>0</f>
        <v>0</v>
      </c>
      <c r="T36" s="1122">
        <f>0</f>
        <v>0</v>
      </c>
      <c r="U36" s="1122">
        <f>0</f>
        <v>0</v>
      </c>
      <c r="V36" s="1122">
        <f>0</f>
        <v>0</v>
      </c>
      <c r="W36" s="257" t="s">
        <v>434</v>
      </c>
      <c r="X36" s="1636"/>
    </row>
    <row r="37" spans="1:24" s="309" customFormat="1" ht="13.5" customHeight="1" thickBot="1" x14ac:dyDescent="0.25">
      <c r="A37" s="1625" t="s">
        <v>988</v>
      </c>
      <c r="B37" s="1627" t="s">
        <v>989</v>
      </c>
      <c r="C37" s="256" t="s">
        <v>1111</v>
      </c>
      <c r="D37" s="1123">
        <f t="shared" si="0"/>
        <v>0</v>
      </c>
      <c r="E37" s="1124">
        <f>0</f>
        <v>0</v>
      </c>
      <c r="F37" s="1125">
        <f>0</f>
        <v>0</v>
      </c>
      <c r="G37" s="1125">
        <f>0</f>
        <v>0</v>
      </c>
      <c r="H37" s="1125">
        <f>0</f>
        <v>0</v>
      </c>
      <c r="I37" s="1125">
        <f>0</f>
        <v>0</v>
      </c>
      <c r="J37" s="1125">
        <f>0</f>
        <v>0</v>
      </c>
      <c r="K37" s="1125">
        <f>0</f>
        <v>0</v>
      </c>
      <c r="L37" s="1125">
        <f>0</f>
        <v>0</v>
      </c>
      <c r="M37" s="1125">
        <f>0</f>
        <v>0</v>
      </c>
      <c r="N37" s="1125">
        <f>0</f>
        <v>0</v>
      </c>
      <c r="O37" s="1125">
        <f>0</f>
        <v>0</v>
      </c>
      <c r="P37" s="1125">
        <f>0</f>
        <v>0</v>
      </c>
      <c r="Q37" s="1125">
        <f>0</f>
        <v>0</v>
      </c>
      <c r="R37" s="1125">
        <f>0</f>
        <v>0</v>
      </c>
      <c r="S37" s="1125">
        <f>0</f>
        <v>0</v>
      </c>
      <c r="T37" s="1125">
        <f>0</f>
        <v>0</v>
      </c>
      <c r="U37" s="1125">
        <f>0</f>
        <v>0</v>
      </c>
      <c r="V37" s="1125">
        <f>0</f>
        <v>0</v>
      </c>
      <c r="W37" s="256" t="s">
        <v>180</v>
      </c>
      <c r="X37" s="1637" t="s">
        <v>990</v>
      </c>
    </row>
    <row r="38" spans="1:24" s="309" customFormat="1" ht="13.5" thickBot="1" x14ac:dyDescent="0.25">
      <c r="A38" s="1626"/>
      <c r="B38" s="1628"/>
      <c r="C38" s="256" t="s">
        <v>1113</v>
      </c>
      <c r="D38" s="1123">
        <f t="shared" si="0"/>
        <v>2</v>
      </c>
      <c r="E38" s="1124">
        <v>1</v>
      </c>
      <c r="F38" s="1125">
        <f>0</f>
        <v>0</v>
      </c>
      <c r="G38" s="1125">
        <f>0</f>
        <v>0</v>
      </c>
      <c r="H38" s="1125">
        <v>1</v>
      </c>
      <c r="I38" s="1125">
        <f>0</f>
        <v>0</v>
      </c>
      <c r="J38" s="1125">
        <f>0</f>
        <v>0</v>
      </c>
      <c r="K38" s="1125">
        <f>0</f>
        <v>0</v>
      </c>
      <c r="L38" s="1125">
        <f>0</f>
        <v>0</v>
      </c>
      <c r="M38" s="1125">
        <f>0</f>
        <v>0</v>
      </c>
      <c r="N38" s="1125">
        <f>0</f>
        <v>0</v>
      </c>
      <c r="O38" s="1125">
        <f>0</f>
        <v>0</v>
      </c>
      <c r="P38" s="1125">
        <f>0</f>
        <v>0</v>
      </c>
      <c r="Q38" s="1125">
        <f>0</f>
        <v>0</v>
      </c>
      <c r="R38" s="1125">
        <f>0</f>
        <v>0</v>
      </c>
      <c r="S38" s="1125">
        <f>0</f>
        <v>0</v>
      </c>
      <c r="T38" s="1125">
        <f>0</f>
        <v>0</v>
      </c>
      <c r="U38" s="1125">
        <f>0</f>
        <v>0</v>
      </c>
      <c r="V38" s="1125">
        <f>0</f>
        <v>0</v>
      </c>
      <c r="W38" s="256" t="s">
        <v>434</v>
      </c>
      <c r="X38" s="1638"/>
    </row>
    <row r="39" spans="1:24" s="308" customFormat="1" ht="13.5" customHeight="1" thickBot="1" x14ac:dyDescent="0.25">
      <c r="A39" s="1629" t="s">
        <v>1123</v>
      </c>
      <c r="B39" s="1630" t="s">
        <v>1124</v>
      </c>
      <c r="C39" s="314" t="s">
        <v>1111</v>
      </c>
      <c r="D39" s="1117">
        <f t="shared" si="0"/>
        <v>0</v>
      </c>
      <c r="E39" s="1118">
        <f>0</f>
        <v>0</v>
      </c>
      <c r="F39" s="1119">
        <f>0</f>
        <v>0</v>
      </c>
      <c r="G39" s="1119">
        <f>0</f>
        <v>0</v>
      </c>
      <c r="H39" s="1119">
        <f>0</f>
        <v>0</v>
      </c>
      <c r="I39" s="1119">
        <f>0</f>
        <v>0</v>
      </c>
      <c r="J39" s="1119">
        <f>0</f>
        <v>0</v>
      </c>
      <c r="K39" s="1119">
        <f>0</f>
        <v>0</v>
      </c>
      <c r="L39" s="1119">
        <f>0</f>
        <v>0</v>
      </c>
      <c r="M39" s="1119">
        <f>0</f>
        <v>0</v>
      </c>
      <c r="N39" s="1119">
        <f>0</f>
        <v>0</v>
      </c>
      <c r="O39" s="1119">
        <f>0</f>
        <v>0</v>
      </c>
      <c r="P39" s="1119">
        <f>0</f>
        <v>0</v>
      </c>
      <c r="Q39" s="1119">
        <f>0</f>
        <v>0</v>
      </c>
      <c r="R39" s="1119">
        <f>0</f>
        <v>0</v>
      </c>
      <c r="S39" s="1119">
        <f>0</f>
        <v>0</v>
      </c>
      <c r="T39" s="1119">
        <f>0</f>
        <v>0</v>
      </c>
      <c r="U39" s="1119">
        <f>0</f>
        <v>0</v>
      </c>
      <c r="V39" s="1119">
        <f>0</f>
        <v>0</v>
      </c>
      <c r="W39" s="314" t="s">
        <v>180</v>
      </c>
      <c r="X39" s="1639" t="s">
        <v>1125</v>
      </c>
    </row>
    <row r="40" spans="1:24" s="308" customFormat="1" ht="13.5" thickBot="1" x14ac:dyDescent="0.25">
      <c r="A40" s="1622"/>
      <c r="B40" s="1624"/>
      <c r="C40" s="257" t="s">
        <v>1113</v>
      </c>
      <c r="D40" s="1120">
        <f t="shared" si="0"/>
        <v>0</v>
      </c>
      <c r="E40" s="1121">
        <f>0</f>
        <v>0</v>
      </c>
      <c r="F40" s="1122">
        <f>0</f>
        <v>0</v>
      </c>
      <c r="G40" s="1122">
        <f>0</f>
        <v>0</v>
      </c>
      <c r="H40" s="1122">
        <f>0</f>
        <v>0</v>
      </c>
      <c r="I40" s="1122">
        <f>0</f>
        <v>0</v>
      </c>
      <c r="J40" s="1122">
        <f>0</f>
        <v>0</v>
      </c>
      <c r="K40" s="1122">
        <f>0</f>
        <v>0</v>
      </c>
      <c r="L40" s="1122">
        <f>0</f>
        <v>0</v>
      </c>
      <c r="M40" s="1122">
        <f>0</f>
        <v>0</v>
      </c>
      <c r="N40" s="1122">
        <f>0</f>
        <v>0</v>
      </c>
      <c r="O40" s="1122">
        <f>0</f>
        <v>0</v>
      </c>
      <c r="P40" s="1122">
        <f>0</f>
        <v>0</v>
      </c>
      <c r="Q40" s="1122">
        <f>0</f>
        <v>0</v>
      </c>
      <c r="R40" s="1122">
        <f>0</f>
        <v>0</v>
      </c>
      <c r="S40" s="1122">
        <f>0</f>
        <v>0</v>
      </c>
      <c r="T40" s="1122">
        <f>0</f>
        <v>0</v>
      </c>
      <c r="U40" s="1122">
        <f>0</f>
        <v>0</v>
      </c>
      <c r="V40" s="1122">
        <f>0</f>
        <v>0</v>
      </c>
      <c r="W40" s="257" t="s">
        <v>434</v>
      </c>
      <c r="X40" s="1636"/>
    </row>
    <row r="41" spans="1:24" s="309" customFormat="1" ht="13.5" customHeight="1" thickBot="1" x14ac:dyDescent="0.25">
      <c r="A41" s="1625" t="s">
        <v>1126</v>
      </c>
      <c r="B41" s="1627" t="s">
        <v>1127</v>
      </c>
      <c r="C41" s="256" t="s">
        <v>1111</v>
      </c>
      <c r="D41" s="1123">
        <f t="shared" si="0"/>
        <v>0</v>
      </c>
      <c r="E41" s="1124">
        <f>0</f>
        <v>0</v>
      </c>
      <c r="F41" s="1125">
        <f>0</f>
        <v>0</v>
      </c>
      <c r="G41" s="1125">
        <f>0</f>
        <v>0</v>
      </c>
      <c r="H41" s="1125">
        <f>0</f>
        <v>0</v>
      </c>
      <c r="I41" s="1125">
        <f>0</f>
        <v>0</v>
      </c>
      <c r="J41" s="1125">
        <f>0</f>
        <v>0</v>
      </c>
      <c r="K41" s="1125">
        <f>0</f>
        <v>0</v>
      </c>
      <c r="L41" s="1125">
        <f>0</f>
        <v>0</v>
      </c>
      <c r="M41" s="1125">
        <f>0</f>
        <v>0</v>
      </c>
      <c r="N41" s="1125">
        <f>0</f>
        <v>0</v>
      </c>
      <c r="O41" s="1125">
        <f>0</f>
        <v>0</v>
      </c>
      <c r="P41" s="1125">
        <f>0</f>
        <v>0</v>
      </c>
      <c r="Q41" s="1125">
        <f>0</f>
        <v>0</v>
      </c>
      <c r="R41" s="1125">
        <f>0</f>
        <v>0</v>
      </c>
      <c r="S41" s="1125">
        <f>0</f>
        <v>0</v>
      </c>
      <c r="T41" s="1125">
        <f>0</f>
        <v>0</v>
      </c>
      <c r="U41" s="1125">
        <f>0</f>
        <v>0</v>
      </c>
      <c r="V41" s="1125">
        <f>0</f>
        <v>0</v>
      </c>
      <c r="W41" s="256" t="s">
        <v>180</v>
      </c>
      <c r="X41" s="1637" t="s">
        <v>1128</v>
      </c>
    </row>
    <row r="42" spans="1:24" s="309" customFormat="1" ht="13.5" thickBot="1" x14ac:dyDescent="0.25">
      <c r="A42" s="1626"/>
      <c r="B42" s="1628"/>
      <c r="C42" s="256" t="s">
        <v>1113</v>
      </c>
      <c r="D42" s="1123">
        <f t="shared" si="0"/>
        <v>0</v>
      </c>
      <c r="E42" s="1124">
        <f>0</f>
        <v>0</v>
      </c>
      <c r="F42" s="1125">
        <f>0</f>
        <v>0</v>
      </c>
      <c r="G42" s="1125">
        <f>0</f>
        <v>0</v>
      </c>
      <c r="H42" s="1125">
        <f>0</f>
        <v>0</v>
      </c>
      <c r="I42" s="1125">
        <f>0</f>
        <v>0</v>
      </c>
      <c r="J42" s="1125">
        <f>0</f>
        <v>0</v>
      </c>
      <c r="K42" s="1125">
        <f>0</f>
        <v>0</v>
      </c>
      <c r="L42" s="1125">
        <f>0</f>
        <v>0</v>
      </c>
      <c r="M42" s="1125">
        <f>0</f>
        <v>0</v>
      </c>
      <c r="N42" s="1125">
        <f>0</f>
        <v>0</v>
      </c>
      <c r="O42" s="1125">
        <f>0</f>
        <v>0</v>
      </c>
      <c r="P42" s="1125">
        <f>0</f>
        <v>0</v>
      </c>
      <c r="Q42" s="1125">
        <f>0</f>
        <v>0</v>
      </c>
      <c r="R42" s="1125">
        <f>0</f>
        <v>0</v>
      </c>
      <c r="S42" s="1125">
        <f>0</f>
        <v>0</v>
      </c>
      <c r="T42" s="1125">
        <f>0</f>
        <v>0</v>
      </c>
      <c r="U42" s="1125">
        <f>0</f>
        <v>0</v>
      </c>
      <c r="V42" s="1125">
        <f>0</f>
        <v>0</v>
      </c>
      <c r="W42" s="256" t="s">
        <v>434</v>
      </c>
      <c r="X42" s="1638"/>
    </row>
    <row r="43" spans="1:24" s="308" customFormat="1" ht="13.5" customHeight="1" thickBot="1" x14ac:dyDescent="0.25">
      <c r="A43" s="1629" t="s">
        <v>991</v>
      </c>
      <c r="B43" s="1630" t="s">
        <v>456</v>
      </c>
      <c r="C43" s="314" t="s">
        <v>1111</v>
      </c>
      <c r="D43" s="1117">
        <f t="shared" si="0"/>
        <v>25</v>
      </c>
      <c r="E43" s="1118">
        <v>7</v>
      </c>
      <c r="F43" s="1119">
        <v>1</v>
      </c>
      <c r="G43" s="1119">
        <v>2</v>
      </c>
      <c r="H43" s="1119">
        <v>1</v>
      </c>
      <c r="I43" s="1119">
        <v>5</v>
      </c>
      <c r="J43" s="1119">
        <v>4</v>
      </c>
      <c r="K43" s="1119">
        <v>1</v>
      </c>
      <c r="L43" s="1119">
        <v>2</v>
      </c>
      <c r="M43" s="1119">
        <v>1</v>
      </c>
      <c r="N43" s="1119">
        <v>1</v>
      </c>
      <c r="O43" s="1119">
        <f>0</f>
        <v>0</v>
      </c>
      <c r="P43" s="1119">
        <f>0</f>
        <v>0</v>
      </c>
      <c r="Q43" s="1119">
        <f>0</f>
        <v>0</v>
      </c>
      <c r="R43" s="1119">
        <f>0</f>
        <v>0</v>
      </c>
      <c r="S43" s="1119">
        <f>0</f>
        <v>0</v>
      </c>
      <c r="T43" s="1119">
        <f>0</f>
        <v>0</v>
      </c>
      <c r="U43" s="1119">
        <f>0</f>
        <v>0</v>
      </c>
      <c r="V43" s="1119">
        <f>0</f>
        <v>0</v>
      </c>
      <c r="W43" s="314" t="s">
        <v>180</v>
      </c>
      <c r="X43" s="1639" t="s">
        <v>992</v>
      </c>
    </row>
    <row r="44" spans="1:24" s="308" customFormat="1" ht="13.5" thickBot="1" x14ac:dyDescent="0.25">
      <c r="A44" s="1622"/>
      <c r="B44" s="1624"/>
      <c r="C44" s="257" t="s">
        <v>1113</v>
      </c>
      <c r="D44" s="1120">
        <f t="shared" si="0"/>
        <v>34</v>
      </c>
      <c r="E44" s="1121">
        <v>7</v>
      </c>
      <c r="F44" s="1122">
        <v>8</v>
      </c>
      <c r="G44" s="1122">
        <v>5</v>
      </c>
      <c r="H44" s="1122">
        <v>5</v>
      </c>
      <c r="I44" s="1122">
        <v>2</v>
      </c>
      <c r="J44" s="1122">
        <v>4</v>
      </c>
      <c r="K44" s="1122">
        <v>1</v>
      </c>
      <c r="L44" s="1122">
        <v>1</v>
      </c>
      <c r="M44" s="1122">
        <f>0</f>
        <v>0</v>
      </c>
      <c r="N44" s="1122">
        <f>0</f>
        <v>0</v>
      </c>
      <c r="O44" s="1122">
        <f>0</f>
        <v>0</v>
      </c>
      <c r="P44" s="1122">
        <f>0</f>
        <v>0</v>
      </c>
      <c r="Q44" s="1122">
        <v>1</v>
      </c>
      <c r="R44" s="1122">
        <f>0</f>
        <v>0</v>
      </c>
      <c r="S44" s="1122">
        <f>0</f>
        <v>0</v>
      </c>
      <c r="T44" s="1122">
        <f>0</f>
        <v>0</v>
      </c>
      <c r="U44" s="1122">
        <f>0</f>
        <v>0</v>
      </c>
      <c r="V44" s="1122">
        <f>0</f>
        <v>0</v>
      </c>
      <c r="W44" s="257" t="s">
        <v>434</v>
      </c>
      <c r="X44" s="1636"/>
    </row>
    <row r="45" spans="1:24" s="309" customFormat="1" ht="13.5" customHeight="1" thickBot="1" x14ac:dyDescent="0.25">
      <c r="A45" s="1625" t="s">
        <v>1129</v>
      </c>
      <c r="B45" s="1627" t="s">
        <v>1130</v>
      </c>
      <c r="C45" s="256" t="s">
        <v>1111</v>
      </c>
      <c r="D45" s="1123">
        <f t="shared" si="0"/>
        <v>0</v>
      </c>
      <c r="E45" s="1124">
        <f>0</f>
        <v>0</v>
      </c>
      <c r="F45" s="1125">
        <f>0</f>
        <v>0</v>
      </c>
      <c r="G45" s="1125">
        <f>0</f>
        <v>0</v>
      </c>
      <c r="H45" s="1125">
        <f>0</f>
        <v>0</v>
      </c>
      <c r="I45" s="1125">
        <f>0</f>
        <v>0</v>
      </c>
      <c r="J45" s="1125">
        <f>0</f>
        <v>0</v>
      </c>
      <c r="K45" s="1125">
        <f>0</f>
        <v>0</v>
      </c>
      <c r="L45" s="1125">
        <f>0</f>
        <v>0</v>
      </c>
      <c r="M45" s="1125">
        <f>0</f>
        <v>0</v>
      </c>
      <c r="N45" s="1125">
        <f>0</f>
        <v>0</v>
      </c>
      <c r="O45" s="1125">
        <f>0</f>
        <v>0</v>
      </c>
      <c r="P45" s="1125">
        <f>0</f>
        <v>0</v>
      </c>
      <c r="Q45" s="1125">
        <f>0</f>
        <v>0</v>
      </c>
      <c r="R45" s="1125">
        <f>0</f>
        <v>0</v>
      </c>
      <c r="S45" s="1125">
        <f>0</f>
        <v>0</v>
      </c>
      <c r="T45" s="1125">
        <f>0</f>
        <v>0</v>
      </c>
      <c r="U45" s="1125">
        <f>0</f>
        <v>0</v>
      </c>
      <c r="V45" s="1125">
        <f>0</f>
        <v>0</v>
      </c>
      <c r="W45" s="256" t="s">
        <v>180</v>
      </c>
      <c r="X45" s="1637" t="s">
        <v>1131</v>
      </c>
    </row>
    <row r="46" spans="1:24" s="309" customFormat="1" ht="12.75" x14ac:dyDescent="0.2">
      <c r="A46" s="1631"/>
      <c r="B46" s="1632"/>
      <c r="C46" s="1221" t="s">
        <v>1113</v>
      </c>
      <c r="D46" s="1134">
        <f t="shared" si="0"/>
        <v>0</v>
      </c>
      <c r="E46" s="1222">
        <f>0</f>
        <v>0</v>
      </c>
      <c r="F46" s="1223">
        <f>0</f>
        <v>0</v>
      </c>
      <c r="G46" s="1223">
        <f>0</f>
        <v>0</v>
      </c>
      <c r="H46" s="1223">
        <f>0</f>
        <v>0</v>
      </c>
      <c r="I46" s="1223">
        <f>0</f>
        <v>0</v>
      </c>
      <c r="J46" s="1223">
        <f>0</f>
        <v>0</v>
      </c>
      <c r="K46" s="1223">
        <f>0</f>
        <v>0</v>
      </c>
      <c r="L46" s="1223">
        <f>0</f>
        <v>0</v>
      </c>
      <c r="M46" s="1223">
        <f>0</f>
        <v>0</v>
      </c>
      <c r="N46" s="1223">
        <f>0</f>
        <v>0</v>
      </c>
      <c r="O46" s="1223">
        <f>0</f>
        <v>0</v>
      </c>
      <c r="P46" s="1223">
        <f>0</f>
        <v>0</v>
      </c>
      <c r="Q46" s="1223">
        <f>0</f>
        <v>0</v>
      </c>
      <c r="R46" s="1223">
        <f>0</f>
        <v>0</v>
      </c>
      <c r="S46" s="1223">
        <f>0</f>
        <v>0</v>
      </c>
      <c r="T46" s="1223">
        <f>0</f>
        <v>0</v>
      </c>
      <c r="U46" s="1223">
        <f>0</f>
        <v>0</v>
      </c>
      <c r="V46" s="1223">
        <f>0</f>
        <v>0</v>
      </c>
      <c r="W46" s="1221" t="s">
        <v>434</v>
      </c>
      <c r="X46" s="1640"/>
    </row>
    <row r="47" spans="1:24" s="308" customFormat="1" ht="13.5" thickBot="1" x14ac:dyDescent="0.25">
      <c r="A47" s="1633" t="s">
        <v>1204</v>
      </c>
      <c r="B47" s="1634" t="s">
        <v>1205</v>
      </c>
      <c r="C47" s="310" t="s">
        <v>1111</v>
      </c>
      <c r="D47" s="1126">
        <f t="shared" si="0"/>
        <v>0</v>
      </c>
      <c r="E47" s="1127">
        <f>0</f>
        <v>0</v>
      </c>
      <c r="F47" s="1128">
        <f>0</f>
        <v>0</v>
      </c>
      <c r="G47" s="1128">
        <f>0</f>
        <v>0</v>
      </c>
      <c r="H47" s="1128">
        <f>0</f>
        <v>0</v>
      </c>
      <c r="I47" s="1128">
        <f>0</f>
        <v>0</v>
      </c>
      <c r="J47" s="1128">
        <f>0</f>
        <v>0</v>
      </c>
      <c r="K47" s="1128">
        <f>0</f>
        <v>0</v>
      </c>
      <c r="L47" s="1128">
        <f>0</f>
        <v>0</v>
      </c>
      <c r="M47" s="1128">
        <f>0</f>
        <v>0</v>
      </c>
      <c r="N47" s="1128">
        <f>0</f>
        <v>0</v>
      </c>
      <c r="O47" s="1128">
        <f>0</f>
        <v>0</v>
      </c>
      <c r="P47" s="1128">
        <f>0</f>
        <v>0</v>
      </c>
      <c r="Q47" s="1128">
        <f>0</f>
        <v>0</v>
      </c>
      <c r="R47" s="1128">
        <f>0</f>
        <v>0</v>
      </c>
      <c r="S47" s="1128">
        <f>0</f>
        <v>0</v>
      </c>
      <c r="T47" s="1128">
        <f>0</f>
        <v>0</v>
      </c>
      <c r="U47" s="1128">
        <f>0</f>
        <v>0</v>
      </c>
      <c r="V47" s="1128">
        <f>0</f>
        <v>0</v>
      </c>
      <c r="W47" s="310" t="s">
        <v>180</v>
      </c>
      <c r="X47" s="1641" t="s">
        <v>1241</v>
      </c>
    </row>
    <row r="48" spans="1:24" s="308" customFormat="1" ht="13.5" thickBot="1" x14ac:dyDescent="0.25">
      <c r="A48" s="1622"/>
      <c r="B48" s="1624"/>
      <c r="C48" s="257" t="s">
        <v>1113</v>
      </c>
      <c r="D48" s="1120">
        <f t="shared" si="0"/>
        <v>0</v>
      </c>
      <c r="E48" s="1121">
        <f>0</f>
        <v>0</v>
      </c>
      <c r="F48" s="1122">
        <f>0</f>
        <v>0</v>
      </c>
      <c r="G48" s="1122">
        <f>0</f>
        <v>0</v>
      </c>
      <c r="H48" s="1122">
        <f>0</f>
        <v>0</v>
      </c>
      <c r="I48" s="1122">
        <f>0</f>
        <v>0</v>
      </c>
      <c r="J48" s="1122">
        <f>0</f>
        <v>0</v>
      </c>
      <c r="K48" s="1122">
        <f>0</f>
        <v>0</v>
      </c>
      <c r="L48" s="1122">
        <f>0</f>
        <v>0</v>
      </c>
      <c r="M48" s="1122">
        <f>0</f>
        <v>0</v>
      </c>
      <c r="N48" s="1122">
        <f>0</f>
        <v>0</v>
      </c>
      <c r="O48" s="1122">
        <f>0</f>
        <v>0</v>
      </c>
      <c r="P48" s="1122">
        <f>0</f>
        <v>0</v>
      </c>
      <c r="Q48" s="1122">
        <f>0</f>
        <v>0</v>
      </c>
      <c r="R48" s="1122">
        <f>0</f>
        <v>0</v>
      </c>
      <c r="S48" s="1122">
        <f>0</f>
        <v>0</v>
      </c>
      <c r="T48" s="1122">
        <f>0</f>
        <v>0</v>
      </c>
      <c r="U48" s="1122">
        <f>0</f>
        <v>0</v>
      </c>
      <c r="V48" s="1122">
        <f>0</f>
        <v>0</v>
      </c>
      <c r="W48" s="257" t="s">
        <v>434</v>
      </c>
      <c r="X48" s="1636"/>
    </row>
    <row r="49" spans="1:24" s="309" customFormat="1" ht="13.5" customHeight="1" thickBot="1" x14ac:dyDescent="0.25">
      <c r="A49" s="1625" t="s">
        <v>1206</v>
      </c>
      <c r="B49" s="1627" t="s">
        <v>1207</v>
      </c>
      <c r="C49" s="256" t="s">
        <v>1111</v>
      </c>
      <c r="D49" s="1123">
        <f t="shared" si="0"/>
        <v>2</v>
      </c>
      <c r="E49" s="1124">
        <v>1</v>
      </c>
      <c r="F49" s="1125">
        <f>0</f>
        <v>0</v>
      </c>
      <c r="G49" s="1125">
        <f>0</f>
        <v>0</v>
      </c>
      <c r="H49" s="1125">
        <f>0</f>
        <v>0</v>
      </c>
      <c r="I49" s="1125">
        <f>0</f>
        <v>0</v>
      </c>
      <c r="J49" s="1125">
        <f>0</f>
        <v>0</v>
      </c>
      <c r="K49" s="1125">
        <f>0</f>
        <v>0</v>
      </c>
      <c r="L49" s="1125">
        <f>0</f>
        <v>0</v>
      </c>
      <c r="M49" s="1125">
        <f>0</f>
        <v>0</v>
      </c>
      <c r="N49" s="1125">
        <v>1</v>
      </c>
      <c r="O49" s="1125">
        <f>0</f>
        <v>0</v>
      </c>
      <c r="P49" s="1125">
        <f>0</f>
        <v>0</v>
      </c>
      <c r="Q49" s="1125">
        <f>0</f>
        <v>0</v>
      </c>
      <c r="R49" s="1125">
        <f>0</f>
        <v>0</v>
      </c>
      <c r="S49" s="1125">
        <f>0</f>
        <v>0</v>
      </c>
      <c r="T49" s="1125">
        <f>0</f>
        <v>0</v>
      </c>
      <c r="U49" s="1125">
        <f>0</f>
        <v>0</v>
      </c>
      <c r="V49" s="1125">
        <f>0</f>
        <v>0</v>
      </c>
      <c r="W49" s="256" t="s">
        <v>180</v>
      </c>
      <c r="X49" s="1637" t="s">
        <v>1242</v>
      </c>
    </row>
    <row r="50" spans="1:24" s="309" customFormat="1" ht="13.5" thickBot="1" x14ac:dyDescent="0.25">
      <c r="A50" s="1626"/>
      <c r="B50" s="1628"/>
      <c r="C50" s="256" t="s">
        <v>1113</v>
      </c>
      <c r="D50" s="1123">
        <f t="shared" si="0"/>
        <v>2</v>
      </c>
      <c r="E50" s="1124">
        <f>0</f>
        <v>0</v>
      </c>
      <c r="F50" s="1125">
        <f>0</f>
        <v>0</v>
      </c>
      <c r="G50" s="1125">
        <f>0</f>
        <v>0</v>
      </c>
      <c r="H50" s="1125">
        <f>0</f>
        <v>0</v>
      </c>
      <c r="I50" s="1125">
        <v>1</v>
      </c>
      <c r="J50" s="1125">
        <f>0</f>
        <v>0</v>
      </c>
      <c r="K50" s="1125">
        <f>0</f>
        <v>0</v>
      </c>
      <c r="L50" s="1125">
        <v>1</v>
      </c>
      <c r="M50" s="1125">
        <f>0</f>
        <v>0</v>
      </c>
      <c r="N50" s="1125">
        <f>0</f>
        <v>0</v>
      </c>
      <c r="O50" s="1125">
        <f>0</f>
        <v>0</v>
      </c>
      <c r="P50" s="1125">
        <f>0</f>
        <v>0</v>
      </c>
      <c r="Q50" s="1125">
        <f>0</f>
        <v>0</v>
      </c>
      <c r="R50" s="1125">
        <f>0</f>
        <v>0</v>
      </c>
      <c r="S50" s="1125">
        <f>0</f>
        <v>0</v>
      </c>
      <c r="T50" s="1125">
        <f>0</f>
        <v>0</v>
      </c>
      <c r="U50" s="1125">
        <f>0</f>
        <v>0</v>
      </c>
      <c r="V50" s="1125">
        <f>0</f>
        <v>0</v>
      </c>
      <c r="W50" s="256" t="s">
        <v>434</v>
      </c>
      <c r="X50" s="1638"/>
    </row>
    <row r="51" spans="1:24" s="308" customFormat="1" ht="13.5" customHeight="1" thickBot="1" x14ac:dyDescent="0.25">
      <c r="A51" s="1629" t="s">
        <v>993</v>
      </c>
      <c r="B51" s="1630" t="s">
        <v>994</v>
      </c>
      <c r="C51" s="314" t="s">
        <v>1111</v>
      </c>
      <c r="D51" s="1117">
        <f t="shared" si="0"/>
        <v>4</v>
      </c>
      <c r="E51" s="1118">
        <v>1</v>
      </c>
      <c r="F51" s="1119">
        <f>0</f>
        <v>0</v>
      </c>
      <c r="G51" s="1119">
        <f>0</f>
        <v>0</v>
      </c>
      <c r="H51" s="1119">
        <f>0</f>
        <v>0</v>
      </c>
      <c r="I51" s="1119">
        <v>1</v>
      </c>
      <c r="J51" s="1119">
        <v>1</v>
      </c>
      <c r="K51" s="1119">
        <v>1</v>
      </c>
      <c r="L51" s="1119">
        <f>0</f>
        <v>0</v>
      </c>
      <c r="M51" s="1119">
        <f>0</f>
        <v>0</v>
      </c>
      <c r="N51" s="1119">
        <f>0</f>
        <v>0</v>
      </c>
      <c r="O51" s="1119">
        <f>0</f>
        <v>0</v>
      </c>
      <c r="P51" s="1119">
        <f>0</f>
        <v>0</v>
      </c>
      <c r="Q51" s="1119">
        <f>0</f>
        <v>0</v>
      </c>
      <c r="R51" s="1119">
        <f>0</f>
        <v>0</v>
      </c>
      <c r="S51" s="1119">
        <f>0</f>
        <v>0</v>
      </c>
      <c r="T51" s="1119">
        <f>0</f>
        <v>0</v>
      </c>
      <c r="U51" s="1119">
        <f>0</f>
        <v>0</v>
      </c>
      <c r="V51" s="1119">
        <f>0</f>
        <v>0</v>
      </c>
      <c r="W51" s="314" t="s">
        <v>180</v>
      </c>
      <c r="X51" s="1639" t="s">
        <v>995</v>
      </c>
    </row>
    <row r="52" spans="1:24" s="308" customFormat="1" ht="13.5" thickBot="1" x14ac:dyDescent="0.25">
      <c r="A52" s="1622"/>
      <c r="B52" s="1624"/>
      <c r="C52" s="257" t="s">
        <v>1113</v>
      </c>
      <c r="D52" s="1120">
        <f t="shared" si="0"/>
        <v>3</v>
      </c>
      <c r="E52" s="1121">
        <f>0</f>
        <v>0</v>
      </c>
      <c r="F52" s="1122">
        <v>1</v>
      </c>
      <c r="G52" s="1122">
        <v>1</v>
      </c>
      <c r="H52" s="1122">
        <f>0</f>
        <v>0</v>
      </c>
      <c r="I52" s="1122">
        <v>1</v>
      </c>
      <c r="J52" s="1122">
        <f>0</f>
        <v>0</v>
      </c>
      <c r="K52" s="1122">
        <f>0</f>
        <v>0</v>
      </c>
      <c r="L52" s="1122">
        <f>0</f>
        <v>0</v>
      </c>
      <c r="M52" s="1122">
        <f>0</f>
        <v>0</v>
      </c>
      <c r="N52" s="1122">
        <f>0</f>
        <v>0</v>
      </c>
      <c r="O52" s="1122">
        <f>0</f>
        <v>0</v>
      </c>
      <c r="P52" s="1122">
        <f>0</f>
        <v>0</v>
      </c>
      <c r="Q52" s="1122">
        <f>0</f>
        <v>0</v>
      </c>
      <c r="R52" s="1122">
        <f>0</f>
        <v>0</v>
      </c>
      <c r="S52" s="1122">
        <f>0</f>
        <v>0</v>
      </c>
      <c r="T52" s="1122">
        <f>0</f>
        <v>0</v>
      </c>
      <c r="U52" s="1122">
        <f>0</f>
        <v>0</v>
      </c>
      <c r="V52" s="1122">
        <f>0</f>
        <v>0</v>
      </c>
      <c r="W52" s="257" t="s">
        <v>434</v>
      </c>
      <c r="X52" s="1636"/>
    </row>
    <row r="53" spans="1:24" s="309" customFormat="1" ht="13.5" customHeight="1" thickBot="1" x14ac:dyDescent="0.25">
      <c r="A53" s="1625" t="s">
        <v>1567</v>
      </c>
      <c r="B53" s="1627" t="s">
        <v>1568</v>
      </c>
      <c r="C53" s="256" t="s">
        <v>1111</v>
      </c>
      <c r="D53" s="1123">
        <f t="shared" si="0"/>
        <v>0</v>
      </c>
      <c r="E53" s="1124">
        <f>0</f>
        <v>0</v>
      </c>
      <c r="F53" s="1125">
        <f>0</f>
        <v>0</v>
      </c>
      <c r="G53" s="1125">
        <f>0</f>
        <v>0</v>
      </c>
      <c r="H53" s="1125">
        <f>0</f>
        <v>0</v>
      </c>
      <c r="I53" s="1125">
        <f>0</f>
        <v>0</v>
      </c>
      <c r="J53" s="1125">
        <f>0</f>
        <v>0</v>
      </c>
      <c r="K53" s="1125">
        <f>0</f>
        <v>0</v>
      </c>
      <c r="L53" s="1125">
        <f>0</f>
        <v>0</v>
      </c>
      <c r="M53" s="1125">
        <f>0</f>
        <v>0</v>
      </c>
      <c r="N53" s="1125">
        <f>0</f>
        <v>0</v>
      </c>
      <c r="O53" s="1125">
        <f>0</f>
        <v>0</v>
      </c>
      <c r="P53" s="1125">
        <f>0</f>
        <v>0</v>
      </c>
      <c r="Q53" s="1125">
        <f>0</f>
        <v>0</v>
      </c>
      <c r="R53" s="1125">
        <f>0</f>
        <v>0</v>
      </c>
      <c r="S53" s="1125">
        <f>0</f>
        <v>0</v>
      </c>
      <c r="T53" s="1125">
        <f>0</f>
        <v>0</v>
      </c>
      <c r="U53" s="1125">
        <f>0</f>
        <v>0</v>
      </c>
      <c r="V53" s="1125">
        <f>0</f>
        <v>0</v>
      </c>
      <c r="W53" s="256" t="s">
        <v>180</v>
      </c>
      <c r="X53" s="1637" t="s">
        <v>1585</v>
      </c>
    </row>
    <row r="54" spans="1:24" s="309" customFormat="1" ht="13.5" thickBot="1" x14ac:dyDescent="0.25">
      <c r="A54" s="1626"/>
      <c r="B54" s="1628"/>
      <c r="C54" s="256" t="s">
        <v>1113</v>
      </c>
      <c r="D54" s="1123">
        <f t="shared" si="0"/>
        <v>2</v>
      </c>
      <c r="E54" s="1124">
        <f>0</f>
        <v>0</v>
      </c>
      <c r="F54" s="1125">
        <f>0</f>
        <v>0</v>
      </c>
      <c r="G54" s="1125">
        <f>0</f>
        <v>0</v>
      </c>
      <c r="H54" s="1125">
        <f>0</f>
        <v>0</v>
      </c>
      <c r="I54" s="1125">
        <f>0</f>
        <v>0</v>
      </c>
      <c r="J54" s="1125">
        <f>0</f>
        <v>0</v>
      </c>
      <c r="K54" s="1125">
        <f>0</f>
        <v>0</v>
      </c>
      <c r="L54" s="1125">
        <v>1</v>
      </c>
      <c r="M54" s="1125">
        <f>0</f>
        <v>0</v>
      </c>
      <c r="N54" s="1125">
        <f>0</f>
        <v>0</v>
      </c>
      <c r="O54" s="1125">
        <v>1</v>
      </c>
      <c r="P54" s="1125">
        <f>0</f>
        <v>0</v>
      </c>
      <c r="Q54" s="1125">
        <f>0</f>
        <v>0</v>
      </c>
      <c r="R54" s="1125">
        <f>0</f>
        <v>0</v>
      </c>
      <c r="S54" s="1125">
        <f>0</f>
        <v>0</v>
      </c>
      <c r="T54" s="1125">
        <f>0</f>
        <v>0</v>
      </c>
      <c r="U54" s="1125">
        <f>0</f>
        <v>0</v>
      </c>
      <c r="V54" s="1125">
        <f>0</f>
        <v>0</v>
      </c>
      <c r="W54" s="256" t="s">
        <v>434</v>
      </c>
      <c r="X54" s="1638"/>
    </row>
    <row r="55" spans="1:24" s="308" customFormat="1" ht="13.5" customHeight="1" thickBot="1" x14ac:dyDescent="0.25">
      <c r="A55" s="1629" t="s">
        <v>1132</v>
      </c>
      <c r="B55" s="1630" t="s">
        <v>1133</v>
      </c>
      <c r="C55" s="314" t="s">
        <v>1111</v>
      </c>
      <c r="D55" s="1117">
        <f t="shared" si="0"/>
        <v>0</v>
      </c>
      <c r="E55" s="1118">
        <f>0</f>
        <v>0</v>
      </c>
      <c r="F55" s="1119">
        <f>0</f>
        <v>0</v>
      </c>
      <c r="G55" s="1119">
        <f>0</f>
        <v>0</v>
      </c>
      <c r="H55" s="1119">
        <f>0</f>
        <v>0</v>
      </c>
      <c r="I55" s="1119">
        <f>0</f>
        <v>0</v>
      </c>
      <c r="J55" s="1119">
        <f>0</f>
        <v>0</v>
      </c>
      <c r="K55" s="1119">
        <f>0</f>
        <v>0</v>
      </c>
      <c r="L55" s="1119">
        <f>0</f>
        <v>0</v>
      </c>
      <c r="M55" s="1119">
        <f>0</f>
        <v>0</v>
      </c>
      <c r="N55" s="1119">
        <f>0</f>
        <v>0</v>
      </c>
      <c r="O55" s="1119">
        <f>0</f>
        <v>0</v>
      </c>
      <c r="P55" s="1119">
        <f>0</f>
        <v>0</v>
      </c>
      <c r="Q55" s="1119">
        <f>0</f>
        <v>0</v>
      </c>
      <c r="R55" s="1119">
        <f>0</f>
        <v>0</v>
      </c>
      <c r="S55" s="1119">
        <f>0</f>
        <v>0</v>
      </c>
      <c r="T55" s="1119">
        <f>0</f>
        <v>0</v>
      </c>
      <c r="U55" s="1119">
        <f>0</f>
        <v>0</v>
      </c>
      <c r="V55" s="1119">
        <f>0</f>
        <v>0</v>
      </c>
      <c r="W55" s="314" t="s">
        <v>180</v>
      </c>
      <c r="X55" s="1639" t="s">
        <v>1134</v>
      </c>
    </row>
    <row r="56" spans="1:24" s="308" customFormat="1" ht="13.5" thickBot="1" x14ac:dyDescent="0.25">
      <c r="A56" s="1622"/>
      <c r="B56" s="1624"/>
      <c r="C56" s="257" t="s">
        <v>1113</v>
      </c>
      <c r="D56" s="1120">
        <f t="shared" si="0"/>
        <v>0</v>
      </c>
      <c r="E56" s="1121">
        <f>0</f>
        <v>0</v>
      </c>
      <c r="F56" s="1122">
        <f>0</f>
        <v>0</v>
      </c>
      <c r="G56" s="1122">
        <f>0</f>
        <v>0</v>
      </c>
      <c r="H56" s="1122">
        <f>0</f>
        <v>0</v>
      </c>
      <c r="I56" s="1122">
        <f>0</f>
        <v>0</v>
      </c>
      <c r="J56" s="1122">
        <f>0</f>
        <v>0</v>
      </c>
      <c r="K56" s="1122">
        <f>0</f>
        <v>0</v>
      </c>
      <c r="L56" s="1122">
        <f>0</f>
        <v>0</v>
      </c>
      <c r="M56" s="1122">
        <f>0</f>
        <v>0</v>
      </c>
      <c r="N56" s="1122">
        <f>0</f>
        <v>0</v>
      </c>
      <c r="O56" s="1122">
        <f>0</f>
        <v>0</v>
      </c>
      <c r="P56" s="1122">
        <f>0</f>
        <v>0</v>
      </c>
      <c r="Q56" s="1122">
        <f>0</f>
        <v>0</v>
      </c>
      <c r="R56" s="1122">
        <f>0</f>
        <v>0</v>
      </c>
      <c r="S56" s="1122">
        <f>0</f>
        <v>0</v>
      </c>
      <c r="T56" s="1122">
        <f>0</f>
        <v>0</v>
      </c>
      <c r="U56" s="1122">
        <f>0</f>
        <v>0</v>
      </c>
      <c r="V56" s="1122">
        <f>0</f>
        <v>0</v>
      </c>
      <c r="W56" s="257" t="s">
        <v>434</v>
      </c>
      <c r="X56" s="1636"/>
    </row>
    <row r="57" spans="1:24" s="309" customFormat="1" ht="13.5" customHeight="1" thickBot="1" x14ac:dyDescent="0.25">
      <c r="A57" s="1625" t="s">
        <v>1208</v>
      </c>
      <c r="B57" s="1627" t="s">
        <v>1209</v>
      </c>
      <c r="C57" s="256" t="s">
        <v>1111</v>
      </c>
      <c r="D57" s="1123">
        <f t="shared" si="0"/>
        <v>0</v>
      </c>
      <c r="E57" s="1124">
        <f>0</f>
        <v>0</v>
      </c>
      <c r="F57" s="1125">
        <f>0</f>
        <v>0</v>
      </c>
      <c r="G57" s="1125">
        <f>0</f>
        <v>0</v>
      </c>
      <c r="H57" s="1125">
        <f>0</f>
        <v>0</v>
      </c>
      <c r="I57" s="1125">
        <f>0</f>
        <v>0</v>
      </c>
      <c r="J57" s="1125">
        <f>0</f>
        <v>0</v>
      </c>
      <c r="K57" s="1125">
        <f>0</f>
        <v>0</v>
      </c>
      <c r="L57" s="1125">
        <f>0</f>
        <v>0</v>
      </c>
      <c r="M57" s="1125">
        <f>0</f>
        <v>0</v>
      </c>
      <c r="N57" s="1125">
        <f>0</f>
        <v>0</v>
      </c>
      <c r="O57" s="1125">
        <f>0</f>
        <v>0</v>
      </c>
      <c r="P57" s="1125">
        <f>0</f>
        <v>0</v>
      </c>
      <c r="Q57" s="1125">
        <f>0</f>
        <v>0</v>
      </c>
      <c r="R57" s="1125">
        <f>0</f>
        <v>0</v>
      </c>
      <c r="S57" s="1125">
        <f>0</f>
        <v>0</v>
      </c>
      <c r="T57" s="1125">
        <f>0</f>
        <v>0</v>
      </c>
      <c r="U57" s="1125">
        <f>0</f>
        <v>0</v>
      </c>
      <c r="V57" s="1125">
        <f>0</f>
        <v>0</v>
      </c>
      <c r="W57" s="256" t="s">
        <v>180</v>
      </c>
      <c r="X57" s="1637" t="s">
        <v>1243</v>
      </c>
    </row>
    <row r="58" spans="1:24" s="309" customFormat="1" ht="13.5" thickBot="1" x14ac:dyDescent="0.25">
      <c r="A58" s="1626"/>
      <c r="B58" s="1628"/>
      <c r="C58" s="256" t="s">
        <v>1113</v>
      </c>
      <c r="D58" s="1123">
        <f t="shared" si="0"/>
        <v>0</v>
      </c>
      <c r="E58" s="1124">
        <f>0</f>
        <v>0</v>
      </c>
      <c r="F58" s="1125">
        <f>0</f>
        <v>0</v>
      </c>
      <c r="G58" s="1125">
        <f>0</f>
        <v>0</v>
      </c>
      <c r="H58" s="1125">
        <f>0</f>
        <v>0</v>
      </c>
      <c r="I58" s="1125">
        <f>0</f>
        <v>0</v>
      </c>
      <c r="J58" s="1125">
        <f>0</f>
        <v>0</v>
      </c>
      <c r="K58" s="1125">
        <f>0</f>
        <v>0</v>
      </c>
      <c r="L58" s="1125">
        <f>0</f>
        <v>0</v>
      </c>
      <c r="M58" s="1125">
        <f>0</f>
        <v>0</v>
      </c>
      <c r="N58" s="1125">
        <f>0</f>
        <v>0</v>
      </c>
      <c r="O58" s="1125">
        <f>0</f>
        <v>0</v>
      </c>
      <c r="P58" s="1125">
        <f>0</f>
        <v>0</v>
      </c>
      <c r="Q58" s="1125">
        <f>0</f>
        <v>0</v>
      </c>
      <c r="R58" s="1125">
        <f>0</f>
        <v>0</v>
      </c>
      <c r="S58" s="1125">
        <f>0</f>
        <v>0</v>
      </c>
      <c r="T58" s="1125">
        <f>0</f>
        <v>0</v>
      </c>
      <c r="U58" s="1125">
        <f>0</f>
        <v>0</v>
      </c>
      <c r="V58" s="1125">
        <f>0</f>
        <v>0</v>
      </c>
      <c r="W58" s="256" t="s">
        <v>434</v>
      </c>
      <c r="X58" s="1638"/>
    </row>
    <row r="59" spans="1:24" s="308" customFormat="1" ht="13.5" customHeight="1" thickBot="1" x14ac:dyDescent="0.25">
      <c r="A59" s="1629" t="s">
        <v>1210</v>
      </c>
      <c r="B59" s="1630" t="s">
        <v>1211</v>
      </c>
      <c r="C59" s="314" t="s">
        <v>1111</v>
      </c>
      <c r="D59" s="1117">
        <f t="shared" si="0"/>
        <v>0</v>
      </c>
      <c r="E59" s="1118">
        <f>0</f>
        <v>0</v>
      </c>
      <c r="F59" s="1119">
        <f>0</f>
        <v>0</v>
      </c>
      <c r="G59" s="1119">
        <f>0</f>
        <v>0</v>
      </c>
      <c r="H59" s="1119">
        <f>0</f>
        <v>0</v>
      </c>
      <c r="I59" s="1119">
        <f>0</f>
        <v>0</v>
      </c>
      <c r="J59" s="1119">
        <f>0</f>
        <v>0</v>
      </c>
      <c r="K59" s="1119">
        <f>0</f>
        <v>0</v>
      </c>
      <c r="L59" s="1119">
        <f>0</f>
        <v>0</v>
      </c>
      <c r="M59" s="1119">
        <f>0</f>
        <v>0</v>
      </c>
      <c r="N59" s="1119">
        <f>0</f>
        <v>0</v>
      </c>
      <c r="O59" s="1119">
        <f>0</f>
        <v>0</v>
      </c>
      <c r="P59" s="1119">
        <f>0</f>
        <v>0</v>
      </c>
      <c r="Q59" s="1119">
        <f>0</f>
        <v>0</v>
      </c>
      <c r="R59" s="1119">
        <f>0</f>
        <v>0</v>
      </c>
      <c r="S59" s="1119">
        <f>0</f>
        <v>0</v>
      </c>
      <c r="T59" s="1119">
        <f>0</f>
        <v>0</v>
      </c>
      <c r="U59" s="1119">
        <f>0</f>
        <v>0</v>
      </c>
      <c r="V59" s="1119">
        <f>0</f>
        <v>0</v>
      </c>
      <c r="W59" s="314" t="s">
        <v>180</v>
      </c>
      <c r="X59" s="1639" t="s">
        <v>1244</v>
      </c>
    </row>
    <row r="60" spans="1:24" s="308" customFormat="1" ht="13.5" thickBot="1" x14ac:dyDescent="0.25">
      <c r="A60" s="1622"/>
      <c r="B60" s="1624"/>
      <c r="C60" s="257" t="s">
        <v>1113</v>
      </c>
      <c r="D60" s="1120">
        <f t="shared" si="0"/>
        <v>2</v>
      </c>
      <c r="E60" s="1121">
        <f>0</f>
        <v>0</v>
      </c>
      <c r="F60" s="1122">
        <v>1</v>
      </c>
      <c r="G60" s="1122">
        <v>1</v>
      </c>
      <c r="H60" s="1122">
        <f>0</f>
        <v>0</v>
      </c>
      <c r="I60" s="1122">
        <f>0</f>
        <v>0</v>
      </c>
      <c r="J60" s="1122">
        <f>0</f>
        <v>0</v>
      </c>
      <c r="K60" s="1122">
        <f>0</f>
        <v>0</v>
      </c>
      <c r="L60" s="1122">
        <f>0</f>
        <v>0</v>
      </c>
      <c r="M60" s="1122">
        <f>0</f>
        <v>0</v>
      </c>
      <c r="N60" s="1122">
        <f>0</f>
        <v>0</v>
      </c>
      <c r="O60" s="1122">
        <f>0</f>
        <v>0</v>
      </c>
      <c r="P60" s="1122">
        <f>0</f>
        <v>0</v>
      </c>
      <c r="Q60" s="1122">
        <f>0</f>
        <v>0</v>
      </c>
      <c r="R60" s="1122">
        <f>0</f>
        <v>0</v>
      </c>
      <c r="S60" s="1122">
        <f>0</f>
        <v>0</v>
      </c>
      <c r="T60" s="1122">
        <f>0</f>
        <v>0</v>
      </c>
      <c r="U60" s="1122">
        <f>0</f>
        <v>0</v>
      </c>
      <c r="V60" s="1122">
        <f>0</f>
        <v>0</v>
      </c>
      <c r="W60" s="257" t="s">
        <v>434</v>
      </c>
      <c r="X60" s="1636"/>
    </row>
    <row r="61" spans="1:24" s="309" customFormat="1" ht="13.5" customHeight="1" thickBot="1" x14ac:dyDescent="0.25">
      <c r="A61" s="1625" t="s">
        <v>996</v>
      </c>
      <c r="B61" s="1627" t="s">
        <v>997</v>
      </c>
      <c r="C61" s="256" t="s">
        <v>1111</v>
      </c>
      <c r="D61" s="1123">
        <f t="shared" si="0"/>
        <v>2</v>
      </c>
      <c r="E61" s="1124">
        <f>0</f>
        <v>0</v>
      </c>
      <c r="F61" s="1125">
        <f>0</f>
        <v>0</v>
      </c>
      <c r="G61" s="1125">
        <f>0</f>
        <v>0</v>
      </c>
      <c r="H61" s="1125">
        <f>0</f>
        <v>0</v>
      </c>
      <c r="I61" s="1125">
        <v>1</v>
      </c>
      <c r="J61" s="1125">
        <f>0</f>
        <v>0</v>
      </c>
      <c r="K61" s="1125">
        <f>0</f>
        <v>0</v>
      </c>
      <c r="L61" s="1125">
        <f>0</f>
        <v>0</v>
      </c>
      <c r="M61" s="1125">
        <f>0</f>
        <v>0</v>
      </c>
      <c r="N61" s="1125">
        <f>0</f>
        <v>0</v>
      </c>
      <c r="O61" s="1125">
        <f>0</f>
        <v>0</v>
      </c>
      <c r="P61" s="1125">
        <f>0</f>
        <v>0</v>
      </c>
      <c r="Q61" s="1125">
        <f>0</f>
        <v>0</v>
      </c>
      <c r="R61" s="1125">
        <f>0</f>
        <v>0</v>
      </c>
      <c r="S61" s="1125">
        <f>0</f>
        <v>0</v>
      </c>
      <c r="T61" s="1125">
        <v>1</v>
      </c>
      <c r="U61" s="1125">
        <f>0</f>
        <v>0</v>
      </c>
      <c r="V61" s="1125">
        <f>0</f>
        <v>0</v>
      </c>
      <c r="W61" s="256" t="s">
        <v>180</v>
      </c>
      <c r="X61" s="1637" t="s">
        <v>998</v>
      </c>
    </row>
    <row r="62" spans="1:24" s="309" customFormat="1" ht="13.5" thickBot="1" x14ac:dyDescent="0.25">
      <c r="A62" s="1626"/>
      <c r="B62" s="1628"/>
      <c r="C62" s="256" t="s">
        <v>1113</v>
      </c>
      <c r="D62" s="1123">
        <f t="shared" si="0"/>
        <v>1</v>
      </c>
      <c r="E62" s="1124">
        <f>0</f>
        <v>0</v>
      </c>
      <c r="F62" s="1125">
        <f>0</f>
        <v>0</v>
      </c>
      <c r="G62" s="1125">
        <f>0</f>
        <v>0</v>
      </c>
      <c r="H62" s="1125">
        <f>0</f>
        <v>0</v>
      </c>
      <c r="I62" s="1125">
        <f>0</f>
        <v>0</v>
      </c>
      <c r="J62" s="1125">
        <f>0</f>
        <v>0</v>
      </c>
      <c r="K62" s="1125">
        <v>1</v>
      </c>
      <c r="L62" s="1125">
        <f>0</f>
        <v>0</v>
      </c>
      <c r="M62" s="1125">
        <f>0</f>
        <v>0</v>
      </c>
      <c r="N62" s="1125">
        <f>0</f>
        <v>0</v>
      </c>
      <c r="O62" s="1125">
        <f>0</f>
        <v>0</v>
      </c>
      <c r="P62" s="1125">
        <f>0</f>
        <v>0</v>
      </c>
      <c r="Q62" s="1125">
        <f>0</f>
        <v>0</v>
      </c>
      <c r="R62" s="1125">
        <f>0</f>
        <v>0</v>
      </c>
      <c r="S62" s="1125">
        <f>0</f>
        <v>0</v>
      </c>
      <c r="T62" s="1125">
        <f>0</f>
        <v>0</v>
      </c>
      <c r="U62" s="1125">
        <f>0</f>
        <v>0</v>
      </c>
      <c r="V62" s="1125">
        <f>0</f>
        <v>0</v>
      </c>
      <c r="W62" s="256" t="s">
        <v>434</v>
      </c>
      <c r="X62" s="1638"/>
    </row>
    <row r="63" spans="1:24" s="308" customFormat="1" ht="13.5" customHeight="1" thickBot="1" x14ac:dyDescent="0.25">
      <c r="A63" s="1629" t="s">
        <v>999</v>
      </c>
      <c r="B63" s="1630" t="s">
        <v>1000</v>
      </c>
      <c r="C63" s="314" t="s">
        <v>1111</v>
      </c>
      <c r="D63" s="1117">
        <f t="shared" si="0"/>
        <v>0</v>
      </c>
      <c r="E63" s="1118">
        <f>0</f>
        <v>0</v>
      </c>
      <c r="F63" s="1119">
        <f>0</f>
        <v>0</v>
      </c>
      <c r="G63" s="1119">
        <f>0</f>
        <v>0</v>
      </c>
      <c r="H63" s="1119">
        <f>0</f>
        <v>0</v>
      </c>
      <c r="I63" s="1119">
        <f>0</f>
        <v>0</v>
      </c>
      <c r="J63" s="1119">
        <f>0</f>
        <v>0</v>
      </c>
      <c r="K63" s="1119">
        <f>0</f>
        <v>0</v>
      </c>
      <c r="L63" s="1119">
        <f>0</f>
        <v>0</v>
      </c>
      <c r="M63" s="1119">
        <f>0</f>
        <v>0</v>
      </c>
      <c r="N63" s="1119">
        <f>0</f>
        <v>0</v>
      </c>
      <c r="O63" s="1119">
        <f>0</f>
        <v>0</v>
      </c>
      <c r="P63" s="1119">
        <f>0</f>
        <v>0</v>
      </c>
      <c r="Q63" s="1119">
        <f>0</f>
        <v>0</v>
      </c>
      <c r="R63" s="1119">
        <f>0</f>
        <v>0</v>
      </c>
      <c r="S63" s="1119">
        <f>0</f>
        <v>0</v>
      </c>
      <c r="T63" s="1119">
        <f>0</f>
        <v>0</v>
      </c>
      <c r="U63" s="1119">
        <f>0</f>
        <v>0</v>
      </c>
      <c r="V63" s="1119">
        <f>0</f>
        <v>0</v>
      </c>
      <c r="W63" s="314" t="s">
        <v>180</v>
      </c>
      <c r="X63" s="1639" t="s">
        <v>1001</v>
      </c>
    </row>
    <row r="64" spans="1:24" s="308" customFormat="1" ht="13.5" thickBot="1" x14ac:dyDescent="0.25">
      <c r="A64" s="1622"/>
      <c r="B64" s="1624"/>
      <c r="C64" s="257" t="s">
        <v>1113</v>
      </c>
      <c r="D64" s="1120">
        <f t="shared" si="0"/>
        <v>1</v>
      </c>
      <c r="E64" s="1121">
        <f>0</f>
        <v>0</v>
      </c>
      <c r="F64" s="1122">
        <f>0</f>
        <v>0</v>
      </c>
      <c r="G64" s="1122">
        <f>0</f>
        <v>0</v>
      </c>
      <c r="H64" s="1122">
        <f>0</f>
        <v>0</v>
      </c>
      <c r="I64" s="1122">
        <f>0</f>
        <v>0</v>
      </c>
      <c r="J64" s="1122">
        <f>0</f>
        <v>0</v>
      </c>
      <c r="K64" s="1122">
        <f>0</f>
        <v>0</v>
      </c>
      <c r="L64" s="1122">
        <f>0</f>
        <v>0</v>
      </c>
      <c r="M64" s="1122">
        <f>0</f>
        <v>0</v>
      </c>
      <c r="N64" s="1122">
        <f>0</f>
        <v>0</v>
      </c>
      <c r="O64" s="1122">
        <f>0</f>
        <v>0</v>
      </c>
      <c r="P64" s="1122">
        <f>0</f>
        <v>0</v>
      </c>
      <c r="Q64" s="1122">
        <f>0</f>
        <v>0</v>
      </c>
      <c r="R64" s="1122">
        <v>1</v>
      </c>
      <c r="S64" s="1122">
        <f>0</f>
        <v>0</v>
      </c>
      <c r="T64" s="1122">
        <f>0</f>
        <v>0</v>
      </c>
      <c r="U64" s="1122">
        <f>0</f>
        <v>0</v>
      </c>
      <c r="V64" s="1122">
        <f>0</f>
        <v>0</v>
      </c>
      <c r="W64" s="257" t="s">
        <v>434</v>
      </c>
      <c r="X64" s="1636"/>
    </row>
    <row r="65" spans="1:24" s="309" customFormat="1" ht="13.5" customHeight="1" thickBot="1" x14ac:dyDescent="0.25">
      <c r="A65" s="1625" t="s">
        <v>1002</v>
      </c>
      <c r="B65" s="1627" t="s">
        <v>1003</v>
      </c>
      <c r="C65" s="256" t="s">
        <v>1111</v>
      </c>
      <c r="D65" s="1123">
        <f t="shared" si="0"/>
        <v>0</v>
      </c>
      <c r="E65" s="1124">
        <f>0</f>
        <v>0</v>
      </c>
      <c r="F65" s="1125">
        <f>0</f>
        <v>0</v>
      </c>
      <c r="G65" s="1125">
        <f>0</f>
        <v>0</v>
      </c>
      <c r="H65" s="1125">
        <f>0</f>
        <v>0</v>
      </c>
      <c r="I65" s="1125">
        <f>0</f>
        <v>0</v>
      </c>
      <c r="J65" s="1125">
        <f>0</f>
        <v>0</v>
      </c>
      <c r="K65" s="1125">
        <f>0</f>
        <v>0</v>
      </c>
      <c r="L65" s="1125">
        <f>0</f>
        <v>0</v>
      </c>
      <c r="M65" s="1125">
        <f>0</f>
        <v>0</v>
      </c>
      <c r="N65" s="1125">
        <f>0</f>
        <v>0</v>
      </c>
      <c r="O65" s="1125">
        <f>0</f>
        <v>0</v>
      </c>
      <c r="P65" s="1125">
        <f>0</f>
        <v>0</v>
      </c>
      <c r="Q65" s="1125">
        <f>0</f>
        <v>0</v>
      </c>
      <c r="R65" s="1125">
        <f>0</f>
        <v>0</v>
      </c>
      <c r="S65" s="1125">
        <f>0</f>
        <v>0</v>
      </c>
      <c r="T65" s="1125">
        <f>0</f>
        <v>0</v>
      </c>
      <c r="U65" s="1125">
        <f>0</f>
        <v>0</v>
      </c>
      <c r="V65" s="1125">
        <f>0</f>
        <v>0</v>
      </c>
      <c r="W65" s="256" t="s">
        <v>180</v>
      </c>
      <c r="X65" s="1637" t="s">
        <v>1004</v>
      </c>
    </row>
    <row r="66" spans="1:24" s="309" customFormat="1" ht="13.5" thickBot="1" x14ac:dyDescent="0.25">
      <c r="A66" s="1626"/>
      <c r="B66" s="1628"/>
      <c r="C66" s="256" t="s">
        <v>1113</v>
      </c>
      <c r="D66" s="1123">
        <f t="shared" si="0"/>
        <v>0</v>
      </c>
      <c r="E66" s="1124">
        <f>0</f>
        <v>0</v>
      </c>
      <c r="F66" s="1125">
        <f>0</f>
        <v>0</v>
      </c>
      <c r="G66" s="1125">
        <f>0</f>
        <v>0</v>
      </c>
      <c r="H66" s="1125">
        <f>0</f>
        <v>0</v>
      </c>
      <c r="I66" s="1125">
        <f>0</f>
        <v>0</v>
      </c>
      <c r="J66" s="1125">
        <f>0</f>
        <v>0</v>
      </c>
      <c r="K66" s="1125">
        <f>0</f>
        <v>0</v>
      </c>
      <c r="L66" s="1125">
        <f>0</f>
        <v>0</v>
      </c>
      <c r="M66" s="1125">
        <f>0</f>
        <v>0</v>
      </c>
      <c r="N66" s="1125">
        <f>0</f>
        <v>0</v>
      </c>
      <c r="O66" s="1125">
        <f>0</f>
        <v>0</v>
      </c>
      <c r="P66" s="1125">
        <f>0</f>
        <v>0</v>
      </c>
      <c r="Q66" s="1125">
        <f>0</f>
        <v>0</v>
      </c>
      <c r="R66" s="1125">
        <f>0</f>
        <v>0</v>
      </c>
      <c r="S66" s="1125">
        <f>0</f>
        <v>0</v>
      </c>
      <c r="T66" s="1125">
        <f>0</f>
        <v>0</v>
      </c>
      <c r="U66" s="1125">
        <f>0</f>
        <v>0</v>
      </c>
      <c r="V66" s="1125">
        <f>0</f>
        <v>0</v>
      </c>
      <c r="W66" s="256" t="s">
        <v>434</v>
      </c>
      <c r="X66" s="1638"/>
    </row>
    <row r="67" spans="1:24" s="308" customFormat="1" ht="13.5" customHeight="1" thickBot="1" x14ac:dyDescent="0.25">
      <c r="A67" s="1629" t="s">
        <v>1005</v>
      </c>
      <c r="B67" s="1630" t="s">
        <v>1006</v>
      </c>
      <c r="C67" s="314" t="s">
        <v>1111</v>
      </c>
      <c r="D67" s="1117">
        <f t="shared" si="0"/>
        <v>3</v>
      </c>
      <c r="E67" s="1118">
        <f>0</f>
        <v>0</v>
      </c>
      <c r="F67" s="1119">
        <f>0</f>
        <v>0</v>
      </c>
      <c r="G67" s="1119">
        <v>1</v>
      </c>
      <c r="H67" s="1119">
        <v>1</v>
      </c>
      <c r="I67" s="1119">
        <f>0</f>
        <v>0</v>
      </c>
      <c r="J67" s="1119">
        <f>0</f>
        <v>0</v>
      </c>
      <c r="K67" s="1119">
        <f>0</f>
        <v>0</v>
      </c>
      <c r="L67" s="1119">
        <f>0</f>
        <v>0</v>
      </c>
      <c r="M67" s="1119">
        <f>0</f>
        <v>0</v>
      </c>
      <c r="N67" s="1119">
        <f>0</f>
        <v>0</v>
      </c>
      <c r="O67" s="1119">
        <f>0</f>
        <v>0</v>
      </c>
      <c r="P67" s="1119">
        <f>0</f>
        <v>0</v>
      </c>
      <c r="Q67" s="1119">
        <f>0</f>
        <v>0</v>
      </c>
      <c r="R67" s="1119">
        <f>0</f>
        <v>0</v>
      </c>
      <c r="S67" s="1119">
        <v>1</v>
      </c>
      <c r="T67" s="1119">
        <f>0</f>
        <v>0</v>
      </c>
      <c r="U67" s="1119">
        <f>0</f>
        <v>0</v>
      </c>
      <c r="V67" s="1119">
        <f>0</f>
        <v>0</v>
      </c>
      <c r="W67" s="314" t="s">
        <v>180</v>
      </c>
      <c r="X67" s="1639" t="s">
        <v>1007</v>
      </c>
    </row>
    <row r="68" spans="1:24" s="308" customFormat="1" ht="13.5" thickBot="1" x14ac:dyDescent="0.25">
      <c r="A68" s="1622"/>
      <c r="B68" s="1624"/>
      <c r="C68" s="257" t="s">
        <v>1113</v>
      </c>
      <c r="D68" s="1120">
        <f t="shared" si="0"/>
        <v>3</v>
      </c>
      <c r="E68" s="1121">
        <f>0</f>
        <v>0</v>
      </c>
      <c r="F68" s="1122">
        <f>0</f>
        <v>0</v>
      </c>
      <c r="G68" s="1122">
        <f>0</f>
        <v>0</v>
      </c>
      <c r="H68" s="1122">
        <f>0</f>
        <v>0</v>
      </c>
      <c r="I68" s="1122">
        <f>0</f>
        <v>0</v>
      </c>
      <c r="J68" s="1122">
        <v>2</v>
      </c>
      <c r="K68" s="1122">
        <f>0</f>
        <v>0</v>
      </c>
      <c r="L68" s="1122">
        <f>0</f>
        <v>0</v>
      </c>
      <c r="M68" s="1122">
        <f>0</f>
        <v>0</v>
      </c>
      <c r="N68" s="1122">
        <f>0</f>
        <v>0</v>
      </c>
      <c r="O68" s="1122">
        <f>0</f>
        <v>0</v>
      </c>
      <c r="P68" s="1122">
        <f>0</f>
        <v>0</v>
      </c>
      <c r="Q68" s="1122">
        <f>0</f>
        <v>0</v>
      </c>
      <c r="R68" s="1122">
        <f>0</f>
        <v>0</v>
      </c>
      <c r="S68" s="1122">
        <f>0</f>
        <v>0</v>
      </c>
      <c r="T68" s="1122">
        <v>1</v>
      </c>
      <c r="U68" s="1122">
        <f>0</f>
        <v>0</v>
      </c>
      <c r="V68" s="1122">
        <f>0</f>
        <v>0</v>
      </c>
      <c r="W68" s="257" t="s">
        <v>434</v>
      </c>
      <c r="X68" s="1636"/>
    </row>
    <row r="69" spans="1:24" s="309" customFormat="1" ht="13.5" customHeight="1" thickBot="1" x14ac:dyDescent="0.25">
      <c r="A69" s="1625" t="s">
        <v>1212</v>
      </c>
      <c r="B69" s="1627" t="s">
        <v>1213</v>
      </c>
      <c r="C69" s="256" t="s">
        <v>1111</v>
      </c>
      <c r="D69" s="1123">
        <f t="shared" si="0"/>
        <v>0</v>
      </c>
      <c r="E69" s="1124">
        <f>0</f>
        <v>0</v>
      </c>
      <c r="F69" s="1125">
        <f>0</f>
        <v>0</v>
      </c>
      <c r="G69" s="1125">
        <f>0</f>
        <v>0</v>
      </c>
      <c r="H69" s="1125">
        <f>0</f>
        <v>0</v>
      </c>
      <c r="I69" s="1125">
        <f>0</f>
        <v>0</v>
      </c>
      <c r="J69" s="1125">
        <f>0</f>
        <v>0</v>
      </c>
      <c r="K69" s="1125">
        <f>0</f>
        <v>0</v>
      </c>
      <c r="L69" s="1125">
        <f>0</f>
        <v>0</v>
      </c>
      <c r="M69" s="1125">
        <f>0</f>
        <v>0</v>
      </c>
      <c r="N69" s="1125">
        <f>0</f>
        <v>0</v>
      </c>
      <c r="O69" s="1125">
        <f>0</f>
        <v>0</v>
      </c>
      <c r="P69" s="1125">
        <f>0</f>
        <v>0</v>
      </c>
      <c r="Q69" s="1125">
        <f>0</f>
        <v>0</v>
      </c>
      <c r="R69" s="1125">
        <f>0</f>
        <v>0</v>
      </c>
      <c r="S69" s="1125">
        <f>0</f>
        <v>0</v>
      </c>
      <c r="T69" s="1125">
        <f>0</f>
        <v>0</v>
      </c>
      <c r="U69" s="1125">
        <f>0</f>
        <v>0</v>
      </c>
      <c r="V69" s="1125">
        <f>0</f>
        <v>0</v>
      </c>
      <c r="W69" s="256" t="s">
        <v>180</v>
      </c>
      <c r="X69" s="1637" t="s">
        <v>1245</v>
      </c>
    </row>
    <row r="70" spans="1:24" s="309" customFormat="1" ht="13.5" thickBot="1" x14ac:dyDescent="0.25">
      <c r="A70" s="1626"/>
      <c r="B70" s="1628"/>
      <c r="C70" s="256" t="s">
        <v>1113</v>
      </c>
      <c r="D70" s="1123">
        <f t="shared" si="0"/>
        <v>0</v>
      </c>
      <c r="E70" s="1124">
        <f>0</f>
        <v>0</v>
      </c>
      <c r="F70" s="1125">
        <f>0</f>
        <v>0</v>
      </c>
      <c r="G70" s="1125">
        <f>0</f>
        <v>0</v>
      </c>
      <c r="H70" s="1125">
        <f>0</f>
        <v>0</v>
      </c>
      <c r="I70" s="1125">
        <f>0</f>
        <v>0</v>
      </c>
      <c r="J70" s="1125">
        <f>0</f>
        <v>0</v>
      </c>
      <c r="K70" s="1125">
        <f>0</f>
        <v>0</v>
      </c>
      <c r="L70" s="1125">
        <f>0</f>
        <v>0</v>
      </c>
      <c r="M70" s="1125">
        <f>0</f>
        <v>0</v>
      </c>
      <c r="N70" s="1125">
        <f>0</f>
        <v>0</v>
      </c>
      <c r="O70" s="1125">
        <f>0</f>
        <v>0</v>
      </c>
      <c r="P70" s="1125">
        <f>0</f>
        <v>0</v>
      </c>
      <c r="Q70" s="1125">
        <f>0</f>
        <v>0</v>
      </c>
      <c r="R70" s="1125">
        <f>0</f>
        <v>0</v>
      </c>
      <c r="S70" s="1125">
        <f>0</f>
        <v>0</v>
      </c>
      <c r="T70" s="1125">
        <f>0</f>
        <v>0</v>
      </c>
      <c r="U70" s="1125">
        <f>0</f>
        <v>0</v>
      </c>
      <c r="V70" s="1125">
        <f>0</f>
        <v>0</v>
      </c>
      <c r="W70" s="256" t="s">
        <v>434</v>
      </c>
      <c r="X70" s="1638"/>
    </row>
    <row r="71" spans="1:24" s="308" customFormat="1" ht="13.5" customHeight="1" thickBot="1" x14ac:dyDescent="0.25">
      <c r="A71" s="1629" t="s">
        <v>1008</v>
      </c>
      <c r="B71" s="1630" t="s">
        <v>1009</v>
      </c>
      <c r="C71" s="314" t="s">
        <v>1111</v>
      </c>
      <c r="D71" s="1117">
        <f t="shared" si="0"/>
        <v>0</v>
      </c>
      <c r="E71" s="1118">
        <f>0</f>
        <v>0</v>
      </c>
      <c r="F71" s="1119">
        <f>0</f>
        <v>0</v>
      </c>
      <c r="G71" s="1119">
        <f>0</f>
        <v>0</v>
      </c>
      <c r="H71" s="1119">
        <f>0</f>
        <v>0</v>
      </c>
      <c r="I71" s="1119">
        <f>0</f>
        <v>0</v>
      </c>
      <c r="J71" s="1119">
        <f>0</f>
        <v>0</v>
      </c>
      <c r="K71" s="1119">
        <f>0</f>
        <v>0</v>
      </c>
      <c r="L71" s="1119">
        <f>0</f>
        <v>0</v>
      </c>
      <c r="M71" s="1119">
        <f>0</f>
        <v>0</v>
      </c>
      <c r="N71" s="1119">
        <f>0</f>
        <v>0</v>
      </c>
      <c r="O71" s="1119">
        <f>0</f>
        <v>0</v>
      </c>
      <c r="P71" s="1119">
        <f>0</f>
        <v>0</v>
      </c>
      <c r="Q71" s="1119">
        <f>0</f>
        <v>0</v>
      </c>
      <c r="R71" s="1119">
        <f>0</f>
        <v>0</v>
      </c>
      <c r="S71" s="1119">
        <f>0</f>
        <v>0</v>
      </c>
      <c r="T71" s="1119">
        <f>0</f>
        <v>0</v>
      </c>
      <c r="U71" s="1119">
        <f>0</f>
        <v>0</v>
      </c>
      <c r="V71" s="1119">
        <f>0</f>
        <v>0</v>
      </c>
      <c r="W71" s="314" t="s">
        <v>180</v>
      </c>
      <c r="X71" s="1639" t="s">
        <v>540</v>
      </c>
    </row>
    <row r="72" spans="1:24" s="308" customFormat="1" ht="13.5" thickBot="1" x14ac:dyDescent="0.25">
      <c r="A72" s="1622"/>
      <c r="B72" s="1624"/>
      <c r="C72" s="257" t="s">
        <v>1113</v>
      </c>
      <c r="D72" s="1120">
        <f t="shared" ref="D72:D135" si="1">SUM(E72:V72)</f>
        <v>0</v>
      </c>
      <c r="E72" s="1121">
        <f>0</f>
        <v>0</v>
      </c>
      <c r="F72" s="1122">
        <f>0</f>
        <v>0</v>
      </c>
      <c r="G72" s="1122">
        <f>0</f>
        <v>0</v>
      </c>
      <c r="H72" s="1122">
        <f>0</f>
        <v>0</v>
      </c>
      <c r="I72" s="1122">
        <f>0</f>
        <v>0</v>
      </c>
      <c r="J72" s="1122">
        <f>0</f>
        <v>0</v>
      </c>
      <c r="K72" s="1122">
        <f>0</f>
        <v>0</v>
      </c>
      <c r="L72" s="1122">
        <f>0</f>
        <v>0</v>
      </c>
      <c r="M72" s="1122">
        <f>0</f>
        <v>0</v>
      </c>
      <c r="N72" s="1122">
        <f>0</f>
        <v>0</v>
      </c>
      <c r="O72" s="1122">
        <f>0</f>
        <v>0</v>
      </c>
      <c r="P72" s="1122">
        <f>0</f>
        <v>0</v>
      </c>
      <c r="Q72" s="1122">
        <f>0</f>
        <v>0</v>
      </c>
      <c r="R72" s="1122">
        <f>0</f>
        <v>0</v>
      </c>
      <c r="S72" s="1122">
        <f>0</f>
        <v>0</v>
      </c>
      <c r="T72" s="1122">
        <f>0</f>
        <v>0</v>
      </c>
      <c r="U72" s="1122">
        <f>0</f>
        <v>0</v>
      </c>
      <c r="V72" s="1122">
        <f>0</f>
        <v>0</v>
      </c>
      <c r="W72" s="257" t="s">
        <v>434</v>
      </c>
      <c r="X72" s="1636"/>
    </row>
    <row r="73" spans="1:24" s="309" customFormat="1" ht="13.5" customHeight="1" thickBot="1" x14ac:dyDescent="0.25">
      <c r="A73" s="1625" t="s">
        <v>1010</v>
      </c>
      <c r="B73" s="1627" t="s">
        <v>457</v>
      </c>
      <c r="C73" s="256" t="s">
        <v>1111</v>
      </c>
      <c r="D73" s="1123">
        <f t="shared" si="1"/>
        <v>17</v>
      </c>
      <c r="E73" s="1124">
        <v>6</v>
      </c>
      <c r="F73" s="1125">
        <v>2</v>
      </c>
      <c r="G73" s="1125">
        <v>2</v>
      </c>
      <c r="H73" s="1125">
        <v>2</v>
      </c>
      <c r="I73" s="1125">
        <f>0</f>
        <v>0</v>
      </c>
      <c r="J73" s="1125">
        <v>2</v>
      </c>
      <c r="K73" s="1125">
        <f>0</f>
        <v>0</v>
      </c>
      <c r="L73" s="1125">
        <v>2</v>
      </c>
      <c r="M73" s="1125">
        <f>0</f>
        <v>0</v>
      </c>
      <c r="N73" s="1125">
        <f>0</f>
        <v>0</v>
      </c>
      <c r="O73" s="1125">
        <f>0</f>
        <v>0</v>
      </c>
      <c r="P73" s="1125">
        <f>0</f>
        <v>0</v>
      </c>
      <c r="Q73" s="1125">
        <f>0</f>
        <v>0</v>
      </c>
      <c r="R73" s="1125">
        <f>0</f>
        <v>0</v>
      </c>
      <c r="S73" s="1125">
        <v>1</v>
      </c>
      <c r="T73" s="1125">
        <f>0</f>
        <v>0</v>
      </c>
      <c r="U73" s="1125">
        <f>0</f>
        <v>0</v>
      </c>
      <c r="V73" s="1125">
        <f>0</f>
        <v>0</v>
      </c>
      <c r="W73" s="256" t="s">
        <v>180</v>
      </c>
      <c r="X73" s="1637" t="s">
        <v>501</v>
      </c>
    </row>
    <row r="74" spans="1:24" s="309" customFormat="1" ht="13.5" thickBot="1" x14ac:dyDescent="0.25">
      <c r="A74" s="1626"/>
      <c r="B74" s="1628"/>
      <c r="C74" s="256" t="s">
        <v>1113</v>
      </c>
      <c r="D74" s="1123">
        <f t="shared" si="1"/>
        <v>24</v>
      </c>
      <c r="E74" s="1124">
        <v>4</v>
      </c>
      <c r="F74" s="1125">
        <v>3</v>
      </c>
      <c r="G74" s="1125">
        <v>4</v>
      </c>
      <c r="H74" s="1125">
        <v>6</v>
      </c>
      <c r="I74" s="1125">
        <v>2</v>
      </c>
      <c r="J74" s="1125">
        <v>2</v>
      </c>
      <c r="K74" s="1125">
        <v>1</v>
      </c>
      <c r="L74" s="1125">
        <f>0</f>
        <v>0</v>
      </c>
      <c r="M74" s="1125">
        <f>0</f>
        <v>0</v>
      </c>
      <c r="N74" s="1125">
        <v>1</v>
      </c>
      <c r="O74" s="1125">
        <v>1</v>
      </c>
      <c r="P74" s="1125">
        <f>0</f>
        <v>0</v>
      </c>
      <c r="Q74" s="1125">
        <f>0</f>
        <v>0</v>
      </c>
      <c r="R74" s="1125">
        <f>0</f>
        <v>0</v>
      </c>
      <c r="S74" s="1125">
        <f>0</f>
        <v>0</v>
      </c>
      <c r="T74" s="1125">
        <f>0</f>
        <v>0</v>
      </c>
      <c r="U74" s="1125">
        <f>0</f>
        <v>0</v>
      </c>
      <c r="V74" s="1125">
        <f>0</f>
        <v>0</v>
      </c>
      <c r="W74" s="256" t="s">
        <v>434</v>
      </c>
      <c r="X74" s="1638"/>
    </row>
    <row r="75" spans="1:24" s="308" customFormat="1" ht="13.5" customHeight="1" thickBot="1" x14ac:dyDescent="0.25">
      <c r="A75" s="1629" t="s">
        <v>458</v>
      </c>
      <c r="B75" s="1630" t="s">
        <v>459</v>
      </c>
      <c r="C75" s="314" t="s">
        <v>1111</v>
      </c>
      <c r="D75" s="1117">
        <f t="shared" si="1"/>
        <v>39</v>
      </c>
      <c r="E75" s="1118">
        <v>6</v>
      </c>
      <c r="F75" s="1119">
        <v>2</v>
      </c>
      <c r="G75" s="1119">
        <v>2</v>
      </c>
      <c r="H75" s="1119">
        <v>4</v>
      </c>
      <c r="I75" s="1119">
        <v>9</v>
      </c>
      <c r="J75" s="1119">
        <v>4</v>
      </c>
      <c r="K75" s="1119">
        <v>5</v>
      </c>
      <c r="L75" s="1119">
        <v>6</v>
      </c>
      <c r="M75" s="1119">
        <f>0</f>
        <v>0</v>
      </c>
      <c r="N75" s="1119">
        <v>1</v>
      </c>
      <c r="O75" s="1119">
        <f>0</f>
        <v>0</v>
      </c>
      <c r="P75" s="1119">
        <f>0</f>
        <v>0</v>
      </c>
      <c r="Q75" s="1119">
        <f>0</f>
        <v>0</v>
      </c>
      <c r="R75" s="1119">
        <f>0</f>
        <v>0</v>
      </c>
      <c r="S75" s="1119">
        <f>0</f>
        <v>0</v>
      </c>
      <c r="T75" s="1119">
        <f>0</f>
        <v>0</v>
      </c>
      <c r="U75" s="1119">
        <f>0</f>
        <v>0</v>
      </c>
      <c r="V75" s="1119">
        <f>0</f>
        <v>0</v>
      </c>
      <c r="W75" s="314" t="s">
        <v>180</v>
      </c>
      <c r="X75" s="1639" t="s">
        <v>1011</v>
      </c>
    </row>
    <row r="76" spans="1:24" s="308" customFormat="1" ht="13.5" thickBot="1" x14ac:dyDescent="0.25">
      <c r="A76" s="1622"/>
      <c r="B76" s="1624"/>
      <c r="C76" s="257" t="s">
        <v>1113</v>
      </c>
      <c r="D76" s="1120">
        <f t="shared" si="1"/>
        <v>23</v>
      </c>
      <c r="E76" s="1121">
        <v>3</v>
      </c>
      <c r="F76" s="1122">
        <v>3</v>
      </c>
      <c r="G76" s="1122">
        <v>3</v>
      </c>
      <c r="H76" s="1122">
        <v>5</v>
      </c>
      <c r="I76" s="1122">
        <v>3</v>
      </c>
      <c r="J76" s="1122">
        <v>3</v>
      </c>
      <c r="K76" s="1122">
        <v>1</v>
      </c>
      <c r="L76" s="1122">
        <f>0</f>
        <v>0</v>
      </c>
      <c r="M76" s="1122">
        <v>1</v>
      </c>
      <c r="N76" s="1122">
        <v>1</v>
      </c>
      <c r="O76" s="1122">
        <f>0</f>
        <v>0</v>
      </c>
      <c r="P76" s="1122">
        <f>0</f>
        <v>0</v>
      </c>
      <c r="Q76" s="1122">
        <f>0</f>
        <v>0</v>
      </c>
      <c r="R76" s="1122">
        <f>0</f>
        <v>0</v>
      </c>
      <c r="S76" s="1122">
        <f>0</f>
        <v>0</v>
      </c>
      <c r="T76" s="1122">
        <f>0</f>
        <v>0</v>
      </c>
      <c r="U76" s="1122">
        <f>0</f>
        <v>0</v>
      </c>
      <c r="V76" s="1122">
        <f>0</f>
        <v>0</v>
      </c>
      <c r="W76" s="257" t="s">
        <v>434</v>
      </c>
      <c r="X76" s="1636"/>
    </row>
    <row r="77" spans="1:24" s="309" customFormat="1" ht="13.5" customHeight="1" thickBot="1" x14ac:dyDescent="0.25">
      <c r="A77" s="1625" t="s">
        <v>1012</v>
      </c>
      <c r="B77" s="1627" t="s">
        <v>1013</v>
      </c>
      <c r="C77" s="256" t="s">
        <v>1111</v>
      </c>
      <c r="D77" s="1123">
        <f t="shared" si="1"/>
        <v>4</v>
      </c>
      <c r="E77" s="1124">
        <v>1</v>
      </c>
      <c r="F77" s="1125">
        <v>1</v>
      </c>
      <c r="G77" s="1125">
        <f>0</f>
        <v>0</v>
      </c>
      <c r="H77" s="1125">
        <f>0</f>
        <v>0</v>
      </c>
      <c r="I77" s="1125">
        <f>0</f>
        <v>0</v>
      </c>
      <c r="J77" s="1125">
        <f>0</f>
        <v>0</v>
      </c>
      <c r="K77" s="1125">
        <f>0</f>
        <v>0</v>
      </c>
      <c r="L77" s="1125">
        <f>0</f>
        <v>0</v>
      </c>
      <c r="M77" s="1125">
        <f>0</f>
        <v>0</v>
      </c>
      <c r="N77" s="1125">
        <f>0</f>
        <v>0</v>
      </c>
      <c r="O77" s="1125">
        <v>1</v>
      </c>
      <c r="P77" s="1125">
        <f>0</f>
        <v>0</v>
      </c>
      <c r="Q77" s="1125">
        <v>1</v>
      </c>
      <c r="R77" s="1125">
        <f>0</f>
        <v>0</v>
      </c>
      <c r="S77" s="1125">
        <f>0</f>
        <v>0</v>
      </c>
      <c r="T77" s="1125">
        <f>0</f>
        <v>0</v>
      </c>
      <c r="U77" s="1125">
        <f>0</f>
        <v>0</v>
      </c>
      <c r="V77" s="1125">
        <f>0</f>
        <v>0</v>
      </c>
      <c r="W77" s="256" t="s">
        <v>180</v>
      </c>
      <c r="X77" s="1637" t="s">
        <v>1014</v>
      </c>
    </row>
    <row r="78" spans="1:24" s="309" customFormat="1" ht="13.5" thickBot="1" x14ac:dyDescent="0.25">
      <c r="A78" s="1626"/>
      <c r="B78" s="1628"/>
      <c r="C78" s="256" t="s">
        <v>1113</v>
      </c>
      <c r="D78" s="1123">
        <f t="shared" si="1"/>
        <v>1</v>
      </c>
      <c r="E78" s="1124">
        <f>0</f>
        <v>0</v>
      </c>
      <c r="F78" s="1125">
        <f>0</f>
        <v>0</v>
      </c>
      <c r="G78" s="1125">
        <f>0</f>
        <v>0</v>
      </c>
      <c r="H78" s="1125">
        <f>0</f>
        <v>0</v>
      </c>
      <c r="I78" s="1125">
        <v>1</v>
      </c>
      <c r="J78" s="1125">
        <f>0</f>
        <v>0</v>
      </c>
      <c r="K78" s="1125">
        <f>0</f>
        <v>0</v>
      </c>
      <c r="L78" s="1125">
        <f>0</f>
        <v>0</v>
      </c>
      <c r="M78" s="1125">
        <f>0</f>
        <v>0</v>
      </c>
      <c r="N78" s="1125">
        <f>0</f>
        <v>0</v>
      </c>
      <c r="O78" s="1125">
        <f>0</f>
        <v>0</v>
      </c>
      <c r="P78" s="1125">
        <f>0</f>
        <v>0</v>
      </c>
      <c r="Q78" s="1125">
        <f>0</f>
        <v>0</v>
      </c>
      <c r="R78" s="1125">
        <f>0</f>
        <v>0</v>
      </c>
      <c r="S78" s="1125">
        <f>0</f>
        <v>0</v>
      </c>
      <c r="T78" s="1125">
        <f>0</f>
        <v>0</v>
      </c>
      <c r="U78" s="1125">
        <f>0</f>
        <v>0</v>
      </c>
      <c r="V78" s="1125">
        <f>0</f>
        <v>0</v>
      </c>
      <c r="W78" s="256" t="s">
        <v>434</v>
      </c>
      <c r="X78" s="1638"/>
    </row>
    <row r="79" spans="1:24" s="308" customFormat="1" ht="13.5" customHeight="1" thickBot="1" x14ac:dyDescent="0.25">
      <c r="A79" s="1629" t="s">
        <v>1015</v>
      </c>
      <c r="B79" s="1630" t="s">
        <v>1016</v>
      </c>
      <c r="C79" s="314" t="s">
        <v>1111</v>
      </c>
      <c r="D79" s="1117">
        <f t="shared" si="1"/>
        <v>86</v>
      </c>
      <c r="E79" s="1118">
        <v>14</v>
      </c>
      <c r="F79" s="1119">
        <v>6</v>
      </c>
      <c r="G79" s="1119">
        <v>15</v>
      </c>
      <c r="H79" s="1119">
        <v>9</v>
      </c>
      <c r="I79" s="1119">
        <v>7</v>
      </c>
      <c r="J79" s="1119">
        <v>8</v>
      </c>
      <c r="K79" s="1119">
        <v>6</v>
      </c>
      <c r="L79" s="1119">
        <v>9</v>
      </c>
      <c r="M79" s="1119">
        <v>2</v>
      </c>
      <c r="N79" s="1119">
        <v>4</v>
      </c>
      <c r="O79" s="1119">
        <f>0</f>
        <v>0</v>
      </c>
      <c r="P79" s="1119">
        <v>1</v>
      </c>
      <c r="Q79" s="1119">
        <v>3</v>
      </c>
      <c r="R79" s="1119">
        <v>1</v>
      </c>
      <c r="S79" s="1119">
        <v>1</v>
      </c>
      <c r="T79" s="1119">
        <f>0</f>
        <v>0</v>
      </c>
      <c r="U79" s="1119">
        <f>0</f>
        <v>0</v>
      </c>
      <c r="V79" s="1119">
        <f>0</f>
        <v>0</v>
      </c>
      <c r="W79" s="314" t="s">
        <v>180</v>
      </c>
      <c r="X79" s="1639" t="s">
        <v>1017</v>
      </c>
    </row>
    <row r="80" spans="1:24" s="308" customFormat="1" ht="13.5" thickBot="1" x14ac:dyDescent="0.25">
      <c r="A80" s="1622"/>
      <c r="B80" s="1624"/>
      <c r="C80" s="257" t="s">
        <v>1113</v>
      </c>
      <c r="D80" s="1120">
        <f t="shared" si="1"/>
        <v>65</v>
      </c>
      <c r="E80" s="1121">
        <v>8</v>
      </c>
      <c r="F80" s="1122">
        <v>7</v>
      </c>
      <c r="G80" s="1122">
        <v>15</v>
      </c>
      <c r="H80" s="1122">
        <v>6</v>
      </c>
      <c r="I80" s="1122">
        <v>6</v>
      </c>
      <c r="J80" s="1122">
        <v>8</v>
      </c>
      <c r="K80" s="1122">
        <v>2</v>
      </c>
      <c r="L80" s="1122">
        <f>0</f>
        <v>0</v>
      </c>
      <c r="M80" s="1122">
        <v>2</v>
      </c>
      <c r="N80" s="1122">
        <v>3</v>
      </c>
      <c r="O80" s="1122">
        <v>2</v>
      </c>
      <c r="P80" s="1122">
        <f>0</f>
        <v>0</v>
      </c>
      <c r="Q80" s="1122">
        <v>2</v>
      </c>
      <c r="R80" s="1122">
        <v>1</v>
      </c>
      <c r="S80" s="1122">
        <v>1</v>
      </c>
      <c r="T80" s="1122">
        <v>1</v>
      </c>
      <c r="U80" s="1122">
        <f>0</f>
        <v>0</v>
      </c>
      <c r="V80" s="1122">
        <v>1</v>
      </c>
      <c r="W80" s="257" t="s">
        <v>434</v>
      </c>
      <c r="X80" s="1636"/>
    </row>
    <row r="81" spans="1:24" s="309" customFormat="1" ht="13.5" customHeight="1" thickBot="1" x14ac:dyDescent="0.25">
      <c r="A81" s="1625" t="s">
        <v>1018</v>
      </c>
      <c r="B81" s="1627" t="s">
        <v>460</v>
      </c>
      <c r="C81" s="256" t="s">
        <v>1111</v>
      </c>
      <c r="D81" s="1123">
        <f t="shared" si="1"/>
        <v>12</v>
      </c>
      <c r="E81" s="1124">
        <f>0</f>
        <v>0</v>
      </c>
      <c r="F81" s="1125">
        <v>1</v>
      </c>
      <c r="G81" s="1125">
        <v>2</v>
      </c>
      <c r="H81" s="1125">
        <v>3</v>
      </c>
      <c r="I81" s="1125">
        <v>3</v>
      </c>
      <c r="J81" s="1125">
        <v>2</v>
      </c>
      <c r="K81" s="1125">
        <f>0</f>
        <v>0</v>
      </c>
      <c r="L81" s="1125">
        <f>0</f>
        <v>0</v>
      </c>
      <c r="M81" s="1125">
        <v>1</v>
      </c>
      <c r="N81" s="1125">
        <f>0</f>
        <v>0</v>
      </c>
      <c r="O81" s="1125">
        <f>0</f>
        <v>0</v>
      </c>
      <c r="P81" s="1125">
        <f>0</f>
        <v>0</v>
      </c>
      <c r="Q81" s="1125">
        <f>0</f>
        <v>0</v>
      </c>
      <c r="R81" s="1125">
        <f>0</f>
        <v>0</v>
      </c>
      <c r="S81" s="1125">
        <f>0</f>
        <v>0</v>
      </c>
      <c r="T81" s="1125">
        <f>0</f>
        <v>0</v>
      </c>
      <c r="U81" s="1125">
        <f>0</f>
        <v>0</v>
      </c>
      <c r="V81" s="1125">
        <f>0</f>
        <v>0</v>
      </c>
      <c r="W81" s="256" t="s">
        <v>180</v>
      </c>
      <c r="X81" s="1637" t="s">
        <v>1019</v>
      </c>
    </row>
    <row r="82" spans="1:24" s="309" customFormat="1" ht="12.75" x14ac:dyDescent="0.2">
      <c r="A82" s="1631"/>
      <c r="B82" s="1632"/>
      <c r="C82" s="1221" t="s">
        <v>1113</v>
      </c>
      <c r="D82" s="1134">
        <f t="shared" si="1"/>
        <v>3</v>
      </c>
      <c r="E82" s="1222">
        <f>0</f>
        <v>0</v>
      </c>
      <c r="F82" s="1223">
        <v>1</v>
      </c>
      <c r="G82" s="1223">
        <f>0</f>
        <v>0</v>
      </c>
      <c r="H82" s="1223">
        <f>0</f>
        <v>0</v>
      </c>
      <c r="I82" s="1223">
        <f>0</f>
        <v>0</v>
      </c>
      <c r="J82" s="1223">
        <v>1</v>
      </c>
      <c r="K82" s="1223">
        <f>0</f>
        <v>0</v>
      </c>
      <c r="L82" s="1223">
        <v>1</v>
      </c>
      <c r="M82" s="1223">
        <f>0</f>
        <v>0</v>
      </c>
      <c r="N82" s="1223">
        <f>0</f>
        <v>0</v>
      </c>
      <c r="O82" s="1223">
        <f>0</f>
        <v>0</v>
      </c>
      <c r="P82" s="1223">
        <f>0</f>
        <v>0</v>
      </c>
      <c r="Q82" s="1223">
        <f>0</f>
        <v>0</v>
      </c>
      <c r="R82" s="1223">
        <f>0</f>
        <v>0</v>
      </c>
      <c r="S82" s="1223">
        <f>0</f>
        <v>0</v>
      </c>
      <c r="T82" s="1223">
        <f>0</f>
        <v>0</v>
      </c>
      <c r="U82" s="1223">
        <f>0</f>
        <v>0</v>
      </c>
      <c r="V82" s="1223">
        <f>0</f>
        <v>0</v>
      </c>
      <c r="W82" s="1221" t="s">
        <v>434</v>
      </c>
      <c r="X82" s="1640"/>
    </row>
    <row r="83" spans="1:24" s="308" customFormat="1" ht="18.75" customHeight="1" thickBot="1" x14ac:dyDescent="0.25">
      <c r="A83" s="1633" t="s">
        <v>1135</v>
      </c>
      <c r="B83" s="1634" t="s">
        <v>1136</v>
      </c>
      <c r="C83" s="310" t="s">
        <v>1111</v>
      </c>
      <c r="D83" s="1126">
        <f t="shared" si="1"/>
        <v>1</v>
      </c>
      <c r="E83" s="1127">
        <f>0</f>
        <v>0</v>
      </c>
      <c r="F83" s="1128">
        <f>0</f>
        <v>0</v>
      </c>
      <c r="G83" s="1128">
        <v>1</v>
      </c>
      <c r="H83" s="1128">
        <f>0</f>
        <v>0</v>
      </c>
      <c r="I83" s="1128">
        <f>0</f>
        <v>0</v>
      </c>
      <c r="J83" s="1128">
        <f>0</f>
        <v>0</v>
      </c>
      <c r="K83" s="1128">
        <f>0</f>
        <v>0</v>
      </c>
      <c r="L83" s="1128">
        <f>0</f>
        <v>0</v>
      </c>
      <c r="M83" s="1128">
        <f>0</f>
        <v>0</v>
      </c>
      <c r="N83" s="1128">
        <f>0</f>
        <v>0</v>
      </c>
      <c r="O83" s="1128">
        <f>0</f>
        <v>0</v>
      </c>
      <c r="P83" s="1128">
        <f>0</f>
        <v>0</v>
      </c>
      <c r="Q83" s="1128">
        <f>0</f>
        <v>0</v>
      </c>
      <c r="R83" s="1128">
        <f>0</f>
        <v>0</v>
      </c>
      <c r="S83" s="1128">
        <f>0</f>
        <v>0</v>
      </c>
      <c r="T83" s="1128">
        <f>0</f>
        <v>0</v>
      </c>
      <c r="U83" s="1128">
        <f>0</f>
        <v>0</v>
      </c>
      <c r="V83" s="1128">
        <f>0</f>
        <v>0</v>
      </c>
      <c r="W83" s="310" t="s">
        <v>180</v>
      </c>
      <c r="X83" s="1641" t="s">
        <v>1137</v>
      </c>
    </row>
    <row r="84" spans="1:24" s="308" customFormat="1" ht="18.75" customHeight="1" thickBot="1" x14ac:dyDescent="0.25">
      <c r="A84" s="1622"/>
      <c r="B84" s="1624"/>
      <c r="C84" s="257" t="s">
        <v>1113</v>
      </c>
      <c r="D84" s="1120">
        <f t="shared" si="1"/>
        <v>0</v>
      </c>
      <c r="E84" s="1121">
        <f>0</f>
        <v>0</v>
      </c>
      <c r="F84" s="1122">
        <f>0</f>
        <v>0</v>
      </c>
      <c r="G84" s="1122">
        <f>0</f>
        <v>0</v>
      </c>
      <c r="H84" s="1122">
        <f>0</f>
        <v>0</v>
      </c>
      <c r="I84" s="1122">
        <f>0</f>
        <v>0</v>
      </c>
      <c r="J84" s="1122">
        <f>0</f>
        <v>0</v>
      </c>
      <c r="K84" s="1122">
        <f>0</f>
        <v>0</v>
      </c>
      <c r="L84" s="1122">
        <f>0</f>
        <v>0</v>
      </c>
      <c r="M84" s="1122">
        <f>0</f>
        <v>0</v>
      </c>
      <c r="N84" s="1122">
        <f>0</f>
        <v>0</v>
      </c>
      <c r="O84" s="1122">
        <f>0</f>
        <v>0</v>
      </c>
      <c r="P84" s="1122">
        <f>0</f>
        <v>0</v>
      </c>
      <c r="Q84" s="1122">
        <f>0</f>
        <v>0</v>
      </c>
      <c r="R84" s="1122">
        <f>0</f>
        <v>0</v>
      </c>
      <c r="S84" s="1122">
        <f>0</f>
        <v>0</v>
      </c>
      <c r="T84" s="1122">
        <f>0</f>
        <v>0</v>
      </c>
      <c r="U84" s="1122">
        <f>0</f>
        <v>0</v>
      </c>
      <c r="V84" s="1122">
        <f>0</f>
        <v>0</v>
      </c>
      <c r="W84" s="257" t="s">
        <v>434</v>
      </c>
      <c r="X84" s="1636"/>
    </row>
    <row r="85" spans="1:24" s="309" customFormat="1" ht="18" customHeight="1" thickBot="1" x14ac:dyDescent="0.25">
      <c r="A85" s="1625" t="s">
        <v>1020</v>
      </c>
      <c r="B85" s="1627" t="s">
        <v>1021</v>
      </c>
      <c r="C85" s="256" t="s">
        <v>1111</v>
      </c>
      <c r="D85" s="1123">
        <f t="shared" si="1"/>
        <v>1</v>
      </c>
      <c r="E85" s="1124">
        <f>0</f>
        <v>0</v>
      </c>
      <c r="F85" s="1125">
        <f>0</f>
        <v>0</v>
      </c>
      <c r="G85" s="1125">
        <f>0</f>
        <v>0</v>
      </c>
      <c r="H85" s="1125">
        <f>0</f>
        <v>0</v>
      </c>
      <c r="I85" s="1125">
        <v>1</v>
      </c>
      <c r="J85" s="1125">
        <f>0</f>
        <v>0</v>
      </c>
      <c r="K85" s="1125">
        <f>0</f>
        <v>0</v>
      </c>
      <c r="L85" s="1125">
        <f>0</f>
        <v>0</v>
      </c>
      <c r="M85" s="1125">
        <f>0</f>
        <v>0</v>
      </c>
      <c r="N85" s="1125">
        <f>0</f>
        <v>0</v>
      </c>
      <c r="O85" s="1125">
        <f>0</f>
        <v>0</v>
      </c>
      <c r="P85" s="1125">
        <f>0</f>
        <v>0</v>
      </c>
      <c r="Q85" s="1125">
        <f>0</f>
        <v>0</v>
      </c>
      <c r="R85" s="1125">
        <f>0</f>
        <v>0</v>
      </c>
      <c r="S85" s="1125">
        <f>0</f>
        <v>0</v>
      </c>
      <c r="T85" s="1125">
        <f>0</f>
        <v>0</v>
      </c>
      <c r="U85" s="1125">
        <f>0</f>
        <v>0</v>
      </c>
      <c r="V85" s="1125">
        <f>0</f>
        <v>0</v>
      </c>
      <c r="W85" s="256" t="s">
        <v>180</v>
      </c>
      <c r="X85" s="1637" t="s">
        <v>1022</v>
      </c>
    </row>
    <row r="86" spans="1:24" s="309" customFormat="1" ht="18" customHeight="1" thickBot="1" x14ac:dyDescent="0.25">
      <c r="A86" s="1626"/>
      <c r="B86" s="1628"/>
      <c r="C86" s="256" t="s">
        <v>1113</v>
      </c>
      <c r="D86" s="1123">
        <f t="shared" si="1"/>
        <v>0</v>
      </c>
      <c r="E86" s="1124">
        <f>0</f>
        <v>0</v>
      </c>
      <c r="F86" s="1125">
        <f>0</f>
        <v>0</v>
      </c>
      <c r="G86" s="1125">
        <f>0</f>
        <v>0</v>
      </c>
      <c r="H86" s="1125">
        <f>0</f>
        <v>0</v>
      </c>
      <c r="I86" s="1125">
        <f>0</f>
        <v>0</v>
      </c>
      <c r="J86" s="1125">
        <f>0</f>
        <v>0</v>
      </c>
      <c r="K86" s="1125">
        <f>0</f>
        <v>0</v>
      </c>
      <c r="L86" s="1125">
        <f>0</f>
        <v>0</v>
      </c>
      <c r="M86" s="1125">
        <f>0</f>
        <v>0</v>
      </c>
      <c r="N86" s="1125">
        <f>0</f>
        <v>0</v>
      </c>
      <c r="O86" s="1125">
        <f>0</f>
        <v>0</v>
      </c>
      <c r="P86" s="1125">
        <f>0</f>
        <v>0</v>
      </c>
      <c r="Q86" s="1125">
        <f>0</f>
        <v>0</v>
      </c>
      <c r="R86" s="1125">
        <f>0</f>
        <v>0</v>
      </c>
      <c r="S86" s="1125">
        <f>0</f>
        <v>0</v>
      </c>
      <c r="T86" s="1125">
        <f>0</f>
        <v>0</v>
      </c>
      <c r="U86" s="1125">
        <f>0</f>
        <v>0</v>
      </c>
      <c r="V86" s="1125">
        <f>0</f>
        <v>0</v>
      </c>
      <c r="W86" s="256" t="s">
        <v>434</v>
      </c>
      <c r="X86" s="1638"/>
    </row>
    <row r="87" spans="1:24" s="308" customFormat="1" ht="13.5" customHeight="1" thickBot="1" x14ac:dyDescent="0.25">
      <c r="A87" s="1629" t="s">
        <v>1023</v>
      </c>
      <c r="B87" s="1630" t="s">
        <v>1024</v>
      </c>
      <c r="C87" s="310" t="s">
        <v>1111</v>
      </c>
      <c r="D87" s="1126">
        <f t="shared" si="1"/>
        <v>5</v>
      </c>
      <c r="E87" s="1127">
        <v>1</v>
      </c>
      <c r="F87" s="1128">
        <v>1</v>
      </c>
      <c r="G87" s="1128">
        <f>0</f>
        <v>0</v>
      </c>
      <c r="H87" s="1128">
        <v>1</v>
      </c>
      <c r="I87" s="1128">
        <v>1</v>
      </c>
      <c r="J87" s="1128">
        <f>0</f>
        <v>0</v>
      </c>
      <c r="K87" s="1128">
        <f>0</f>
        <v>0</v>
      </c>
      <c r="L87" s="1128">
        <f>0</f>
        <v>0</v>
      </c>
      <c r="M87" s="1128">
        <f>0</f>
        <v>0</v>
      </c>
      <c r="N87" s="1128">
        <f>0</f>
        <v>0</v>
      </c>
      <c r="O87" s="1128">
        <f>0</f>
        <v>0</v>
      </c>
      <c r="P87" s="1128">
        <v>1</v>
      </c>
      <c r="Q87" s="1128">
        <f>0</f>
        <v>0</v>
      </c>
      <c r="R87" s="1128">
        <f>0</f>
        <v>0</v>
      </c>
      <c r="S87" s="1128">
        <f>0</f>
        <v>0</v>
      </c>
      <c r="T87" s="1128">
        <f>0</f>
        <v>0</v>
      </c>
      <c r="U87" s="1128">
        <f>0</f>
        <v>0</v>
      </c>
      <c r="V87" s="1128">
        <f>0</f>
        <v>0</v>
      </c>
      <c r="W87" s="310" t="s">
        <v>180</v>
      </c>
      <c r="X87" s="1639" t="s">
        <v>1025</v>
      </c>
    </row>
    <row r="88" spans="1:24" s="308" customFormat="1" ht="13.5" thickBot="1" x14ac:dyDescent="0.25">
      <c r="A88" s="1622"/>
      <c r="B88" s="1624"/>
      <c r="C88" s="257" t="s">
        <v>1113</v>
      </c>
      <c r="D88" s="1120">
        <f t="shared" si="1"/>
        <v>3</v>
      </c>
      <c r="E88" s="1121">
        <v>2</v>
      </c>
      <c r="F88" s="1122">
        <f>0</f>
        <v>0</v>
      </c>
      <c r="G88" s="1122">
        <f>0</f>
        <v>0</v>
      </c>
      <c r="H88" s="1122">
        <f>0</f>
        <v>0</v>
      </c>
      <c r="I88" s="1122">
        <f>0</f>
        <v>0</v>
      </c>
      <c r="J88" s="1122">
        <f>0</f>
        <v>0</v>
      </c>
      <c r="K88" s="1122">
        <v>1</v>
      </c>
      <c r="L88" s="1122">
        <f>0</f>
        <v>0</v>
      </c>
      <c r="M88" s="1122">
        <f>0</f>
        <v>0</v>
      </c>
      <c r="N88" s="1122">
        <f>0</f>
        <v>0</v>
      </c>
      <c r="O88" s="1122">
        <f>0</f>
        <v>0</v>
      </c>
      <c r="P88" s="1122">
        <f>0</f>
        <v>0</v>
      </c>
      <c r="Q88" s="1122">
        <f>0</f>
        <v>0</v>
      </c>
      <c r="R88" s="1122">
        <f>0</f>
        <v>0</v>
      </c>
      <c r="S88" s="1122">
        <f>0</f>
        <v>0</v>
      </c>
      <c r="T88" s="1122">
        <f>0</f>
        <v>0</v>
      </c>
      <c r="U88" s="1122">
        <f>0</f>
        <v>0</v>
      </c>
      <c r="V88" s="1122">
        <f>0</f>
        <v>0</v>
      </c>
      <c r="W88" s="257" t="s">
        <v>434</v>
      </c>
      <c r="X88" s="1636"/>
    </row>
    <row r="89" spans="1:24" s="309" customFormat="1" ht="13.5" customHeight="1" thickBot="1" x14ac:dyDescent="0.25">
      <c r="A89" s="1625" t="s">
        <v>1138</v>
      </c>
      <c r="B89" s="1627" t="s">
        <v>1139</v>
      </c>
      <c r="C89" s="256" t="s">
        <v>1111</v>
      </c>
      <c r="D89" s="1123">
        <f t="shared" si="1"/>
        <v>3</v>
      </c>
      <c r="E89" s="1124">
        <v>1</v>
      </c>
      <c r="F89" s="1125">
        <v>1</v>
      </c>
      <c r="G89" s="1125">
        <f>0</f>
        <v>0</v>
      </c>
      <c r="H89" s="1125">
        <f>0</f>
        <v>0</v>
      </c>
      <c r="I89" s="1125">
        <f>0</f>
        <v>0</v>
      </c>
      <c r="J89" s="1125">
        <f>0</f>
        <v>0</v>
      </c>
      <c r="K89" s="1125">
        <f>0</f>
        <v>0</v>
      </c>
      <c r="L89" s="1125">
        <f>0</f>
        <v>0</v>
      </c>
      <c r="M89" s="1125">
        <v>1</v>
      </c>
      <c r="N89" s="1125">
        <f>0</f>
        <v>0</v>
      </c>
      <c r="O89" s="1125">
        <f>0</f>
        <v>0</v>
      </c>
      <c r="P89" s="1125">
        <f>0</f>
        <v>0</v>
      </c>
      <c r="Q89" s="1125">
        <f>0</f>
        <v>0</v>
      </c>
      <c r="R89" s="1125">
        <f>0</f>
        <v>0</v>
      </c>
      <c r="S89" s="1125">
        <f>0</f>
        <v>0</v>
      </c>
      <c r="T89" s="1125">
        <f>0</f>
        <v>0</v>
      </c>
      <c r="U89" s="1125">
        <f>0</f>
        <v>0</v>
      </c>
      <c r="V89" s="1125">
        <f>0</f>
        <v>0</v>
      </c>
      <c r="W89" s="256" t="s">
        <v>180</v>
      </c>
      <c r="X89" s="1637" t="s">
        <v>1140</v>
      </c>
    </row>
    <row r="90" spans="1:24" s="309" customFormat="1" ht="13.5" thickBot="1" x14ac:dyDescent="0.25">
      <c r="A90" s="1626"/>
      <c r="B90" s="1628"/>
      <c r="C90" s="256" t="s">
        <v>1113</v>
      </c>
      <c r="D90" s="1123">
        <f t="shared" si="1"/>
        <v>6</v>
      </c>
      <c r="E90" s="1124">
        <f>0</f>
        <v>0</v>
      </c>
      <c r="F90" s="1125">
        <v>2</v>
      </c>
      <c r="G90" s="1125">
        <f>0</f>
        <v>0</v>
      </c>
      <c r="H90" s="1125">
        <f>0</f>
        <v>0</v>
      </c>
      <c r="I90" s="1125">
        <f>0</f>
        <v>0</v>
      </c>
      <c r="J90" s="1125">
        <v>1</v>
      </c>
      <c r="K90" s="1125">
        <v>1</v>
      </c>
      <c r="L90" s="1125">
        <f>0</f>
        <v>0</v>
      </c>
      <c r="M90" s="1125">
        <f>0</f>
        <v>0</v>
      </c>
      <c r="N90" s="1125">
        <v>2</v>
      </c>
      <c r="O90" s="1125">
        <f>0</f>
        <v>0</v>
      </c>
      <c r="P90" s="1125">
        <f>0</f>
        <v>0</v>
      </c>
      <c r="Q90" s="1125">
        <f>0</f>
        <v>0</v>
      </c>
      <c r="R90" s="1125">
        <f>0</f>
        <v>0</v>
      </c>
      <c r="S90" s="1125">
        <f>0</f>
        <v>0</v>
      </c>
      <c r="T90" s="1125">
        <f>0</f>
        <v>0</v>
      </c>
      <c r="U90" s="1125">
        <f>0</f>
        <v>0</v>
      </c>
      <c r="V90" s="1125">
        <f>0</f>
        <v>0</v>
      </c>
      <c r="W90" s="256" t="s">
        <v>434</v>
      </c>
      <c r="X90" s="1638"/>
    </row>
    <row r="91" spans="1:24" s="308" customFormat="1" ht="13.5" customHeight="1" thickBot="1" x14ac:dyDescent="0.25">
      <c r="A91" s="1629" t="s">
        <v>1026</v>
      </c>
      <c r="B91" s="1630" t="s">
        <v>1027</v>
      </c>
      <c r="C91" s="314" t="s">
        <v>1111</v>
      </c>
      <c r="D91" s="1117">
        <f t="shared" si="1"/>
        <v>10</v>
      </c>
      <c r="E91" s="1118">
        <v>4</v>
      </c>
      <c r="F91" s="1119">
        <f>0</f>
        <v>0</v>
      </c>
      <c r="G91" s="1119">
        <f>0</f>
        <v>0</v>
      </c>
      <c r="H91" s="1119">
        <v>1</v>
      </c>
      <c r="I91" s="1119">
        <f>0</f>
        <v>0</v>
      </c>
      <c r="J91" s="1119">
        <f>0</f>
        <v>0</v>
      </c>
      <c r="K91" s="1119">
        <v>2</v>
      </c>
      <c r="L91" s="1119">
        <v>1</v>
      </c>
      <c r="M91" s="1119">
        <f>0</f>
        <v>0</v>
      </c>
      <c r="N91" s="1119">
        <v>1</v>
      </c>
      <c r="O91" s="1119">
        <f>0</f>
        <v>0</v>
      </c>
      <c r="P91" s="1119">
        <f>0</f>
        <v>0</v>
      </c>
      <c r="Q91" s="1119">
        <f>0</f>
        <v>0</v>
      </c>
      <c r="R91" s="1119">
        <f>0</f>
        <v>0</v>
      </c>
      <c r="S91" s="1119">
        <f>0</f>
        <v>0</v>
      </c>
      <c r="T91" s="1119">
        <f>0</f>
        <v>0</v>
      </c>
      <c r="U91" s="1119">
        <f>0</f>
        <v>0</v>
      </c>
      <c r="V91" s="1119">
        <v>1</v>
      </c>
      <c r="W91" s="314" t="s">
        <v>180</v>
      </c>
      <c r="X91" s="1639" t="s">
        <v>1028</v>
      </c>
    </row>
    <row r="92" spans="1:24" s="308" customFormat="1" ht="13.5" thickBot="1" x14ac:dyDescent="0.25">
      <c r="A92" s="1622"/>
      <c r="B92" s="1624"/>
      <c r="C92" s="257" t="s">
        <v>1113</v>
      </c>
      <c r="D92" s="1120">
        <f t="shared" si="1"/>
        <v>7</v>
      </c>
      <c r="E92" s="1121">
        <v>4</v>
      </c>
      <c r="F92" s="1122">
        <v>1</v>
      </c>
      <c r="G92" s="1122">
        <f>0</f>
        <v>0</v>
      </c>
      <c r="H92" s="1122">
        <f>0</f>
        <v>0</v>
      </c>
      <c r="I92" s="1122">
        <f>0</f>
        <v>0</v>
      </c>
      <c r="J92" s="1122">
        <f>0</f>
        <v>0</v>
      </c>
      <c r="K92" s="1122">
        <v>1</v>
      </c>
      <c r="L92" s="1122">
        <f>0</f>
        <v>0</v>
      </c>
      <c r="M92" s="1122">
        <f>0</f>
        <v>0</v>
      </c>
      <c r="N92" s="1122">
        <f>0</f>
        <v>0</v>
      </c>
      <c r="O92" s="1122">
        <f>0</f>
        <v>0</v>
      </c>
      <c r="P92" s="1122">
        <f>0</f>
        <v>0</v>
      </c>
      <c r="Q92" s="1122">
        <f>0</f>
        <v>0</v>
      </c>
      <c r="R92" s="1122">
        <f>0</f>
        <v>0</v>
      </c>
      <c r="S92" s="1122">
        <f>0</f>
        <v>0</v>
      </c>
      <c r="T92" s="1122">
        <f>0</f>
        <v>0</v>
      </c>
      <c r="U92" s="1122">
        <f>0</f>
        <v>0</v>
      </c>
      <c r="V92" s="1122">
        <v>1</v>
      </c>
      <c r="W92" s="257" t="s">
        <v>434</v>
      </c>
      <c r="X92" s="1636"/>
    </row>
    <row r="93" spans="1:24" s="309" customFormat="1" ht="13.5" customHeight="1" thickBot="1" x14ac:dyDescent="0.25">
      <c r="A93" s="1625" t="s">
        <v>1141</v>
      </c>
      <c r="B93" s="1627" t="s">
        <v>461</v>
      </c>
      <c r="C93" s="256" t="s">
        <v>1111</v>
      </c>
      <c r="D93" s="1123">
        <f t="shared" si="1"/>
        <v>0</v>
      </c>
      <c r="E93" s="1124">
        <f>0</f>
        <v>0</v>
      </c>
      <c r="F93" s="1125">
        <f>0</f>
        <v>0</v>
      </c>
      <c r="G93" s="1125">
        <f>0</f>
        <v>0</v>
      </c>
      <c r="H93" s="1125">
        <f>0</f>
        <v>0</v>
      </c>
      <c r="I93" s="1125">
        <f>0</f>
        <v>0</v>
      </c>
      <c r="J93" s="1125">
        <f>0</f>
        <v>0</v>
      </c>
      <c r="K93" s="1125">
        <f>0</f>
        <v>0</v>
      </c>
      <c r="L93" s="1125">
        <f>0</f>
        <v>0</v>
      </c>
      <c r="M93" s="1125">
        <f>0</f>
        <v>0</v>
      </c>
      <c r="N93" s="1125">
        <f>0</f>
        <v>0</v>
      </c>
      <c r="O93" s="1125">
        <f>0</f>
        <v>0</v>
      </c>
      <c r="P93" s="1125">
        <f>0</f>
        <v>0</v>
      </c>
      <c r="Q93" s="1125">
        <f>0</f>
        <v>0</v>
      </c>
      <c r="R93" s="1125">
        <f>0</f>
        <v>0</v>
      </c>
      <c r="S93" s="1125">
        <f>0</f>
        <v>0</v>
      </c>
      <c r="T93" s="1125">
        <f>0</f>
        <v>0</v>
      </c>
      <c r="U93" s="1125">
        <f>0</f>
        <v>0</v>
      </c>
      <c r="V93" s="1125">
        <f>0</f>
        <v>0</v>
      </c>
      <c r="W93" s="256" t="s">
        <v>180</v>
      </c>
      <c r="X93" s="1637" t="s">
        <v>502</v>
      </c>
    </row>
    <row r="94" spans="1:24" s="309" customFormat="1" ht="13.5" thickBot="1" x14ac:dyDescent="0.25">
      <c r="A94" s="1626"/>
      <c r="B94" s="1628"/>
      <c r="C94" s="256" t="s">
        <v>1113</v>
      </c>
      <c r="D94" s="1123">
        <f t="shared" si="1"/>
        <v>1</v>
      </c>
      <c r="E94" s="1124">
        <f>0</f>
        <v>0</v>
      </c>
      <c r="F94" s="1125">
        <f>0</f>
        <v>0</v>
      </c>
      <c r="G94" s="1125">
        <v>1</v>
      </c>
      <c r="H94" s="1125">
        <f>0</f>
        <v>0</v>
      </c>
      <c r="I94" s="1125">
        <f>0</f>
        <v>0</v>
      </c>
      <c r="J94" s="1125">
        <f>0</f>
        <v>0</v>
      </c>
      <c r="K94" s="1125">
        <f>0</f>
        <v>0</v>
      </c>
      <c r="L94" s="1125">
        <f>0</f>
        <v>0</v>
      </c>
      <c r="M94" s="1125">
        <f>0</f>
        <v>0</v>
      </c>
      <c r="N94" s="1125">
        <f>0</f>
        <v>0</v>
      </c>
      <c r="O94" s="1125">
        <f>0</f>
        <v>0</v>
      </c>
      <c r="P94" s="1125">
        <f>0</f>
        <v>0</v>
      </c>
      <c r="Q94" s="1125">
        <f>0</f>
        <v>0</v>
      </c>
      <c r="R94" s="1125">
        <f>0</f>
        <v>0</v>
      </c>
      <c r="S94" s="1125">
        <f>0</f>
        <v>0</v>
      </c>
      <c r="T94" s="1125">
        <f>0</f>
        <v>0</v>
      </c>
      <c r="U94" s="1125">
        <f>0</f>
        <v>0</v>
      </c>
      <c r="V94" s="1125">
        <f>0</f>
        <v>0</v>
      </c>
      <c r="W94" s="256" t="s">
        <v>434</v>
      </c>
      <c r="X94" s="1638"/>
    </row>
    <row r="95" spans="1:24" s="308" customFormat="1" ht="13.5" customHeight="1" thickBot="1" x14ac:dyDescent="0.25">
      <c r="A95" s="1629" t="s">
        <v>1214</v>
      </c>
      <c r="B95" s="1630" t="s">
        <v>1215</v>
      </c>
      <c r="C95" s="314" t="s">
        <v>1111</v>
      </c>
      <c r="D95" s="1117">
        <f t="shared" si="1"/>
        <v>0</v>
      </c>
      <c r="E95" s="1118">
        <f>0</f>
        <v>0</v>
      </c>
      <c r="F95" s="1119">
        <f>0</f>
        <v>0</v>
      </c>
      <c r="G95" s="1119">
        <f>0</f>
        <v>0</v>
      </c>
      <c r="H95" s="1119">
        <f>0</f>
        <v>0</v>
      </c>
      <c r="I95" s="1119">
        <f>0</f>
        <v>0</v>
      </c>
      <c r="J95" s="1119">
        <f>0</f>
        <v>0</v>
      </c>
      <c r="K95" s="1119">
        <f>0</f>
        <v>0</v>
      </c>
      <c r="L95" s="1119">
        <f>0</f>
        <v>0</v>
      </c>
      <c r="M95" s="1119">
        <f>0</f>
        <v>0</v>
      </c>
      <c r="N95" s="1119">
        <f>0</f>
        <v>0</v>
      </c>
      <c r="O95" s="1119">
        <f>0</f>
        <v>0</v>
      </c>
      <c r="P95" s="1119">
        <f>0</f>
        <v>0</v>
      </c>
      <c r="Q95" s="1119">
        <f>0</f>
        <v>0</v>
      </c>
      <c r="R95" s="1119">
        <f>0</f>
        <v>0</v>
      </c>
      <c r="S95" s="1119">
        <f>0</f>
        <v>0</v>
      </c>
      <c r="T95" s="1119">
        <f>0</f>
        <v>0</v>
      </c>
      <c r="U95" s="1119">
        <f>0</f>
        <v>0</v>
      </c>
      <c r="V95" s="1119">
        <f>0</f>
        <v>0</v>
      </c>
      <c r="W95" s="314" t="s">
        <v>180</v>
      </c>
      <c r="X95" s="1639" t="s">
        <v>1246</v>
      </c>
    </row>
    <row r="96" spans="1:24" s="308" customFormat="1" ht="13.5" thickBot="1" x14ac:dyDescent="0.25">
      <c r="A96" s="1622"/>
      <c r="B96" s="1624"/>
      <c r="C96" s="257" t="s">
        <v>1113</v>
      </c>
      <c r="D96" s="1120">
        <f t="shared" si="1"/>
        <v>0</v>
      </c>
      <c r="E96" s="1121">
        <f>0</f>
        <v>0</v>
      </c>
      <c r="F96" s="1122">
        <f>0</f>
        <v>0</v>
      </c>
      <c r="G96" s="1122">
        <f>0</f>
        <v>0</v>
      </c>
      <c r="H96" s="1122">
        <f>0</f>
        <v>0</v>
      </c>
      <c r="I96" s="1122">
        <f>0</f>
        <v>0</v>
      </c>
      <c r="J96" s="1122">
        <f>0</f>
        <v>0</v>
      </c>
      <c r="K96" s="1122">
        <f>0</f>
        <v>0</v>
      </c>
      <c r="L96" s="1122">
        <f>0</f>
        <v>0</v>
      </c>
      <c r="M96" s="1122">
        <f>0</f>
        <v>0</v>
      </c>
      <c r="N96" s="1122">
        <f>0</f>
        <v>0</v>
      </c>
      <c r="O96" s="1122">
        <f>0</f>
        <v>0</v>
      </c>
      <c r="P96" s="1122">
        <f>0</f>
        <v>0</v>
      </c>
      <c r="Q96" s="1122">
        <f>0</f>
        <v>0</v>
      </c>
      <c r="R96" s="1122">
        <f>0</f>
        <v>0</v>
      </c>
      <c r="S96" s="1122">
        <f>0</f>
        <v>0</v>
      </c>
      <c r="T96" s="1122">
        <f>0</f>
        <v>0</v>
      </c>
      <c r="U96" s="1122">
        <f>0</f>
        <v>0</v>
      </c>
      <c r="V96" s="1122">
        <f>0</f>
        <v>0</v>
      </c>
      <c r="W96" s="257" t="s">
        <v>434</v>
      </c>
      <c r="X96" s="1636"/>
    </row>
    <row r="97" spans="1:24" s="309" customFormat="1" ht="13.5" customHeight="1" thickBot="1" x14ac:dyDescent="0.25">
      <c r="A97" s="1625" t="s">
        <v>1142</v>
      </c>
      <c r="B97" s="1627" t="s">
        <v>1143</v>
      </c>
      <c r="C97" s="256" t="s">
        <v>1111</v>
      </c>
      <c r="D97" s="1123">
        <f t="shared" si="1"/>
        <v>4</v>
      </c>
      <c r="E97" s="1124">
        <v>1</v>
      </c>
      <c r="F97" s="1125">
        <v>1</v>
      </c>
      <c r="G97" s="1125">
        <f>0</f>
        <v>0</v>
      </c>
      <c r="H97" s="1125">
        <f>0</f>
        <v>0</v>
      </c>
      <c r="I97" s="1125">
        <v>1</v>
      </c>
      <c r="J97" s="1125">
        <f>0</f>
        <v>0</v>
      </c>
      <c r="K97" s="1125">
        <f>0</f>
        <v>0</v>
      </c>
      <c r="L97" s="1125">
        <f>0</f>
        <v>0</v>
      </c>
      <c r="M97" s="1125">
        <f>0</f>
        <v>0</v>
      </c>
      <c r="N97" s="1125">
        <f>0</f>
        <v>0</v>
      </c>
      <c r="O97" s="1125">
        <v>1</v>
      </c>
      <c r="P97" s="1125">
        <f>0</f>
        <v>0</v>
      </c>
      <c r="Q97" s="1125">
        <f>0</f>
        <v>0</v>
      </c>
      <c r="R97" s="1125">
        <f>0</f>
        <v>0</v>
      </c>
      <c r="S97" s="1125">
        <f>0</f>
        <v>0</v>
      </c>
      <c r="T97" s="1125">
        <f>0</f>
        <v>0</v>
      </c>
      <c r="U97" s="1125">
        <f>0</f>
        <v>0</v>
      </c>
      <c r="V97" s="1125">
        <f>0</f>
        <v>0</v>
      </c>
      <c r="W97" s="256" t="s">
        <v>180</v>
      </c>
      <c r="X97" s="1637" t="s">
        <v>503</v>
      </c>
    </row>
    <row r="98" spans="1:24" s="309" customFormat="1" ht="13.5" thickBot="1" x14ac:dyDescent="0.25">
      <c r="A98" s="1626"/>
      <c r="B98" s="1628"/>
      <c r="C98" s="256" t="s">
        <v>1113</v>
      </c>
      <c r="D98" s="1123">
        <f t="shared" si="1"/>
        <v>2</v>
      </c>
      <c r="E98" s="1124">
        <f>0</f>
        <v>0</v>
      </c>
      <c r="F98" s="1125">
        <f>0</f>
        <v>0</v>
      </c>
      <c r="G98" s="1125">
        <v>1</v>
      </c>
      <c r="H98" s="1125">
        <f>0</f>
        <v>0</v>
      </c>
      <c r="I98" s="1125">
        <f>0</f>
        <v>0</v>
      </c>
      <c r="J98" s="1125">
        <f>0</f>
        <v>0</v>
      </c>
      <c r="K98" s="1125">
        <f>0</f>
        <v>0</v>
      </c>
      <c r="L98" s="1125">
        <f>0</f>
        <v>0</v>
      </c>
      <c r="M98" s="1125">
        <f>0</f>
        <v>0</v>
      </c>
      <c r="N98" s="1125">
        <f>0</f>
        <v>0</v>
      </c>
      <c r="O98" s="1125">
        <f>0</f>
        <v>0</v>
      </c>
      <c r="P98" s="1125">
        <f>0</f>
        <v>0</v>
      </c>
      <c r="Q98" s="1125">
        <f>0</f>
        <v>0</v>
      </c>
      <c r="R98" s="1125">
        <f>0</f>
        <v>0</v>
      </c>
      <c r="S98" s="1125">
        <v>1</v>
      </c>
      <c r="T98" s="1125">
        <f>0</f>
        <v>0</v>
      </c>
      <c r="U98" s="1125">
        <f>0</f>
        <v>0</v>
      </c>
      <c r="V98" s="1125">
        <f>0</f>
        <v>0</v>
      </c>
      <c r="W98" s="256" t="s">
        <v>434</v>
      </c>
      <c r="X98" s="1638"/>
    </row>
    <row r="99" spans="1:24" s="308" customFormat="1" ht="13.5" customHeight="1" thickBot="1" x14ac:dyDescent="0.25">
      <c r="A99" s="1629" t="s">
        <v>1029</v>
      </c>
      <c r="B99" s="1630" t="s">
        <v>1030</v>
      </c>
      <c r="C99" s="314" t="s">
        <v>1111</v>
      </c>
      <c r="D99" s="1117">
        <f t="shared" si="1"/>
        <v>0</v>
      </c>
      <c r="E99" s="1118">
        <f>0</f>
        <v>0</v>
      </c>
      <c r="F99" s="1119">
        <f>0</f>
        <v>0</v>
      </c>
      <c r="G99" s="1119">
        <f>0</f>
        <v>0</v>
      </c>
      <c r="H99" s="1119">
        <f>0</f>
        <v>0</v>
      </c>
      <c r="I99" s="1119">
        <f>0</f>
        <v>0</v>
      </c>
      <c r="J99" s="1119">
        <f>0</f>
        <v>0</v>
      </c>
      <c r="K99" s="1119">
        <f>0</f>
        <v>0</v>
      </c>
      <c r="L99" s="1119">
        <f>0</f>
        <v>0</v>
      </c>
      <c r="M99" s="1119">
        <f>0</f>
        <v>0</v>
      </c>
      <c r="N99" s="1119">
        <f>0</f>
        <v>0</v>
      </c>
      <c r="O99" s="1119">
        <f>0</f>
        <v>0</v>
      </c>
      <c r="P99" s="1119">
        <f>0</f>
        <v>0</v>
      </c>
      <c r="Q99" s="1119">
        <f>0</f>
        <v>0</v>
      </c>
      <c r="R99" s="1119">
        <f>0</f>
        <v>0</v>
      </c>
      <c r="S99" s="1119">
        <f>0</f>
        <v>0</v>
      </c>
      <c r="T99" s="1119">
        <f>0</f>
        <v>0</v>
      </c>
      <c r="U99" s="1119">
        <f>0</f>
        <v>0</v>
      </c>
      <c r="V99" s="1119">
        <f>0</f>
        <v>0</v>
      </c>
      <c r="W99" s="314" t="s">
        <v>180</v>
      </c>
      <c r="X99" s="1639" t="s">
        <v>1031</v>
      </c>
    </row>
    <row r="100" spans="1:24" s="308" customFormat="1" ht="13.5" thickBot="1" x14ac:dyDescent="0.25">
      <c r="A100" s="1622"/>
      <c r="B100" s="1624"/>
      <c r="C100" s="257" t="s">
        <v>1113</v>
      </c>
      <c r="D100" s="1120">
        <f t="shared" si="1"/>
        <v>0</v>
      </c>
      <c r="E100" s="1121">
        <f>0</f>
        <v>0</v>
      </c>
      <c r="F100" s="1122">
        <f>0</f>
        <v>0</v>
      </c>
      <c r="G100" s="1122">
        <f>0</f>
        <v>0</v>
      </c>
      <c r="H100" s="1122">
        <f>0</f>
        <v>0</v>
      </c>
      <c r="I100" s="1122">
        <f>0</f>
        <v>0</v>
      </c>
      <c r="J100" s="1122">
        <f>0</f>
        <v>0</v>
      </c>
      <c r="K100" s="1122">
        <f>0</f>
        <v>0</v>
      </c>
      <c r="L100" s="1122">
        <f>0</f>
        <v>0</v>
      </c>
      <c r="M100" s="1122">
        <f>0</f>
        <v>0</v>
      </c>
      <c r="N100" s="1122">
        <f>0</f>
        <v>0</v>
      </c>
      <c r="O100" s="1122">
        <f>0</f>
        <v>0</v>
      </c>
      <c r="P100" s="1122">
        <f>0</f>
        <v>0</v>
      </c>
      <c r="Q100" s="1122">
        <f>0</f>
        <v>0</v>
      </c>
      <c r="R100" s="1122">
        <f>0</f>
        <v>0</v>
      </c>
      <c r="S100" s="1122">
        <f>0</f>
        <v>0</v>
      </c>
      <c r="T100" s="1122">
        <f>0</f>
        <v>0</v>
      </c>
      <c r="U100" s="1122">
        <f>0</f>
        <v>0</v>
      </c>
      <c r="V100" s="1122">
        <f>0</f>
        <v>0</v>
      </c>
      <c r="W100" s="257" t="s">
        <v>434</v>
      </c>
      <c r="X100" s="1636"/>
    </row>
    <row r="101" spans="1:24" s="309" customFormat="1" ht="13.5" customHeight="1" thickBot="1" x14ac:dyDescent="0.25">
      <c r="A101" s="1625" t="s">
        <v>1032</v>
      </c>
      <c r="B101" s="1627" t="s">
        <v>1033</v>
      </c>
      <c r="C101" s="256" t="s">
        <v>1111</v>
      </c>
      <c r="D101" s="1123">
        <f t="shared" si="1"/>
        <v>3</v>
      </c>
      <c r="E101" s="1124">
        <f>0</f>
        <v>0</v>
      </c>
      <c r="F101" s="1125">
        <f>0</f>
        <v>0</v>
      </c>
      <c r="G101" s="1125">
        <v>1</v>
      </c>
      <c r="H101" s="1125">
        <f>0</f>
        <v>0</v>
      </c>
      <c r="I101" s="1125">
        <f>0</f>
        <v>0</v>
      </c>
      <c r="J101" s="1125">
        <v>1</v>
      </c>
      <c r="K101" s="1125">
        <f>0</f>
        <v>0</v>
      </c>
      <c r="L101" s="1125">
        <f>0</f>
        <v>0</v>
      </c>
      <c r="M101" s="1125">
        <f>0</f>
        <v>0</v>
      </c>
      <c r="N101" s="1125">
        <f>0</f>
        <v>0</v>
      </c>
      <c r="O101" s="1125">
        <f>0</f>
        <v>0</v>
      </c>
      <c r="P101" s="1125">
        <f>0</f>
        <v>0</v>
      </c>
      <c r="Q101" s="1125">
        <f>0</f>
        <v>0</v>
      </c>
      <c r="R101" s="1125">
        <f>0</f>
        <v>0</v>
      </c>
      <c r="S101" s="1125">
        <f>0</f>
        <v>0</v>
      </c>
      <c r="T101" s="1125">
        <f>0</f>
        <v>0</v>
      </c>
      <c r="U101" s="1125">
        <f>0</f>
        <v>0</v>
      </c>
      <c r="V101" s="1125">
        <v>1</v>
      </c>
      <c r="W101" s="256" t="s">
        <v>180</v>
      </c>
      <c r="X101" s="1637" t="s">
        <v>1034</v>
      </c>
    </row>
    <row r="102" spans="1:24" s="309" customFormat="1" ht="13.5" thickBot="1" x14ac:dyDescent="0.25">
      <c r="A102" s="1626"/>
      <c r="B102" s="1628"/>
      <c r="C102" s="256" t="s">
        <v>1113</v>
      </c>
      <c r="D102" s="1123">
        <f t="shared" si="1"/>
        <v>3</v>
      </c>
      <c r="E102" s="1124">
        <v>2</v>
      </c>
      <c r="F102" s="1125">
        <v>1</v>
      </c>
      <c r="G102" s="1125">
        <f>0</f>
        <v>0</v>
      </c>
      <c r="H102" s="1125">
        <f>0</f>
        <v>0</v>
      </c>
      <c r="I102" s="1125">
        <f>0</f>
        <v>0</v>
      </c>
      <c r="J102" s="1125">
        <f>0</f>
        <v>0</v>
      </c>
      <c r="K102" s="1125">
        <f>0</f>
        <v>0</v>
      </c>
      <c r="L102" s="1125">
        <f>0</f>
        <v>0</v>
      </c>
      <c r="M102" s="1125">
        <f>0</f>
        <v>0</v>
      </c>
      <c r="N102" s="1125">
        <f>0</f>
        <v>0</v>
      </c>
      <c r="O102" s="1125">
        <f>0</f>
        <v>0</v>
      </c>
      <c r="P102" s="1125">
        <f>0</f>
        <v>0</v>
      </c>
      <c r="Q102" s="1125">
        <f>0</f>
        <v>0</v>
      </c>
      <c r="R102" s="1125">
        <f>0</f>
        <v>0</v>
      </c>
      <c r="S102" s="1125">
        <f>0</f>
        <v>0</v>
      </c>
      <c r="T102" s="1125">
        <f>0</f>
        <v>0</v>
      </c>
      <c r="U102" s="1125">
        <f>0</f>
        <v>0</v>
      </c>
      <c r="V102" s="1125">
        <f>0</f>
        <v>0</v>
      </c>
      <c r="W102" s="256" t="s">
        <v>434</v>
      </c>
      <c r="X102" s="1638"/>
    </row>
    <row r="103" spans="1:24" s="308" customFormat="1" ht="13.5" customHeight="1" thickBot="1" x14ac:dyDescent="0.25">
      <c r="A103" s="1629" t="s">
        <v>1216</v>
      </c>
      <c r="B103" s="1630" t="s">
        <v>1217</v>
      </c>
      <c r="C103" s="314" t="s">
        <v>1111</v>
      </c>
      <c r="D103" s="1117">
        <f t="shared" si="1"/>
        <v>0</v>
      </c>
      <c r="E103" s="1118">
        <f>0</f>
        <v>0</v>
      </c>
      <c r="F103" s="1119">
        <f>0</f>
        <v>0</v>
      </c>
      <c r="G103" s="1119">
        <f>0</f>
        <v>0</v>
      </c>
      <c r="H103" s="1119">
        <f>0</f>
        <v>0</v>
      </c>
      <c r="I103" s="1119">
        <f>0</f>
        <v>0</v>
      </c>
      <c r="J103" s="1119">
        <f>0</f>
        <v>0</v>
      </c>
      <c r="K103" s="1119">
        <f>0</f>
        <v>0</v>
      </c>
      <c r="L103" s="1119">
        <f>0</f>
        <v>0</v>
      </c>
      <c r="M103" s="1119">
        <f>0</f>
        <v>0</v>
      </c>
      <c r="N103" s="1119">
        <f>0</f>
        <v>0</v>
      </c>
      <c r="O103" s="1119">
        <f>0</f>
        <v>0</v>
      </c>
      <c r="P103" s="1119">
        <f>0</f>
        <v>0</v>
      </c>
      <c r="Q103" s="1119">
        <f>0</f>
        <v>0</v>
      </c>
      <c r="R103" s="1119">
        <f>0</f>
        <v>0</v>
      </c>
      <c r="S103" s="1119">
        <f>0</f>
        <v>0</v>
      </c>
      <c r="T103" s="1119">
        <f>0</f>
        <v>0</v>
      </c>
      <c r="U103" s="1119">
        <f>0</f>
        <v>0</v>
      </c>
      <c r="V103" s="1119">
        <f>0</f>
        <v>0</v>
      </c>
      <c r="W103" s="314" t="s">
        <v>180</v>
      </c>
      <c r="X103" s="1639" t="s">
        <v>1247</v>
      </c>
    </row>
    <row r="104" spans="1:24" s="308" customFormat="1" ht="13.5" thickBot="1" x14ac:dyDescent="0.25">
      <c r="A104" s="1622"/>
      <c r="B104" s="1624"/>
      <c r="C104" s="257" t="s">
        <v>1113</v>
      </c>
      <c r="D104" s="1120">
        <f t="shared" si="1"/>
        <v>0</v>
      </c>
      <c r="E104" s="1121">
        <f>0</f>
        <v>0</v>
      </c>
      <c r="F104" s="1122">
        <f>0</f>
        <v>0</v>
      </c>
      <c r="G104" s="1122">
        <f>0</f>
        <v>0</v>
      </c>
      <c r="H104" s="1122">
        <f>0</f>
        <v>0</v>
      </c>
      <c r="I104" s="1122">
        <f>0</f>
        <v>0</v>
      </c>
      <c r="J104" s="1122">
        <f>0</f>
        <v>0</v>
      </c>
      <c r="K104" s="1122">
        <f>0</f>
        <v>0</v>
      </c>
      <c r="L104" s="1122">
        <f>0</f>
        <v>0</v>
      </c>
      <c r="M104" s="1122">
        <f>0</f>
        <v>0</v>
      </c>
      <c r="N104" s="1122">
        <f>0</f>
        <v>0</v>
      </c>
      <c r="O104" s="1122">
        <f>0</f>
        <v>0</v>
      </c>
      <c r="P104" s="1122">
        <f>0</f>
        <v>0</v>
      </c>
      <c r="Q104" s="1122">
        <f>0</f>
        <v>0</v>
      </c>
      <c r="R104" s="1122">
        <f>0</f>
        <v>0</v>
      </c>
      <c r="S104" s="1122">
        <f>0</f>
        <v>0</v>
      </c>
      <c r="T104" s="1122">
        <f>0</f>
        <v>0</v>
      </c>
      <c r="U104" s="1122">
        <f>0</f>
        <v>0</v>
      </c>
      <c r="V104" s="1122">
        <f>0</f>
        <v>0</v>
      </c>
      <c r="W104" s="257" t="s">
        <v>434</v>
      </c>
      <c r="X104" s="1636"/>
    </row>
    <row r="105" spans="1:24" s="309" customFormat="1" ht="13.5" customHeight="1" thickBot="1" x14ac:dyDescent="0.25">
      <c r="A105" s="1625" t="s">
        <v>1035</v>
      </c>
      <c r="B105" s="1627" t="s">
        <v>1036</v>
      </c>
      <c r="C105" s="256" t="s">
        <v>1111</v>
      </c>
      <c r="D105" s="1123">
        <f t="shared" si="1"/>
        <v>33</v>
      </c>
      <c r="E105" s="1124">
        <v>9</v>
      </c>
      <c r="F105" s="1125">
        <v>4</v>
      </c>
      <c r="G105" s="1125">
        <v>1</v>
      </c>
      <c r="H105" s="1125">
        <v>1</v>
      </c>
      <c r="I105" s="1125">
        <v>2</v>
      </c>
      <c r="J105" s="1125">
        <v>2</v>
      </c>
      <c r="K105" s="1125">
        <f>0</f>
        <v>0</v>
      </c>
      <c r="L105" s="1125">
        <v>1</v>
      </c>
      <c r="M105" s="1125">
        <v>2</v>
      </c>
      <c r="N105" s="1125">
        <v>2</v>
      </c>
      <c r="O105" s="1125">
        <v>2</v>
      </c>
      <c r="P105" s="1125">
        <v>1</v>
      </c>
      <c r="Q105" s="1125">
        <v>2</v>
      </c>
      <c r="R105" s="1125">
        <v>1</v>
      </c>
      <c r="S105" s="1125">
        <v>1</v>
      </c>
      <c r="T105" s="1125">
        <v>1</v>
      </c>
      <c r="U105" s="1125">
        <f>0</f>
        <v>0</v>
      </c>
      <c r="V105" s="1125">
        <v>1</v>
      </c>
      <c r="W105" s="256" t="s">
        <v>180</v>
      </c>
      <c r="X105" s="1637" t="s">
        <v>1037</v>
      </c>
    </row>
    <row r="106" spans="1:24" s="309" customFormat="1" ht="13.5" thickBot="1" x14ac:dyDescent="0.25">
      <c r="A106" s="1626"/>
      <c r="B106" s="1628"/>
      <c r="C106" s="256" t="s">
        <v>1113</v>
      </c>
      <c r="D106" s="1123">
        <f t="shared" si="1"/>
        <v>13</v>
      </c>
      <c r="E106" s="1124">
        <v>5</v>
      </c>
      <c r="F106" s="1125">
        <v>4</v>
      </c>
      <c r="G106" s="1125">
        <v>2</v>
      </c>
      <c r="H106" s="1125">
        <v>2</v>
      </c>
      <c r="I106" s="1125">
        <f>0</f>
        <v>0</v>
      </c>
      <c r="J106" s="1125">
        <f>0</f>
        <v>0</v>
      </c>
      <c r="K106" s="1125">
        <f>0</f>
        <v>0</v>
      </c>
      <c r="L106" s="1125">
        <f>0</f>
        <v>0</v>
      </c>
      <c r="M106" s="1125">
        <f>0</f>
        <v>0</v>
      </c>
      <c r="N106" s="1125">
        <f>0</f>
        <v>0</v>
      </c>
      <c r="O106" s="1125">
        <f>0</f>
        <v>0</v>
      </c>
      <c r="P106" s="1125">
        <f>0</f>
        <v>0</v>
      </c>
      <c r="Q106" s="1125">
        <f>0</f>
        <v>0</v>
      </c>
      <c r="R106" s="1125">
        <f>0</f>
        <v>0</v>
      </c>
      <c r="S106" s="1125">
        <f>0</f>
        <v>0</v>
      </c>
      <c r="T106" s="1125">
        <f>0</f>
        <v>0</v>
      </c>
      <c r="U106" s="1125">
        <f>0</f>
        <v>0</v>
      </c>
      <c r="V106" s="1125">
        <f>0</f>
        <v>0</v>
      </c>
      <c r="W106" s="256" t="s">
        <v>434</v>
      </c>
      <c r="X106" s="1638"/>
    </row>
    <row r="107" spans="1:24" s="308" customFormat="1" ht="13.5" customHeight="1" thickBot="1" x14ac:dyDescent="0.25">
      <c r="A107" s="1629" t="s">
        <v>1144</v>
      </c>
      <c r="B107" s="1630" t="s">
        <v>1145</v>
      </c>
      <c r="C107" s="314" t="s">
        <v>1111</v>
      </c>
      <c r="D107" s="1117">
        <f t="shared" si="1"/>
        <v>1</v>
      </c>
      <c r="E107" s="1118">
        <f>0</f>
        <v>0</v>
      </c>
      <c r="F107" s="1119">
        <f>0</f>
        <v>0</v>
      </c>
      <c r="G107" s="1119">
        <f>0</f>
        <v>0</v>
      </c>
      <c r="H107" s="1119">
        <f>0</f>
        <v>0</v>
      </c>
      <c r="I107" s="1119">
        <f>0</f>
        <v>0</v>
      </c>
      <c r="J107" s="1119">
        <f>0</f>
        <v>0</v>
      </c>
      <c r="K107" s="1119">
        <f>0</f>
        <v>0</v>
      </c>
      <c r="L107" s="1119">
        <f>0</f>
        <v>0</v>
      </c>
      <c r="M107" s="1119">
        <f>0</f>
        <v>0</v>
      </c>
      <c r="N107" s="1119">
        <f>0</f>
        <v>0</v>
      </c>
      <c r="O107" s="1119">
        <v>1</v>
      </c>
      <c r="P107" s="1119">
        <f>0</f>
        <v>0</v>
      </c>
      <c r="Q107" s="1119">
        <f>0</f>
        <v>0</v>
      </c>
      <c r="R107" s="1119">
        <f>0</f>
        <v>0</v>
      </c>
      <c r="S107" s="1119">
        <f>0</f>
        <v>0</v>
      </c>
      <c r="T107" s="1119">
        <f>0</f>
        <v>0</v>
      </c>
      <c r="U107" s="1119">
        <f>0</f>
        <v>0</v>
      </c>
      <c r="V107" s="1119">
        <f>0</f>
        <v>0</v>
      </c>
      <c r="W107" s="314" t="s">
        <v>180</v>
      </c>
      <c r="X107" s="1639" t="s">
        <v>1146</v>
      </c>
    </row>
    <row r="108" spans="1:24" s="308" customFormat="1" ht="13.5" thickBot="1" x14ac:dyDescent="0.25">
      <c r="A108" s="1622"/>
      <c r="B108" s="1624"/>
      <c r="C108" s="257" t="s">
        <v>1113</v>
      </c>
      <c r="D108" s="1120">
        <f t="shared" si="1"/>
        <v>0</v>
      </c>
      <c r="E108" s="1121">
        <f>0</f>
        <v>0</v>
      </c>
      <c r="F108" s="1122">
        <f>0</f>
        <v>0</v>
      </c>
      <c r="G108" s="1122">
        <f>0</f>
        <v>0</v>
      </c>
      <c r="H108" s="1122">
        <f>0</f>
        <v>0</v>
      </c>
      <c r="I108" s="1122">
        <f>0</f>
        <v>0</v>
      </c>
      <c r="J108" s="1122">
        <f>0</f>
        <v>0</v>
      </c>
      <c r="K108" s="1122">
        <f>0</f>
        <v>0</v>
      </c>
      <c r="L108" s="1122">
        <f>0</f>
        <v>0</v>
      </c>
      <c r="M108" s="1122">
        <f>0</f>
        <v>0</v>
      </c>
      <c r="N108" s="1122">
        <f>0</f>
        <v>0</v>
      </c>
      <c r="O108" s="1122">
        <f>0</f>
        <v>0</v>
      </c>
      <c r="P108" s="1122">
        <f>0</f>
        <v>0</v>
      </c>
      <c r="Q108" s="1122">
        <f>0</f>
        <v>0</v>
      </c>
      <c r="R108" s="1122">
        <f>0</f>
        <v>0</v>
      </c>
      <c r="S108" s="1122">
        <f>0</f>
        <v>0</v>
      </c>
      <c r="T108" s="1122">
        <f>0</f>
        <v>0</v>
      </c>
      <c r="U108" s="1122">
        <f>0</f>
        <v>0</v>
      </c>
      <c r="V108" s="1122">
        <f>0</f>
        <v>0</v>
      </c>
      <c r="W108" s="257" t="s">
        <v>434</v>
      </c>
      <c r="X108" s="1636"/>
    </row>
    <row r="109" spans="1:24" s="309" customFormat="1" ht="13.5" thickBot="1" x14ac:dyDescent="0.25">
      <c r="A109" s="1625" t="s">
        <v>1147</v>
      </c>
      <c r="B109" s="1627" t="s">
        <v>1148</v>
      </c>
      <c r="C109" s="256" t="s">
        <v>1111</v>
      </c>
      <c r="D109" s="1123">
        <f t="shared" si="1"/>
        <v>0</v>
      </c>
      <c r="E109" s="1124">
        <f>0</f>
        <v>0</v>
      </c>
      <c r="F109" s="1125">
        <f>0</f>
        <v>0</v>
      </c>
      <c r="G109" s="1125">
        <f>0</f>
        <v>0</v>
      </c>
      <c r="H109" s="1125">
        <f>0</f>
        <v>0</v>
      </c>
      <c r="I109" s="1125">
        <f>0</f>
        <v>0</v>
      </c>
      <c r="J109" s="1125">
        <f>0</f>
        <v>0</v>
      </c>
      <c r="K109" s="1125">
        <f>0</f>
        <v>0</v>
      </c>
      <c r="L109" s="1125">
        <f>0</f>
        <v>0</v>
      </c>
      <c r="M109" s="1125">
        <f>0</f>
        <v>0</v>
      </c>
      <c r="N109" s="1125">
        <f>0</f>
        <v>0</v>
      </c>
      <c r="O109" s="1125">
        <f>0</f>
        <v>0</v>
      </c>
      <c r="P109" s="1125">
        <f>0</f>
        <v>0</v>
      </c>
      <c r="Q109" s="1125">
        <f>0</f>
        <v>0</v>
      </c>
      <c r="R109" s="1125">
        <f>0</f>
        <v>0</v>
      </c>
      <c r="S109" s="1125">
        <f>0</f>
        <v>0</v>
      </c>
      <c r="T109" s="1125">
        <f>0</f>
        <v>0</v>
      </c>
      <c r="U109" s="1125">
        <f>0</f>
        <v>0</v>
      </c>
      <c r="V109" s="1125">
        <f>0</f>
        <v>0</v>
      </c>
      <c r="W109" s="256" t="s">
        <v>180</v>
      </c>
      <c r="X109" s="1637" t="s">
        <v>1149</v>
      </c>
    </row>
    <row r="110" spans="1:24" s="309" customFormat="1" ht="13.5" thickBot="1" x14ac:dyDescent="0.25">
      <c r="A110" s="1626"/>
      <c r="B110" s="1628"/>
      <c r="C110" s="256" t="s">
        <v>1113</v>
      </c>
      <c r="D110" s="1123">
        <f t="shared" si="1"/>
        <v>1</v>
      </c>
      <c r="E110" s="1124">
        <f>0</f>
        <v>0</v>
      </c>
      <c r="F110" s="1125">
        <f>0</f>
        <v>0</v>
      </c>
      <c r="G110" s="1125">
        <f>0</f>
        <v>0</v>
      </c>
      <c r="H110" s="1125">
        <f>0</f>
        <v>0</v>
      </c>
      <c r="I110" s="1125">
        <f>0</f>
        <v>0</v>
      </c>
      <c r="J110" s="1125">
        <f>0</f>
        <v>0</v>
      </c>
      <c r="K110" s="1125">
        <f>0</f>
        <v>0</v>
      </c>
      <c r="L110" s="1125">
        <f>0</f>
        <v>0</v>
      </c>
      <c r="M110" s="1125">
        <v>1</v>
      </c>
      <c r="N110" s="1125">
        <f>0</f>
        <v>0</v>
      </c>
      <c r="O110" s="1125">
        <f>0</f>
        <v>0</v>
      </c>
      <c r="P110" s="1125">
        <f>0</f>
        <v>0</v>
      </c>
      <c r="Q110" s="1125">
        <f>0</f>
        <v>0</v>
      </c>
      <c r="R110" s="1125">
        <f>0</f>
        <v>0</v>
      </c>
      <c r="S110" s="1125">
        <f>0</f>
        <v>0</v>
      </c>
      <c r="T110" s="1125">
        <f>0</f>
        <v>0</v>
      </c>
      <c r="U110" s="1125">
        <f>0</f>
        <v>0</v>
      </c>
      <c r="V110" s="1125">
        <f>0</f>
        <v>0</v>
      </c>
      <c r="W110" s="256" t="s">
        <v>434</v>
      </c>
      <c r="X110" s="1638"/>
    </row>
    <row r="111" spans="1:24" s="308" customFormat="1" ht="13.5" customHeight="1" thickBot="1" x14ac:dyDescent="0.25">
      <c r="A111" s="1629" t="s">
        <v>1569</v>
      </c>
      <c r="B111" s="1630" t="s">
        <v>1570</v>
      </c>
      <c r="C111" s="314" t="s">
        <v>1111</v>
      </c>
      <c r="D111" s="1117">
        <f t="shared" si="1"/>
        <v>0</v>
      </c>
      <c r="E111" s="1118">
        <f>0</f>
        <v>0</v>
      </c>
      <c r="F111" s="1119">
        <f>0</f>
        <v>0</v>
      </c>
      <c r="G111" s="1119">
        <f>0</f>
        <v>0</v>
      </c>
      <c r="H111" s="1119">
        <f>0</f>
        <v>0</v>
      </c>
      <c r="I111" s="1119">
        <f>0</f>
        <v>0</v>
      </c>
      <c r="J111" s="1119">
        <f>0</f>
        <v>0</v>
      </c>
      <c r="K111" s="1119">
        <f>0</f>
        <v>0</v>
      </c>
      <c r="L111" s="1119">
        <f>0</f>
        <v>0</v>
      </c>
      <c r="M111" s="1119">
        <f>0</f>
        <v>0</v>
      </c>
      <c r="N111" s="1119">
        <f>0</f>
        <v>0</v>
      </c>
      <c r="O111" s="1119">
        <f>0</f>
        <v>0</v>
      </c>
      <c r="P111" s="1119">
        <f>0</f>
        <v>0</v>
      </c>
      <c r="Q111" s="1119">
        <f>0</f>
        <v>0</v>
      </c>
      <c r="R111" s="1119">
        <f>0</f>
        <v>0</v>
      </c>
      <c r="S111" s="1119">
        <f>0</f>
        <v>0</v>
      </c>
      <c r="T111" s="1119">
        <f>0</f>
        <v>0</v>
      </c>
      <c r="U111" s="1119">
        <f>0</f>
        <v>0</v>
      </c>
      <c r="V111" s="1119">
        <f>0</f>
        <v>0</v>
      </c>
      <c r="W111" s="314" t="s">
        <v>180</v>
      </c>
      <c r="X111" s="1639" t="s">
        <v>1586</v>
      </c>
    </row>
    <row r="112" spans="1:24" s="308" customFormat="1" ht="13.5" thickBot="1" x14ac:dyDescent="0.25">
      <c r="A112" s="1622"/>
      <c r="B112" s="1624"/>
      <c r="C112" s="257" t="s">
        <v>1113</v>
      </c>
      <c r="D112" s="1120">
        <f t="shared" si="1"/>
        <v>1</v>
      </c>
      <c r="E112" s="1121">
        <f>0</f>
        <v>0</v>
      </c>
      <c r="F112" s="1122">
        <f>0</f>
        <v>0</v>
      </c>
      <c r="G112" s="1122">
        <v>1</v>
      </c>
      <c r="H112" s="1122">
        <f>0</f>
        <v>0</v>
      </c>
      <c r="I112" s="1122">
        <f>0</f>
        <v>0</v>
      </c>
      <c r="J112" s="1122">
        <f>0</f>
        <v>0</v>
      </c>
      <c r="K112" s="1122">
        <f>0</f>
        <v>0</v>
      </c>
      <c r="L112" s="1122">
        <f>0</f>
        <v>0</v>
      </c>
      <c r="M112" s="1122">
        <f>0</f>
        <v>0</v>
      </c>
      <c r="N112" s="1122">
        <f>0</f>
        <v>0</v>
      </c>
      <c r="O112" s="1122">
        <f>0</f>
        <v>0</v>
      </c>
      <c r="P112" s="1122">
        <f>0</f>
        <v>0</v>
      </c>
      <c r="Q112" s="1122">
        <f>0</f>
        <v>0</v>
      </c>
      <c r="R112" s="1122">
        <f>0</f>
        <v>0</v>
      </c>
      <c r="S112" s="1122">
        <f>0</f>
        <v>0</v>
      </c>
      <c r="T112" s="1122">
        <f>0</f>
        <v>0</v>
      </c>
      <c r="U112" s="1122">
        <f>0</f>
        <v>0</v>
      </c>
      <c r="V112" s="1122">
        <f>0</f>
        <v>0</v>
      </c>
      <c r="W112" s="257" t="s">
        <v>434</v>
      </c>
      <c r="X112" s="1636"/>
    </row>
    <row r="113" spans="1:24" s="309" customFormat="1" ht="13.5" customHeight="1" thickBot="1" x14ac:dyDescent="0.25">
      <c r="A113" s="1625" t="s">
        <v>1150</v>
      </c>
      <c r="B113" s="1627" t="s">
        <v>1151</v>
      </c>
      <c r="C113" s="256" t="s">
        <v>1111</v>
      </c>
      <c r="D113" s="1123">
        <f t="shared" si="1"/>
        <v>1</v>
      </c>
      <c r="E113" s="1124">
        <f>0</f>
        <v>0</v>
      </c>
      <c r="F113" s="1125">
        <v>1</v>
      </c>
      <c r="G113" s="1125">
        <f>0</f>
        <v>0</v>
      </c>
      <c r="H113" s="1125">
        <f>0</f>
        <v>0</v>
      </c>
      <c r="I113" s="1125">
        <f>0</f>
        <v>0</v>
      </c>
      <c r="J113" s="1125">
        <f>0</f>
        <v>0</v>
      </c>
      <c r="K113" s="1125">
        <f>0</f>
        <v>0</v>
      </c>
      <c r="L113" s="1125">
        <f>0</f>
        <v>0</v>
      </c>
      <c r="M113" s="1125">
        <f>0</f>
        <v>0</v>
      </c>
      <c r="N113" s="1125">
        <f>0</f>
        <v>0</v>
      </c>
      <c r="O113" s="1125">
        <f>0</f>
        <v>0</v>
      </c>
      <c r="P113" s="1125">
        <f>0</f>
        <v>0</v>
      </c>
      <c r="Q113" s="1125">
        <f>0</f>
        <v>0</v>
      </c>
      <c r="R113" s="1125">
        <f>0</f>
        <v>0</v>
      </c>
      <c r="S113" s="1125">
        <f>0</f>
        <v>0</v>
      </c>
      <c r="T113" s="1125">
        <f>0</f>
        <v>0</v>
      </c>
      <c r="U113" s="1125">
        <f>0</f>
        <v>0</v>
      </c>
      <c r="V113" s="1125">
        <f>0</f>
        <v>0</v>
      </c>
      <c r="W113" s="256" t="s">
        <v>180</v>
      </c>
      <c r="X113" s="1637" t="s">
        <v>1152</v>
      </c>
    </row>
    <row r="114" spans="1:24" s="309" customFormat="1" ht="13.5" thickBot="1" x14ac:dyDescent="0.25">
      <c r="A114" s="1626"/>
      <c r="B114" s="1628"/>
      <c r="C114" s="256" t="s">
        <v>1113</v>
      </c>
      <c r="D114" s="1123">
        <f t="shared" si="1"/>
        <v>6</v>
      </c>
      <c r="E114" s="1124">
        <v>3</v>
      </c>
      <c r="F114" s="1125">
        <v>1</v>
      </c>
      <c r="G114" s="1125">
        <f>0</f>
        <v>0</v>
      </c>
      <c r="H114" s="1125">
        <v>1</v>
      </c>
      <c r="I114" s="1125">
        <f>0</f>
        <v>0</v>
      </c>
      <c r="J114" s="1125">
        <f>0</f>
        <v>0</v>
      </c>
      <c r="K114" s="1125">
        <f>0</f>
        <v>0</v>
      </c>
      <c r="L114" s="1125">
        <v>1</v>
      </c>
      <c r="M114" s="1125">
        <f>0</f>
        <v>0</v>
      </c>
      <c r="N114" s="1125">
        <f>0</f>
        <v>0</v>
      </c>
      <c r="O114" s="1125">
        <f>0</f>
        <v>0</v>
      </c>
      <c r="P114" s="1125">
        <f>0</f>
        <v>0</v>
      </c>
      <c r="Q114" s="1125">
        <f>0</f>
        <v>0</v>
      </c>
      <c r="R114" s="1125">
        <f>0</f>
        <v>0</v>
      </c>
      <c r="S114" s="1125">
        <f>0</f>
        <v>0</v>
      </c>
      <c r="T114" s="1125">
        <f>0</f>
        <v>0</v>
      </c>
      <c r="U114" s="1125">
        <f>0</f>
        <v>0</v>
      </c>
      <c r="V114" s="1125">
        <f>0</f>
        <v>0</v>
      </c>
      <c r="W114" s="256" t="s">
        <v>434</v>
      </c>
      <c r="X114" s="1638"/>
    </row>
    <row r="115" spans="1:24" s="308" customFormat="1" ht="13.5" customHeight="1" thickBot="1" x14ac:dyDescent="0.25">
      <c r="A115" s="1629" t="s">
        <v>1038</v>
      </c>
      <c r="B115" s="1630" t="s">
        <v>1039</v>
      </c>
      <c r="C115" s="314" t="s">
        <v>1111</v>
      </c>
      <c r="D115" s="1117">
        <f t="shared" si="1"/>
        <v>5</v>
      </c>
      <c r="E115" s="1118">
        <f>0</f>
        <v>0</v>
      </c>
      <c r="F115" s="1119">
        <f>0</f>
        <v>0</v>
      </c>
      <c r="G115" s="1119">
        <f>0</f>
        <v>0</v>
      </c>
      <c r="H115" s="1119">
        <f>0</f>
        <v>0</v>
      </c>
      <c r="I115" s="1119">
        <f>0</f>
        <v>0</v>
      </c>
      <c r="J115" s="1119">
        <f>0</f>
        <v>0</v>
      </c>
      <c r="K115" s="1119">
        <v>1</v>
      </c>
      <c r="L115" s="1119">
        <v>1</v>
      </c>
      <c r="M115" s="1119">
        <v>1</v>
      </c>
      <c r="N115" s="1119">
        <f>0</f>
        <v>0</v>
      </c>
      <c r="O115" s="1119">
        <f>0</f>
        <v>0</v>
      </c>
      <c r="P115" s="1119">
        <f>0</f>
        <v>0</v>
      </c>
      <c r="Q115" s="1119">
        <v>1</v>
      </c>
      <c r="R115" s="1119">
        <f>0</f>
        <v>0</v>
      </c>
      <c r="S115" s="1119">
        <v>1</v>
      </c>
      <c r="T115" s="1119">
        <f>0</f>
        <v>0</v>
      </c>
      <c r="U115" s="1119">
        <f>0</f>
        <v>0</v>
      </c>
      <c r="V115" s="1119">
        <f>0</f>
        <v>0</v>
      </c>
      <c r="W115" s="314" t="s">
        <v>180</v>
      </c>
      <c r="X115" s="1639" t="s">
        <v>504</v>
      </c>
    </row>
    <row r="116" spans="1:24" s="308" customFormat="1" ht="13.5" thickBot="1" x14ac:dyDescent="0.25">
      <c r="A116" s="1622"/>
      <c r="B116" s="1624"/>
      <c r="C116" s="257" t="s">
        <v>1113</v>
      </c>
      <c r="D116" s="1120">
        <f t="shared" si="1"/>
        <v>3</v>
      </c>
      <c r="E116" s="1121">
        <f>0</f>
        <v>0</v>
      </c>
      <c r="F116" s="1122">
        <f>0</f>
        <v>0</v>
      </c>
      <c r="G116" s="1122">
        <v>1</v>
      </c>
      <c r="H116" s="1122">
        <f>0</f>
        <v>0</v>
      </c>
      <c r="I116" s="1122">
        <f>0</f>
        <v>0</v>
      </c>
      <c r="J116" s="1122">
        <f>0</f>
        <v>0</v>
      </c>
      <c r="K116" s="1122">
        <v>1</v>
      </c>
      <c r="L116" s="1122">
        <f>0</f>
        <v>0</v>
      </c>
      <c r="M116" s="1122">
        <v>1</v>
      </c>
      <c r="N116" s="1122">
        <f>0</f>
        <v>0</v>
      </c>
      <c r="O116" s="1122">
        <f>0</f>
        <v>0</v>
      </c>
      <c r="P116" s="1122">
        <f>0</f>
        <v>0</v>
      </c>
      <c r="Q116" s="1122">
        <f>0</f>
        <v>0</v>
      </c>
      <c r="R116" s="1122">
        <f>0</f>
        <v>0</v>
      </c>
      <c r="S116" s="1122">
        <f>0</f>
        <v>0</v>
      </c>
      <c r="T116" s="1122">
        <f>0</f>
        <v>0</v>
      </c>
      <c r="U116" s="1122">
        <f>0</f>
        <v>0</v>
      </c>
      <c r="V116" s="1122">
        <f>0</f>
        <v>0</v>
      </c>
      <c r="W116" s="257" t="s">
        <v>434</v>
      </c>
      <c r="X116" s="1636"/>
    </row>
    <row r="117" spans="1:24" s="309" customFormat="1" ht="13.5" customHeight="1" thickBot="1" x14ac:dyDescent="0.25">
      <c r="A117" s="1625" t="s">
        <v>1040</v>
      </c>
      <c r="B117" s="1627" t="s">
        <v>1041</v>
      </c>
      <c r="C117" s="256" t="s">
        <v>1111</v>
      </c>
      <c r="D117" s="1123">
        <f t="shared" si="1"/>
        <v>4</v>
      </c>
      <c r="E117" s="1124">
        <f>0</f>
        <v>0</v>
      </c>
      <c r="F117" s="1125">
        <f>0</f>
        <v>0</v>
      </c>
      <c r="G117" s="1125">
        <v>2</v>
      </c>
      <c r="H117" s="1125">
        <f>0</f>
        <v>0</v>
      </c>
      <c r="I117" s="1125">
        <f>0</f>
        <v>0</v>
      </c>
      <c r="J117" s="1125">
        <f>0</f>
        <v>0</v>
      </c>
      <c r="K117" s="1125">
        <f>0</f>
        <v>0</v>
      </c>
      <c r="L117" s="1125">
        <v>1</v>
      </c>
      <c r="M117" s="1125">
        <v>1</v>
      </c>
      <c r="N117" s="1125">
        <f>0</f>
        <v>0</v>
      </c>
      <c r="O117" s="1125">
        <f>0</f>
        <v>0</v>
      </c>
      <c r="P117" s="1125">
        <f>0</f>
        <v>0</v>
      </c>
      <c r="Q117" s="1125">
        <f>0</f>
        <v>0</v>
      </c>
      <c r="R117" s="1125">
        <f>0</f>
        <v>0</v>
      </c>
      <c r="S117" s="1125">
        <f>0</f>
        <v>0</v>
      </c>
      <c r="T117" s="1125">
        <f>0</f>
        <v>0</v>
      </c>
      <c r="U117" s="1125">
        <f>0</f>
        <v>0</v>
      </c>
      <c r="V117" s="1125">
        <f>0</f>
        <v>0</v>
      </c>
      <c r="W117" s="256" t="s">
        <v>180</v>
      </c>
      <c r="X117" s="1637" t="s">
        <v>1042</v>
      </c>
    </row>
    <row r="118" spans="1:24" s="309" customFormat="1" ht="13.5" thickBot="1" x14ac:dyDescent="0.25">
      <c r="A118" s="1626"/>
      <c r="B118" s="1628"/>
      <c r="C118" s="256" t="s">
        <v>1113</v>
      </c>
      <c r="D118" s="1123">
        <f t="shared" si="1"/>
        <v>0</v>
      </c>
      <c r="E118" s="1124">
        <f>0</f>
        <v>0</v>
      </c>
      <c r="F118" s="1125">
        <f>0</f>
        <v>0</v>
      </c>
      <c r="G118" s="1125">
        <f>0</f>
        <v>0</v>
      </c>
      <c r="H118" s="1125">
        <f>0</f>
        <v>0</v>
      </c>
      <c r="I118" s="1125">
        <f>0</f>
        <v>0</v>
      </c>
      <c r="J118" s="1125">
        <f>0</f>
        <v>0</v>
      </c>
      <c r="K118" s="1125">
        <f>0</f>
        <v>0</v>
      </c>
      <c r="L118" s="1125">
        <f>0</f>
        <v>0</v>
      </c>
      <c r="M118" s="1125">
        <f>0</f>
        <v>0</v>
      </c>
      <c r="N118" s="1125">
        <f>0</f>
        <v>0</v>
      </c>
      <c r="O118" s="1125">
        <f>0</f>
        <v>0</v>
      </c>
      <c r="P118" s="1125">
        <f>0</f>
        <v>0</v>
      </c>
      <c r="Q118" s="1125">
        <f>0</f>
        <v>0</v>
      </c>
      <c r="R118" s="1125">
        <f>0</f>
        <v>0</v>
      </c>
      <c r="S118" s="1125">
        <f>0</f>
        <v>0</v>
      </c>
      <c r="T118" s="1125">
        <f>0</f>
        <v>0</v>
      </c>
      <c r="U118" s="1125">
        <f>0</f>
        <v>0</v>
      </c>
      <c r="V118" s="1125">
        <f>0</f>
        <v>0</v>
      </c>
      <c r="W118" s="256" t="s">
        <v>434</v>
      </c>
      <c r="X118" s="1638"/>
    </row>
    <row r="119" spans="1:24" s="308" customFormat="1" ht="13.5" customHeight="1" thickBot="1" x14ac:dyDescent="0.25">
      <c r="A119" s="1629" t="s">
        <v>1043</v>
      </c>
      <c r="B119" s="1630" t="s">
        <v>1044</v>
      </c>
      <c r="C119" s="314" t="s">
        <v>1111</v>
      </c>
      <c r="D119" s="1117">
        <f t="shared" si="1"/>
        <v>2</v>
      </c>
      <c r="E119" s="1118">
        <f>0</f>
        <v>0</v>
      </c>
      <c r="F119" s="1119">
        <f>0</f>
        <v>0</v>
      </c>
      <c r="G119" s="1119">
        <f>0</f>
        <v>0</v>
      </c>
      <c r="H119" s="1119">
        <f>0</f>
        <v>0</v>
      </c>
      <c r="I119" s="1119">
        <f>0</f>
        <v>0</v>
      </c>
      <c r="J119" s="1119">
        <v>1</v>
      </c>
      <c r="K119" s="1119">
        <v>1</v>
      </c>
      <c r="L119" s="1119">
        <f>0</f>
        <v>0</v>
      </c>
      <c r="M119" s="1119">
        <f>0</f>
        <v>0</v>
      </c>
      <c r="N119" s="1119">
        <f>0</f>
        <v>0</v>
      </c>
      <c r="O119" s="1119">
        <f>0</f>
        <v>0</v>
      </c>
      <c r="P119" s="1119">
        <f>0</f>
        <v>0</v>
      </c>
      <c r="Q119" s="1119">
        <f>0</f>
        <v>0</v>
      </c>
      <c r="R119" s="1119">
        <f>0</f>
        <v>0</v>
      </c>
      <c r="S119" s="1119">
        <f>0</f>
        <v>0</v>
      </c>
      <c r="T119" s="1119">
        <f>0</f>
        <v>0</v>
      </c>
      <c r="U119" s="1119">
        <f>0</f>
        <v>0</v>
      </c>
      <c r="V119" s="1119">
        <f>0</f>
        <v>0</v>
      </c>
      <c r="W119" s="314" t="s">
        <v>180</v>
      </c>
      <c r="X119" s="1639" t="s">
        <v>1045</v>
      </c>
    </row>
    <row r="120" spans="1:24" s="308" customFormat="1" ht="13.5" thickBot="1" x14ac:dyDescent="0.25">
      <c r="A120" s="1622"/>
      <c r="B120" s="1624"/>
      <c r="C120" s="257" t="s">
        <v>1113</v>
      </c>
      <c r="D120" s="1120">
        <f t="shared" si="1"/>
        <v>4</v>
      </c>
      <c r="E120" s="1121">
        <f>0</f>
        <v>0</v>
      </c>
      <c r="F120" s="1122">
        <v>1</v>
      </c>
      <c r="G120" s="1122">
        <f>0</f>
        <v>0</v>
      </c>
      <c r="H120" s="1122">
        <f>0</f>
        <v>0</v>
      </c>
      <c r="I120" s="1122">
        <f>0</f>
        <v>0</v>
      </c>
      <c r="J120" s="1122">
        <v>1</v>
      </c>
      <c r="K120" s="1122">
        <v>1</v>
      </c>
      <c r="L120" s="1122">
        <f>0</f>
        <v>0</v>
      </c>
      <c r="M120" s="1122">
        <f>0</f>
        <v>0</v>
      </c>
      <c r="N120" s="1122">
        <f>0</f>
        <v>0</v>
      </c>
      <c r="O120" s="1122">
        <f>0</f>
        <v>0</v>
      </c>
      <c r="P120" s="1122">
        <v>1</v>
      </c>
      <c r="Q120" s="1122">
        <f>0</f>
        <v>0</v>
      </c>
      <c r="R120" s="1122">
        <f>0</f>
        <v>0</v>
      </c>
      <c r="S120" s="1122">
        <f>0</f>
        <v>0</v>
      </c>
      <c r="T120" s="1122">
        <f>0</f>
        <v>0</v>
      </c>
      <c r="U120" s="1122">
        <f>0</f>
        <v>0</v>
      </c>
      <c r="V120" s="1122">
        <f>0</f>
        <v>0</v>
      </c>
      <c r="W120" s="257" t="s">
        <v>434</v>
      </c>
      <c r="X120" s="1636"/>
    </row>
    <row r="121" spans="1:24" s="309" customFormat="1" ht="13.5" customHeight="1" thickBot="1" x14ac:dyDescent="0.25">
      <c r="A121" s="1625" t="s">
        <v>1218</v>
      </c>
      <c r="B121" s="1627" t="s">
        <v>1219</v>
      </c>
      <c r="C121" s="256" t="s">
        <v>1111</v>
      </c>
      <c r="D121" s="1123">
        <f t="shared" si="1"/>
        <v>0</v>
      </c>
      <c r="E121" s="1124">
        <f>0</f>
        <v>0</v>
      </c>
      <c r="F121" s="1125">
        <f>0</f>
        <v>0</v>
      </c>
      <c r="G121" s="1125">
        <f>0</f>
        <v>0</v>
      </c>
      <c r="H121" s="1125">
        <f>0</f>
        <v>0</v>
      </c>
      <c r="I121" s="1125">
        <f>0</f>
        <v>0</v>
      </c>
      <c r="J121" s="1125">
        <f>0</f>
        <v>0</v>
      </c>
      <c r="K121" s="1125">
        <f>0</f>
        <v>0</v>
      </c>
      <c r="L121" s="1125">
        <f>0</f>
        <v>0</v>
      </c>
      <c r="M121" s="1125">
        <f>0</f>
        <v>0</v>
      </c>
      <c r="N121" s="1125">
        <f>0</f>
        <v>0</v>
      </c>
      <c r="O121" s="1125">
        <f>0</f>
        <v>0</v>
      </c>
      <c r="P121" s="1125">
        <f>0</f>
        <v>0</v>
      </c>
      <c r="Q121" s="1125">
        <f>0</f>
        <v>0</v>
      </c>
      <c r="R121" s="1125">
        <f>0</f>
        <v>0</v>
      </c>
      <c r="S121" s="1125">
        <f>0</f>
        <v>0</v>
      </c>
      <c r="T121" s="1125">
        <f>0</f>
        <v>0</v>
      </c>
      <c r="U121" s="1125">
        <f>0</f>
        <v>0</v>
      </c>
      <c r="V121" s="1125">
        <f>0</f>
        <v>0</v>
      </c>
      <c r="W121" s="256" t="s">
        <v>180</v>
      </c>
      <c r="X121" s="1637" t="s">
        <v>1248</v>
      </c>
    </row>
    <row r="122" spans="1:24" s="309" customFormat="1" ht="12.75" x14ac:dyDescent="0.2">
      <c r="A122" s="1631"/>
      <c r="B122" s="1632"/>
      <c r="C122" s="1221" t="s">
        <v>1113</v>
      </c>
      <c r="D122" s="1134">
        <f t="shared" si="1"/>
        <v>0</v>
      </c>
      <c r="E122" s="1222">
        <f>0</f>
        <v>0</v>
      </c>
      <c r="F122" s="1223">
        <f>0</f>
        <v>0</v>
      </c>
      <c r="G122" s="1223">
        <f>0</f>
        <v>0</v>
      </c>
      <c r="H122" s="1223">
        <f>0</f>
        <v>0</v>
      </c>
      <c r="I122" s="1223">
        <f>0</f>
        <v>0</v>
      </c>
      <c r="J122" s="1223">
        <f>0</f>
        <v>0</v>
      </c>
      <c r="K122" s="1223">
        <f>0</f>
        <v>0</v>
      </c>
      <c r="L122" s="1223">
        <f>0</f>
        <v>0</v>
      </c>
      <c r="M122" s="1223">
        <f>0</f>
        <v>0</v>
      </c>
      <c r="N122" s="1223">
        <f>0</f>
        <v>0</v>
      </c>
      <c r="O122" s="1223">
        <f>0</f>
        <v>0</v>
      </c>
      <c r="P122" s="1223">
        <f>0</f>
        <v>0</v>
      </c>
      <c r="Q122" s="1223">
        <f>0</f>
        <v>0</v>
      </c>
      <c r="R122" s="1223">
        <f>0</f>
        <v>0</v>
      </c>
      <c r="S122" s="1223">
        <f>0</f>
        <v>0</v>
      </c>
      <c r="T122" s="1223">
        <f>0</f>
        <v>0</v>
      </c>
      <c r="U122" s="1223">
        <f>0</f>
        <v>0</v>
      </c>
      <c r="V122" s="1223">
        <f>0</f>
        <v>0</v>
      </c>
      <c r="W122" s="1221" t="s">
        <v>434</v>
      </c>
      <c r="X122" s="1640"/>
    </row>
    <row r="123" spans="1:24" s="308" customFormat="1" ht="12" customHeight="1" thickBot="1" x14ac:dyDescent="0.25">
      <c r="A123" s="1633" t="s">
        <v>1220</v>
      </c>
      <c r="B123" s="1634" t="s">
        <v>1221</v>
      </c>
      <c r="C123" s="310" t="s">
        <v>1111</v>
      </c>
      <c r="D123" s="1126">
        <f t="shared" si="1"/>
        <v>0</v>
      </c>
      <c r="E123" s="1127">
        <f>0</f>
        <v>0</v>
      </c>
      <c r="F123" s="1128">
        <f>0</f>
        <v>0</v>
      </c>
      <c r="G123" s="1128">
        <f>0</f>
        <v>0</v>
      </c>
      <c r="H123" s="1128">
        <f>0</f>
        <v>0</v>
      </c>
      <c r="I123" s="1128">
        <f>0</f>
        <v>0</v>
      </c>
      <c r="J123" s="1128">
        <f>0</f>
        <v>0</v>
      </c>
      <c r="K123" s="1128">
        <f>0</f>
        <v>0</v>
      </c>
      <c r="L123" s="1128">
        <f>0</f>
        <v>0</v>
      </c>
      <c r="M123" s="1128">
        <f>0</f>
        <v>0</v>
      </c>
      <c r="N123" s="1128">
        <f>0</f>
        <v>0</v>
      </c>
      <c r="O123" s="1128">
        <f>0</f>
        <v>0</v>
      </c>
      <c r="P123" s="1128">
        <f>0</f>
        <v>0</v>
      </c>
      <c r="Q123" s="1128">
        <f>0</f>
        <v>0</v>
      </c>
      <c r="R123" s="1128">
        <f>0</f>
        <v>0</v>
      </c>
      <c r="S123" s="1128">
        <f>0</f>
        <v>0</v>
      </c>
      <c r="T123" s="1128">
        <f>0</f>
        <v>0</v>
      </c>
      <c r="U123" s="1128">
        <f>0</f>
        <v>0</v>
      </c>
      <c r="V123" s="1128">
        <f>0</f>
        <v>0</v>
      </c>
      <c r="W123" s="310" t="s">
        <v>180</v>
      </c>
      <c r="X123" s="1641" t="s">
        <v>1249</v>
      </c>
    </row>
    <row r="124" spans="1:24" s="308" customFormat="1" ht="12" customHeight="1" thickBot="1" x14ac:dyDescent="0.25">
      <c r="A124" s="1622"/>
      <c r="B124" s="1624"/>
      <c r="C124" s="257" t="s">
        <v>1113</v>
      </c>
      <c r="D124" s="1120">
        <f t="shared" si="1"/>
        <v>1</v>
      </c>
      <c r="E124" s="1121">
        <f>0</f>
        <v>0</v>
      </c>
      <c r="F124" s="1122">
        <f>0</f>
        <v>0</v>
      </c>
      <c r="G124" s="1122">
        <f>0</f>
        <v>0</v>
      </c>
      <c r="H124" s="1122">
        <f>0</f>
        <v>0</v>
      </c>
      <c r="I124" s="1122">
        <f>0</f>
        <v>0</v>
      </c>
      <c r="J124" s="1122">
        <f>0</f>
        <v>0</v>
      </c>
      <c r="K124" s="1122">
        <f>0</f>
        <v>0</v>
      </c>
      <c r="L124" s="1122">
        <f>0</f>
        <v>0</v>
      </c>
      <c r="M124" s="1122">
        <f>0</f>
        <v>0</v>
      </c>
      <c r="N124" s="1122">
        <f>0</f>
        <v>0</v>
      </c>
      <c r="O124" s="1122">
        <f>0</f>
        <v>0</v>
      </c>
      <c r="P124" s="1122">
        <f>0</f>
        <v>0</v>
      </c>
      <c r="Q124" s="1122">
        <f>0</f>
        <v>0</v>
      </c>
      <c r="R124" s="1122">
        <f>0</f>
        <v>0</v>
      </c>
      <c r="S124" s="1122">
        <f>0</f>
        <v>0</v>
      </c>
      <c r="T124" s="1122">
        <f>0</f>
        <v>0</v>
      </c>
      <c r="U124" s="1122">
        <v>1</v>
      </c>
      <c r="V124" s="1122">
        <f>0</f>
        <v>0</v>
      </c>
      <c r="W124" s="257" t="s">
        <v>434</v>
      </c>
      <c r="X124" s="1636"/>
    </row>
    <row r="125" spans="1:24" s="309" customFormat="1" ht="12" customHeight="1" thickBot="1" x14ac:dyDescent="0.25">
      <c r="A125" s="1625" t="s">
        <v>1222</v>
      </c>
      <c r="B125" s="1627" t="s">
        <v>1223</v>
      </c>
      <c r="C125" s="256" t="s">
        <v>1111</v>
      </c>
      <c r="D125" s="1123">
        <f t="shared" si="1"/>
        <v>0</v>
      </c>
      <c r="E125" s="1124">
        <f>0</f>
        <v>0</v>
      </c>
      <c r="F125" s="1125">
        <f>0</f>
        <v>0</v>
      </c>
      <c r="G125" s="1125">
        <f>0</f>
        <v>0</v>
      </c>
      <c r="H125" s="1125">
        <f>0</f>
        <v>0</v>
      </c>
      <c r="I125" s="1125">
        <f>0</f>
        <v>0</v>
      </c>
      <c r="J125" s="1125">
        <f>0</f>
        <v>0</v>
      </c>
      <c r="K125" s="1125">
        <f>0</f>
        <v>0</v>
      </c>
      <c r="L125" s="1125">
        <f>0</f>
        <v>0</v>
      </c>
      <c r="M125" s="1125">
        <f>0</f>
        <v>0</v>
      </c>
      <c r="N125" s="1125">
        <f>0</f>
        <v>0</v>
      </c>
      <c r="O125" s="1125">
        <f>0</f>
        <v>0</v>
      </c>
      <c r="P125" s="1125">
        <f>0</f>
        <v>0</v>
      </c>
      <c r="Q125" s="1125">
        <f>0</f>
        <v>0</v>
      </c>
      <c r="R125" s="1125">
        <f>0</f>
        <v>0</v>
      </c>
      <c r="S125" s="1125">
        <f>0</f>
        <v>0</v>
      </c>
      <c r="T125" s="1125">
        <f>0</f>
        <v>0</v>
      </c>
      <c r="U125" s="1125">
        <f>0</f>
        <v>0</v>
      </c>
      <c r="V125" s="1125">
        <f>0</f>
        <v>0</v>
      </c>
      <c r="W125" s="256" t="s">
        <v>180</v>
      </c>
      <c r="X125" s="1637" t="s">
        <v>1250</v>
      </c>
    </row>
    <row r="126" spans="1:24" s="309" customFormat="1" ht="12" customHeight="1" thickBot="1" x14ac:dyDescent="0.25">
      <c r="A126" s="1626"/>
      <c r="B126" s="1628"/>
      <c r="C126" s="256" t="s">
        <v>1113</v>
      </c>
      <c r="D126" s="1123">
        <f t="shared" si="1"/>
        <v>0</v>
      </c>
      <c r="E126" s="1124">
        <f>0</f>
        <v>0</v>
      </c>
      <c r="F126" s="1125">
        <f>0</f>
        <v>0</v>
      </c>
      <c r="G126" s="1125">
        <f>0</f>
        <v>0</v>
      </c>
      <c r="H126" s="1125">
        <f>0</f>
        <v>0</v>
      </c>
      <c r="I126" s="1125">
        <f>0</f>
        <v>0</v>
      </c>
      <c r="J126" s="1125">
        <f>0</f>
        <v>0</v>
      </c>
      <c r="K126" s="1125">
        <f>0</f>
        <v>0</v>
      </c>
      <c r="L126" s="1125">
        <f>0</f>
        <v>0</v>
      </c>
      <c r="M126" s="1125">
        <f>0</f>
        <v>0</v>
      </c>
      <c r="N126" s="1125">
        <f>0</f>
        <v>0</v>
      </c>
      <c r="O126" s="1125">
        <f>0</f>
        <v>0</v>
      </c>
      <c r="P126" s="1125">
        <f>0</f>
        <v>0</v>
      </c>
      <c r="Q126" s="1125">
        <f>0</f>
        <v>0</v>
      </c>
      <c r="R126" s="1125">
        <f>0</f>
        <v>0</v>
      </c>
      <c r="S126" s="1125">
        <f>0</f>
        <v>0</v>
      </c>
      <c r="T126" s="1125">
        <f>0</f>
        <v>0</v>
      </c>
      <c r="U126" s="1125">
        <f>0</f>
        <v>0</v>
      </c>
      <c r="V126" s="1125">
        <f>0</f>
        <v>0</v>
      </c>
      <c r="W126" s="256" t="s">
        <v>434</v>
      </c>
      <c r="X126" s="1638"/>
    </row>
    <row r="127" spans="1:24" s="308" customFormat="1" ht="12" customHeight="1" thickBot="1" x14ac:dyDescent="0.25">
      <c r="A127" s="1629" t="s">
        <v>1046</v>
      </c>
      <c r="B127" s="1630" t="s">
        <v>1047</v>
      </c>
      <c r="C127" s="314" t="s">
        <v>1111</v>
      </c>
      <c r="D127" s="1117">
        <f t="shared" si="1"/>
        <v>38</v>
      </c>
      <c r="E127" s="1118">
        <v>2</v>
      </c>
      <c r="F127" s="1119">
        <v>6</v>
      </c>
      <c r="G127" s="1119">
        <v>6</v>
      </c>
      <c r="H127" s="1119">
        <v>5</v>
      </c>
      <c r="I127" s="1119">
        <v>4</v>
      </c>
      <c r="J127" s="1119">
        <v>7</v>
      </c>
      <c r="K127" s="1119">
        <v>2</v>
      </c>
      <c r="L127" s="1119">
        <v>5</v>
      </c>
      <c r="M127" s="1119">
        <f>0</f>
        <v>0</v>
      </c>
      <c r="N127" s="1119">
        <f>0</f>
        <v>0</v>
      </c>
      <c r="O127" s="1119">
        <f>0</f>
        <v>0</v>
      </c>
      <c r="P127" s="1119">
        <f>0</f>
        <v>0</v>
      </c>
      <c r="Q127" s="1119">
        <v>1</v>
      </c>
      <c r="R127" s="1119">
        <f>0</f>
        <v>0</v>
      </c>
      <c r="S127" s="1119">
        <f>0</f>
        <v>0</v>
      </c>
      <c r="T127" s="1119">
        <f>0</f>
        <v>0</v>
      </c>
      <c r="U127" s="1119">
        <f>0</f>
        <v>0</v>
      </c>
      <c r="V127" s="1119">
        <f>0</f>
        <v>0</v>
      </c>
      <c r="W127" s="314" t="s">
        <v>180</v>
      </c>
      <c r="X127" s="1639" t="s">
        <v>1048</v>
      </c>
    </row>
    <row r="128" spans="1:24" s="308" customFormat="1" ht="12" customHeight="1" thickBot="1" x14ac:dyDescent="0.25">
      <c r="A128" s="1622"/>
      <c r="B128" s="1624"/>
      <c r="C128" s="257" t="s">
        <v>1113</v>
      </c>
      <c r="D128" s="1120">
        <f t="shared" si="1"/>
        <v>31</v>
      </c>
      <c r="E128" s="1121">
        <v>10</v>
      </c>
      <c r="F128" s="1122">
        <v>4</v>
      </c>
      <c r="G128" s="1122">
        <v>5</v>
      </c>
      <c r="H128" s="1122">
        <v>2</v>
      </c>
      <c r="I128" s="1122">
        <v>8</v>
      </c>
      <c r="J128" s="1122">
        <v>1</v>
      </c>
      <c r="K128" s="1122">
        <f>0</f>
        <v>0</v>
      </c>
      <c r="L128" s="1122">
        <v>1</v>
      </c>
      <c r="M128" s="1122">
        <f>0</f>
        <v>0</v>
      </c>
      <c r="N128" s="1122">
        <f>0</f>
        <v>0</v>
      </c>
      <c r="O128" s="1122">
        <f>0</f>
        <v>0</v>
      </c>
      <c r="P128" s="1122">
        <f>0</f>
        <v>0</v>
      </c>
      <c r="Q128" s="1122">
        <f>0</f>
        <v>0</v>
      </c>
      <c r="R128" s="1122">
        <f>0</f>
        <v>0</v>
      </c>
      <c r="S128" s="1122">
        <f>0</f>
        <v>0</v>
      </c>
      <c r="T128" s="1122">
        <f>0</f>
        <v>0</v>
      </c>
      <c r="U128" s="1122">
        <f>0</f>
        <v>0</v>
      </c>
      <c r="V128" s="1122">
        <f>0</f>
        <v>0</v>
      </c>
      <c r="W128" s="257" t="s">
        <v>434</v>
      </c>
      <c r="X128" s="1636"/>
    </row>
    <row r="129" spans="1:24" s="309" customFormat="1" ht="12" customHeight="1" thickBot="1" x14ac:dyDescent="0.25">
      <c r="A129" s="1625" t="s">
        <v>1153</v>
      </c>
      <c r="B129" s="1627" t="s">
        <v>1154</v>
      </c>
      <c r="C129" s="256" t="s">
        <v>1111</v>
      </c>
      <c r="D129" s="1123">
        <f t="shared" si="1"/>
        <v>0</v>
      </c>
      <c r="E129" s="1124">
        <f>0</f>
        <v>0</v>
      </c>
      <c r="F129" s="1125">
        <f>0</f>
        <v>0</v>
      </c>
      <c r="G129" s="1125">
        <f>0</f>
        <v>0</v>
      </c>
      <c r="H129" s="1125">
        <f>0</f>
        <v>0</v>
      </c>
      <c r="I129" s="1125">
        <f>0</f>
        <v>0</v>
      </c>
      <c r="J129" s="1125">
        <f>0</f>
        <v>0</v>
      </c>
      <c r="K129" s="1125">
        <f>0</f>
        <v>0</v>
      </c>
      <c r="L129" s="1125">
        <f>0</f>
        <v>0</v>
      </c>
      <c r="M129" s="1125">
        <f>0</f>
        <v>0</v>
      </c>
      <c r="N129" s="1125">
        <f>0</f>
        <v>0</v>
      </c>
      <c r="O129" s="1125">
        <f>0</f>
        <v>0</v>
      </c>
      <c r="P129" s="1125">
        <f>0</f>
        <v>0</v>
      </c>
      <c r="Q129" s="1125">
        <f>0</f>
        <v>0</v>
      </c>
      <c r="R129" s="1125">
        <f>0</f>
        <v>0</v>
      </c>
      <c r="S129" s="1125">
        <f>0</f>
        <v>0</v>
      </c>
      <c r="T129" s="1125">
        <f>0</f>
        <v>0</v>
      </c>
      <c r="U129" s="1125">
        <f>0</f>
        <v>0</v>
      </c>
      <c r="V129" s="1125">
        <f>0</f>
        <v>0</v>
      </c>
      <c r="W129" s="256" t="s">
        <v>180</v>
      </c>
      <c r="X129" s="1637" t="s">
        <v>1155</v>
      </c>
    </row>
    <row r="130" spans="1:24" s="309" customFormat="1" ht="12" customHeight="1" thickBot="1" x14ac:dyDescent="0.25">
      <c r="A130" s="1626"/>
      <c r="B130" s="1628"/>
      <c r="C130" s="256" t="s">
        <v>1113</v>
      </c>
      <c r="D130" s="1123">
        <f t="shared" si="1"/>
        <v>0</v>
      </c>
      <c r="E130" s="1124">
        <f>0</f>
        <v>0</v>
      </c>
      <c r="F130" s="1125">
        <f>0</f>
        <v>0</v>
      </c>
      <c r="G130" s="1125">
        <f>0</f>
        <v>0</v>
      </c>
      <c r="H130" s="1125">
        <f>0</f>
        <v>0</v>
      </c>
      <c r="I130" s="1125">
        <f>0</f>
        <v>0</v>
      </c>
      <c r="J130" s="1125">
        <f>0</f>
        <v>0</v>
      </c>
      <c r="K130" s="1125">
        <f>0</f>
        <v>0</v>
      </c>
      <c r="L130" s="1125">
        <f>0</f>
        <v>0</v>
      </c>
      <c r="M130" s="1125">
        <f>0</f>
        <v>0</v>
      </c>
      <c r="N130" s="1125">
        <f>0</f>
        <v>0</v>
      </c>
      <c r="O130" s="1125">
        <f>0</f>
        <v>0</v>
      </c>
      <c r="P130" s="1125">
        <f>0</f>
        <v>0</v>
      </c>
      <c r="Q130" s="1125">
        <f>0</f>
        <v>0</v>
      </c>
      <c r="R130" s="1125">
        <f>0</f>
        <v>0</v>
      </c>
      <c r="S130" s="1125">
        <f>0</f>
        <v>0</v>
      </c>
      <c r="T130" s="1125">
        <f>0</f>
        <v>0</v>
      </c>
      <c r="U130" s="1125">
        <f>0</f>
        <v>0</v>
      </c>
      <c r="V130" s="1125">
        <f>0</f>
        <v>0</v>
      </c>
      <c r="W130" s="256" t="s">
        <v>434</v>
      </c>
      <c r="X130" s="1638"/>
    </row>
    <row r="131" spans="1:24" s="308" customFormat="1" ht="12" customHeight="1" thickBot="1" x14ac:dyDescent="0.25">
      <c r="A131" s="1629" t="s">
        <v>1049</v>
      </c>
      <c r="B131" s="1630" t="s">
        <v>1050</v>
      </c>
      <c r="C131" s="310" t="s">
        <v>1111</v>
      </c>
      <c r="D131" s="1126">
        <f t="shared" si="1"/>
        <v>3</v>
      </c>
      <c r="E131" s="1127">
        <v>1</v>
      </c>
      <c r="F131" s="1128">
        <v>2</v>
      </c>
      <c r="G131" s="1128">
        <f>0</f>
        <v>0</v>
      </c>
      <c r="H131" s="1128">
        <f>0</f>
        <v>0</v>
      </c>
      <c r="I131" s="1128">
        <f>0</f>
        <v>0</v>
      </c>
      <c r="J131" s="1128">
        <f>0</f>
        <v>0</v>
      </c>
      <c r="K131" s="1128">
        <f>0</f>
        <v>0</v>
      </c>
      <c r="L131" s="1128">
        <f>0</f>
        <v>0</v>
      </c>
      <c r="M131" s="1128">
        <f>0</f>
        <v>0</v>
      </c>
      <c r="N131" s="1128">
        <f>0</f>
        <v>0</v>
      </c>
      <c r="O131" s="1128">
        <f>0</f>
        <v>0</v>
      </c>
      <c r="P131" s="1128">
        <f>0</f>
        <v>0</v>
      </c>
      <c r="Q131" s="1128">
        <f>0</f>
        <v>0</v>
      </c>
      <c r="R131" s="1128">
        <f>0</f>
        <v>0</v>
      </c>
      <c r="S131" s="1128">
        <f>0</f>
        <v>0</v>
      </c>
      <c r="T131" s="1128">
        <f>0</f>
        <v>0</v>
      </c>
      <c r="U131" s="1128">
        <f>0</f>
        <v>0</v>
      </c>
      <c r="V131" s="1128">
        <f>0</f>
        <v>0</v>
      </c>
      <c r="W131" s="310" t="s">
        <v>180</v>
      </c>
      <c r="X131" s="1639" t="s">
        <v>1051</v>
      </c>
    </row>
    <row r="132" spans="1:24" s="308" customFormat="1" ht="12" customHeight="1" thickBot="1" x14ac:dyDescent="0.25">
      <c r="A132" s="1622"/>
      <c r="B132" s="1624"/>
      <c r="C132" s="257" t="s">
        <v>1113</v>
      </c>
      <c r="D132" s="1120">
        <f t="shared" si="1"/>
        <v>0</v>
      </c>
      <c r="E132" s="1121">
        <f>0</f>
        <v>0</v>
      </c>
      <c r="F132" s="1122">
        <f>0</f>
        <v>0</v>
      </c>
      <c r="G132" s="1122">
        <f>0</f>
        <v>0</v>
      </c>
      <c r="H132" s="1122">
        <f>0</f>
        <v>0</v>
      </c>
      <c r="I132" s="1122">
        <f>0</f>
        <v>0</v>
      </c>
      <c r="J132" s="1122">
        <f>0</f>
        <v>0</v>
      </c>
      <c r="K132" s="1122">
        <f>0</f>
        <v>0</v>
      </c>
      <c r="L132" s="1122">
        <f>0</f>
        <v>0</v>
      </c>
      <c r="M132" s="1122">
        <f>0</f>
        <v>0</v>
      </c>
      <c r="N132" s="1122">
        <f>0</f>
        <v>0</v>
      </c>
      <c r="O132" s="1122">
        <f>0</f>
        <v>0</v>
      </c>
      <c r="P132" s="1122">
        <f>0</f>
        <v>0</v>
      </c>
      <c r="Q132" s="1122">
        <f>0</f>
        <v>0</v>
      </c>
      <c r="R132" s="1122">
        <f>0</f>
        <v>0</v>
      </c>
      <c r="S132" s="1122">
        <f>0</f>
        <v>0</v>
      </c>
      <c r="T132" s="1122">
        <f>0</f>
        <v>0</v>
      </c>
      <c r="U132" s="1122">
        <f>0</f>
        <v>0</v>
      </c>
      <c r="V132" s="1122">
        <f>0</f>
        <v>0</v>
      </c>
      <c r="W132" s="257" t="s">
        <v>434</v>
      </c>
      <c r="X132" s="1636"/>
    </row>
    <row r="133" spans="1:24" s="309" customFormat="1" ht="12" customHeight="1" thickBot="1" x14ac:dyDescent="0.25">
      <c r="A133" s="1625" t="s">
        <v>1571</v>
      </c>
      <c r="B133" s="1627" t="s">
        <v>1572</v>
      </c>
      <c r="C133" s="256" t="s">
        <v>1111</v>
      </c>
      <c r="D133" s="1123">
        <f t="shared" si="1"/>
        <v>0</v>
      </c>
      <c r="E133" s="1124">
        <f>0</f>
        <v>0</v>
      </c>
      <c r="F133" s="1125">
        <f>0</f>
        <v>0</v>
      </c>
      <c r="G133" s="1125">
        <f>0</f>
        <v>0</v>
      </c>
      <c r="H133" s="1125">
        <f>0</f>
        <v>0</v>
      </c>
      <c r="I133" s="1125">
        <f>0</f>
        <v>0</v>
      </c>
      <c r="J133" s="1125">
        <f>0</f>
        <v>0</v>
      </c>
      <c r="K133" s="1125">
        <f>0</f>
        <v>0</v>
      </c>
      <c r="L133" s="1125">
        <f>0</f>
        <v>0</v>
      </c>
      <c r="M133" s="1125">
        <f>0</f>
        <v>0</v>
      </c>
      <c r="N133" s="1125">
        <f>0</f>
        <v>0</v>
      </c>
      <c r="O133" s="1125">
        <f>0</f>
        <v>0</v>
      </c>
      <c r="P133" s="1125">
        <f>0</f>
        <v>0</v>
      </c>
      <c r="Q133" s="1125">
        <f>0</f>
        <v>0</v>
      </c>
      <c r="R133" s="1125">
        <f>0</f>
        <v>0</v>
      </c>
      <c r="S133" s="1125">
        <f>0</f>
        <v>0</v>
      </c>
      <c r="T133" s="1125">
        <f>0</f>
        <v>0</v>
      </c>
      <c r="U133" s="1125">
        <f>0</f>
        <v>0</v>
      </c>
      <c r="V133" s="1125">
        <f>0</f>
        <v>0</v>
      </c>
      <c r="W133" s="256" t="s">
        <v>180</v>
      </c>
      <c r="X133" s="1637" t="s">
        <v>1587</v>
      </c>
    </row>
    <row r="134" spans="1:24" s="309" customFormat="1" ht="12" customHeight="1" thickBot="1" x14ac:dyDescent="0.25">
      <c r="A134" s="1626"/>
      <c r="B134" s="1628"/>
      <c r="C134" s="256" t="s">
        <v>1113</v>
      </c>
      <c r="D134" s="1123">
        <f t="shared" si="1"/>
        <v>2</v>
      </c>
      <c r="E134" s="1124">
        <f>0</f>
        <v>0</v>
      </c>
      <c r="F134" s="1125">
        <f>0</f>
        <v>0</v>
      </c>
      <c r="G134" s="1125">
        <f>0</f>
        <v>0</v>
      </c>
      <c r="H134" s="1125">
        <f>0</f>
        <v>0</v>
      </c>
      <c r="I134" s="1125">
        <f>0</f>
        <v>0</v>
      </c>
      <c r="J134" s="1125">
        <f>0</f>
        <v>0</v>
      </c>
      <c r="K134" s="1125">
        <f>0</f>
        <v>0</v>
      </c>
      <c r="L134" s="1125">
        <f>0</f>
        <v>0</v>
      </c>
      <c r="M134" s="1125">
        <f>0</f>
        <v>0</v>
      </c>
      <c r="N134" s="1125">
        <f>0</f>
        <v>0</v>
      </c>
      <c r="O134" s="1125">
        <v>1</v>
      </c>
      <c r="P134" s="1125">
        <f>0</f>
        <v>0</v>
      </c>
      <c r="Q134" s="1125">
        <v>1</v>
      </c>
      <c r="R134" s="1125">
        <f>0</f>
        <v>0</v>
      </c>
      <c r="S134" s="1125">
        <f>0</f>
        <v>0</v>
      </c>
      <c r="T134" s="1125">
        <f>0</f>
        <v>0</v>
      </c>
      <c r="U134" s="1125">
        <f>0</f>
        <v>0</v>
      </c>
      <c r="V134" s="1125">
        <f>0</f>
        <v>0</v>
      </c>
      <c r="W134" s="256" t="s">
        <v>434</v>
      </c>
      <c r="X134" s="1638"/>
    </row>
    <row r="135" spans="1:24" s="308" customFormat="1" ht="13.5" customHeight="1" thickBot="1" x14ac:dyDescent="0.25">
      <c r="A135" s="1629" t="s">
        <v>1224</v>
      </c>
      <c r="B135" s="1630" t="s">
        <v>1225</v>
      </c>
      <c r="C135" s="314" t="s">
        <v>1111</v>
      </c>
      <c r="D135" s="1117">
        <f t="shared" si="1"/>
        <v>0</v>
      </c>
      <c r="E135" s="1118">
        <f>0</f>
        <v>0</v>
      </c>
      <c r="F135" s="1119">
        <f>0</f>
        <v>0</v>
      </c>
      <c r="G135" s="1119">
        <f>0</f>
        <v>0</v>
      </c>
      <c r="H135" s="1119">
        <f>0</f>
        <v>0</v>
      </c>
      <c r="I135" s="1119">
        <f>0</f>
        <v>0</v>
      </c>
      <c r="J135" s="1119">
        <f>0</f>
        <v>0</v>
      </c>
      <c r="K135" s="1119">
        <f>0</f>
        <v>0</v>
      </c>
      <c r="L135" s="1119">
        <f>0</f>
        <v>0</v>
      </c>
      <c r="M135" s="1119">
        <f>0</f>
        <v>0</v>
      </c>
      <c r="N135" s="1119">
        <f>0</f>
        <v>0</v>
      </c>
      <c r="O135" s="1119">
        <f>0</f>
        <v>0</v>
      </c>
      <c r="P135" s="1119">
        <f>0</f>
        <v>0</v>
      </c>
      <c r="Q135" s="1119">
        <f>0</f>
        <v>0</v>
      </c>
      <c r="R135" s="1119">
        <f>0</f>
        <v>0</v>
      </c>
      <c r="S135" s="1119">
        <f>0</f>
        <v>0</v>
      </c>
      <c r="T135" s="1119">
        <f>0</f>
        <v>0</v>
      </c>
      <c r="U135" s="1119">
        <f>0</f>
        <v>0</v>
      </c>
      <c r="V135" s="1119">
        <f>0</f>
        <v>0</v>
      </c>
      <c r="W135" s="314" t="s">
        <v>180</v>
      </c>
      <c r="X135" s="1639" t="s">
        <v>1251</v>
      </c>
    </row>
    <row r="136" spans="1:24" s="308" customFormat="1" ht="13.5" thickBot="1" x14ac:dyDescent="0.25">
      <c r="A136" s="1622"/>
      <c r="B136" s="1624"/>
      <c r="C136" s="257" t="s">
        <v>1113</v>
      </c>
      <c r="D136" s="1120">
        <f t="shared" ref="D136:D214" si="2">SUM(E136:V136)</f>
        <v>1</v>
      </c>
      <c r="E136" s="1121">
        <f>0</f>
        <v>0</v>
      </c>
      <c r="F136" s="1122">
        <f>0</f>
        <v>0</v>
      </c>
      <c r="G136" s="1122">
        <v>1</v>
      </c>
      <c r="H136" s="1122">
        <f>0</f>
        <v>0</v>
      </c>
      <c r="I136" s="1122">
        <f>0</f>
        <v>0</v>
      </c>
      <c r="J136" s="1122">
        <f>0</f>
        <v>0</v>
      </c>
      <c r="K136" s="1122">
        <f>0</f>
        <v>0</v>
      </c>
      <c r="L136" s="1122">
        <f>0</f>
        <v>0</v>
      </c>
      <c r="M136" s="1122">
        <f>0</f>
        <v>0</v>
      </c>
      <c r="N136" s="1122">
        <f>0</f>
        <v>0</v>
      </c>
      <c r="O136" s="1122">
        <f>0</f>
        <v>0</v>
      </c>
      <c r="P136" s="1122">
        <f>0</f>
        <v>0</v>
      </c>
      <c r="Q136" s="1122">
        <f>0</f>
        <v>0</v>
      </c>
      <c r="R136" s="1122">
        <f>0</f>
        <v>0</v>
      </c>
      <c r="S136" s="1122">
        <f>0</f>
        <v>0</v>
      </c>
      <c r="T136" s="1122">
        <f>0</f>
        <v>0</v>
      </c>
      <c r="U136" s="1122">
        <f>0</f>
        <v>0</v>
      </c>
      <c r="V136" s="1122">
        <f>0</f>
        <v>0</v>
      </c>
      <c r="W136" s="257" t="s">
        <v>434</v>
      </c>
      <c r="X136" s="1636"/>
    </row>
    <row r="137" spans="1:24" s="309" customFormat="1" ht="13.5" customHeight="1" thickBot="1" x14ac:dyDescent="0.25">
      <c r="A137" s="1625" t="s">
        <v>1156</v>
      </c>
      <c r="B137" s="1627" t="s">
        <v>1157</v>
      </c>
      <c r="C137" s="256" t="s">
        <v>1111</v>
      </c>
      <c r="D137" s="1123">
        <f t="shared" si="2"/>
        <v>0</v>
      </c>
      <c r="E137" s="1124">
        <f>0</f>
        <v>0</v>
      </c>
      <c r="F137" s="1125">
        <f>0</f>
        <v>0</v>
      </c>
      <c r="G137" s="1125">
        <f>0</f>
        <v>0</v>
      </c>
      <c r="H137" s="1125">
        <f>0</f>
        <v>0</v>
      </c>
      <c r="I137" s="1125">
        <f>0</f>
        <v>0</v>
      </c>
      <c r="J137" s="1125">
        <f>0</f>
        <v>0</v>
      </c>
      <c r="K137" s="1125">
        <f>0</f>
        <v>0</v>
      </c>
      <c r="L137" s="1125">
        <f>0</f>
        <v>0</v>
      </c>
      <c r="M137" s="1125">
        <f>0</f>
        <v>0</v>
      </c>
      <c r="N137" s="1125">
        <f>0</f>
        <v>0</v>
      </c>
      <c r="O137" s="1125">
        <f>0</f>
        <v>0</v>
      </c>
      <c r="P137" s="1125">
        <f>0</f>
        <v>0</v>
      </c>
      <c r="Q137" s="1125">
        <f>0</f>
        <v>0</v>
      </c>
      <c r="R137" s="1125">
        <f>0</f>
        <v>0</v>
      </c>
      <c r="S137" s="1125">
        <f>0</f>
        <v>0</v>
      </c>
      <c r="T137" s="1125">
        <f>0</f>
        <v>0</v>
      </c>
      <c r="U137" s="1125">
        <f>0</f>
        <v>0</v>
      </c>
      <c r="V137" s="1125">
        <f>0</f>
        <v>0</v>
      </c>
      <c r="W137" s="256" t="s">
        <v>180</v>
      </c>
      <c r="X137" s="1637" t="s">
        <v>1158</v>
      </c>
    </row>
    <row r="138" spans="1:24" s="309" customFormat="1" ht="13.5" thickBot="1" x14ac:dyDescent="0.25">
      <c r="A138" s="1626"/>
      <c r="B138" s="1628"/>
      <c r="C138" s="256" t="s">
        <v>1113</v>
      </c>
      <c r="D138" s="1123">
        <f t="shared" si="2"/>
        <v>0</v>
      </c>
      <c r="E138" s="1124">
        <f>0</f>
        <v>0</v>
      </c>
      <c r="F138" s="1125">
        <f>0</f>
        <v>0</v>
      </c>
      <c r="G138" s="1125">
        <f>0</f>
        <v>0</v>
      </c>
      <c r="H138" s="1125">
        <f>0</f>
        <v>0</v>
      </c>
      <c r="I138" s="1125">
        <f>0</f>
        <v>0</v>
      </c>
      <c r="J138" s="1125">
        <f>0</f>
        <v>0</v>
      </c>
      <c r="K138" s="1125">
        <f>0</f>
        <v>0</v>
      </c>
      <c r="L138" s="1125">
        <f>0</f>
        <v>0</v>
      </c>
      <c r="M138" s="1125">
        <f>0</f>
        <v>0</v>
      </c>
      <c r="N138" s="1125">
        <f>0</f>
        <v>0</v>
      </c>
      <c r="O138" s="1125">
        <f>0</f>
        <v>0</v>
      </c>
      <c r="P138" s="1125">
        <f>0</f>
        <v>0</v>
      </c>
      <c r="Q138" s="1125">
        <f>0</f>
        <v>0</v>
      </c>
      <c r="R138" s="1125">
        <f>0</f>
        <v>0</v>
      </c>
      <c r="S138" s="1125">
        <f>0</f>
        <v>0</v>
      </c>
      <c r="T138" s="1125">
        <f>0</f>
        <v>0</v>
      </c>
      <c r="U138" s="1125">
        <f>0</f>
        <v>0</v>
      </c>
      <c r="V138" s="1125">
        <f>0</f>
        <v>0</v>
      </c>
      <c r="W138" s="256" t="s">
        <v>434</v>
      </c>
      <c r="X138" s="1638"/>
    </row>
    <row r="139" spans="1:24" s="308" customFormat="1" ht="16.5" customHeight="1" thickBot="1" x14ac:dyDescent="0.25">
      <c r="A139" s="1629" t="s">
        <v>950</v>
      </c>
      <c r="B139" s="1630" t="s">
        <v>1052</v>
      </c>
      <c r="C139" s="314" t="s">
        <v>1111</v>
      </c>
      <c r="D139" s="1117">
        <f t="shared" si="2"/>
        <v>1</v>
      </c>
      <c r="E139" s="1118">
        <f>0</f>
        <v>0</v>
      </c>
      <c r="F139" s="1119">
        <f>0</f>
        <v>0</v>
      </c>
      <c r="G139" s="1119">
        <f>0</f>
        <v>0</v>
      </c>
      <c r="H139" s="1119">
        <f>0</f>
        <v>0</v>
      </c>
      <c r="I139" s="1119">
        <f>0</f>
        <v>0</v>
      </c>
      <c r="J139" s="1119">
        <f>0</f>
        <v>0</v>
      </c>
      <c r="K139" s="1119">
        <f>0</f>
        <v>0</v>
      </c>
      <c r="L139" s="1119">
        <f>0</f>
        <v>0</v>
      </c>
      <c r="M139" s="1119">
        <f>0</f>
        <v>0</v>
      </c>
      <c r="N139" s="1119">
        <f>0</f>
        <v>0</v>
      </c>
      <c r="O139" s="1119">
        <f>0</f>
        <v>0</v>
      </c>
      <c r="P139" s="1119">
        <f>0</f>
        <v>0</v>
      </c>
      <c r="Q139" s="1119">
        <f>0</f>
        <v>0</v>
      </c>
      <c r="R139" s="1119">
        <f>0</f>
        <v>0</v>
      </c>
      <c r="S139" s="1119">
        <f>0</f>
        <v>0</v>
      </c>
      <c r="T139" s="1119">
        <f>0</f>
        <v>0</v>
      </c>
      <c r="U139" s="1119">
        <f>0</f>
        <v>0</v>
      </c>
      <c r="V139" s="1119">
        <v>1</v>
      </c>
      <c r="W139" s="314" t="s">
        <v>180</v>
      </c>
      <c r="X139" s="1639" t="s">
        <v>1053</v>
      </c>
    </row>
    <row r="140" spans="1:24" s="308" customFormat="1" ht="16.5" customHeight="1" thickBot="1" x14ac:dyDescent="0.25">
      <c r="A140" s="1622"/>
      <c r="B140" s="1624"/>
      <c r="C140" s="257" t="s">
        <v>1113</v>
      </c>
      <c r="D140" s="1120">
        <f t="shared" si="2"/>
        <v>0</v>
      </c>
      <c r="E140" s="1121">
        <f>0</f>
        <v>0</v>
      </c>
      <c r="F140" s="1122">
        <f>0</f>
        <v>0</v>
      </c>
      <c r="G140" s="1122">
        <f>0</f>
        <v>0</v>
      </c>
      <c r="H140" s="1122">
        <f>0</f>
        <v>0</v>
      </c>
      <c r="I140" s="1122">
        <f>0</f>
        <v>0</v>
      </c>
      <c r="J140" s="1122">
        <f>0</f>
        <v>0</v>
      </c>
      <c r="K140" s="1122">
        <f>0</f>
        <v>0</v>
      </c>
      <c r="L140" s="1122">
        <f>0</f>
        <v>0</v>
      </c>
      <c r="M140" s="1122">
        <f>0</f>
        <v>0</v>
      </c>
      <c r="N140" s="1122">
        <f>0</f>
        <v>0</v>
      </c>
      <c r="O140" s="1122">
        <f>0</f>
        <v>0</v>
      </c>
      <c r="P140" s="1122">
        <f>0</f>
        <v>0</v>
      </c>
      <c r="Q140" s="1122">
        <f>0</f>
        <v>0</v>
      </c>
      <c r="R140" s="1122">
        <f>0</f>
        <v>0</v>
      </c>
      <c r="S140" s="1122">
        <f>0</f>
        <v>0</v>
      </c>
      <c r="T140" s="1122">
        <f>0</f>
        <v>0</v>
      </c>
      <c r="U140" s="1122">
        <f>0</f>
        <v>0</v>
      </c>
      <c r="V140" s="1122">
        <f>0</f>
        <v>0</v>
      </c>
      <c r="W140" s="257" t="s">
        <v>434</v>
      </c>
      <c r="X140" s="1636"/>
    </row>
    <row r="141" spans="1:24" s="309" customFormat="1" ht="18.75" customHeight="1" thickBot="1" x14ac:dyDescent="0.25">
      <c r="A141" s="1625" t="s">
        <v>1054</v>
      </c>
      <c r="B141" s="1627" t="s">
        <v>1055</v>
      </c>
      <c r="C141" s="256" t="s">
        <v>1111</v>
      </c>
      <c r="D141" s="1123">
        <f t="shared" si="2"/>
        <v>9</v>
      </c>
      <c r="E141" s="1124">
        <f>0</f>
        <v>0</v>
      </c>
      <c r="F141" s="1125">
        <f>0</f>
        <v>0</v>
      </c>
      <c r="G141" s="1125">
        <f>0</f>
        <v>0</v>
      </c>
      <c r="H141" s="1125">
        <f>0</f>
        <v>0</v>
      </c>
      <c r="I141" s="1125">
        <f>0</f>
        <v>0</v>
      </c>
      <c r="J141" s="1125">
        <f>0</f>
        <v>0</v>
      </c>
      <c r="K141" s="1125">
        <f>0</f>
        <v>0</v>
      </c>
      <c r="L141" s="1125">
        <f>0</f>
        <v>0</v>
      </c>
      <c r="M141" s="1125">
        <f>0</f>
        <v>0</v>
      </c>
      <c r="N141" s="1125">
        <f>0</f>
        <v>0</v>
      </c>
      <c r="O141" s="1125">
        <f>0</f>
        <v>0</v>
      </c>
      <c r="P141" s="1125">
        <f>0</f>
        <v>0</v>
      </c>
      <c r="Q141" s="1125">
        <f>0</f>
        <v>0</v>
      </c>
      <c r="R141" s="1125">
        <f>0</f>
        <v>0</v>
      </c>
      <c r="S141" s="1125">
        <f>0</f>
        <v>0</v>
      </c>
      <c r="T141" s="1125">
        <f>0</f>
        <v>0</v>
      </c>
      <c r="U141" s="1125">
        <f>0</f>
        <v>0</v>
      </c>
      <c r="V141" s="1125">
        <v>9</v>
      </c>
      <c r="W141" s="256" t="s">
        <v>180</v>
      </c>
      <c r="X141" s="1637" t="s">
        <v>1056</v>
      </c>
    </row>
    <row r="142" spans="1:24" s="309" customFormat="1" ht="18.75" customHeight="1" thickBot="1" x14ac:dyDescent="0.25">
      <c r="A142" s="1626"/>
      <c r="B142" s="1628"/>
      <c r="C142" s="256" t="s">
        <v>1113</v>
      </c>
      <c r="D142" s="1123">
        <f t="shared" si="2"/>
        <v>8</v>
      </c>
      <c r="E142" s="1124">
        <f>0</f>
        <v>0</v>
      </c>
      <c r="F142" s="1125">
        <f>0</f>
        <v>0</v>
      </c>
      <c r="G142" s="1125">
        <f>0</f>
        <v>0</v>
      </c>
      <c r="H142" s="1125">
        <f>0</f>
        <v>0</v>
      </c>
      <c r="I142" s="1125">
        <f>0</f>
        <v>0</v>
      </c>
      <c r="J142" s="1125">
        <f>0</f>
        <v>0</v>
      </c>
      <c r="K142" s="1125">
        <f>0</f>
        <v>0</v>
      </c>
      <c r="L142" s="1125">
        <f>0</f>
        <v>0</v>
      </c>
      <c r="M142" s="1125">
        <f>0</f>
        <v>0</v>
      </c>
      <c r="N142" s="1125">
        <f>0</f>
        <v>0</v>
      </c>
      <c r="O142" s="1125">
        <f>0</f>
        <v>0</v>
      </c>
      <c r="P142" s="1125">
        <f>0</f>
        <v>0</v>
      </c>
      <c r="Q142" s="1125">
        <f>0</f>
        <v>0</v>
      </c>
      <c r="R142" s="1125">
        <f>0</f>
        <v>0</v>
      </c>
      <c r="S142" s="1125">
        <f>0</f>
        <v>0</v>
      </c>
      <c r="T142" s="1125">
        <f>0</f>
        <v>0</v>
      </c>
      <c r="U142" s="1125">
        <f>0</f>
        <v>0</v>
      </c>
      <c r="V142" s="1125">
        <v>8</v>
      </c>
      <c r="W142" s="256" t="s">
        <v>434</v>
      </c>
      <c r="X142" s="1638"/>
    </row>
    <row r="143" spans="1:24" s="308" customFormat="1" ht="13.5" customHeight="1" thickBot="1" x14ac:dyDescent="0.25">
      <c r="A143" s="1629" t="s">
        <v>1057</v>
      </c>
      <c r="B143" s="1630" t="s">
        <v>1058</v>
      </c>
      <c r="C143" s="314" t="s">
        <v>1111</v>
      </c>
      <c r="D143" s="1117">
        <f t="shared" si="2"/>
        <v>3</v>
      </c>
      <c r="E143" s="1118">
        <f>0</f>
        <v>0</v>
      </c>
      <c r="F143" s="1119">
        <f>0</f>
        <v>0</v>
      </c>
      <c r="G143" s="1119">
        <f>0</f>
        <v>0</v>
      </c>
      <c r="H143" s="1119">
        <f>0</f>
        <v>0</v>
      </c>
      <c r="I143" s="1119">
        <f>0</f>
        <v>0</v>
      </c>
      <c r="J143" s="1119">
        <f>0</f>
        <v>0</v>
      </c>
      <c r="K143" s="1119">
        <f>0</f>
        <v>0</v>
      </c>
      <c r="L143" s="1119">
        <f>0</f>
        <v>0</v>
      </c>
      <c r="M143" s="1119">
        <f>0</f>
        <v>0</v>
      </c>
      <c r="N143" s="1119">
        <f>0</f>
        <v>0</v>
      </c>
      <c r="O143" s="1119">
        <f>0</f>
        <v>0</v>
      </c>
      <c r="P143" s="1119">
        <f>0</f>
        <v>0</v>
      </c>
      <c r="Q143" s="1119">
        <f>0</f>
        <v>0</v>
      </c>
      <c r="R143" s="1119">
        <f>0</f>
        <v>0</v>
      </c>
      <c r="S143" s="1119">
        <f>0</f>
        <v>0</v>
      </c>
      <c r="T143" s="1119">
        <f>0</f>
        <v>0</v>
      </c>
      <c r="U143" s="1119">
        <f>0</f>
        <v>0</v>
      </c>
      <c r="V143" s="1119">
        <v>3</v>
      </c>
      <c r="W143" s="314" t="s">
        <v>180</v>
      </c>
      <c r="X143" s="1639" t="s">
        <v>1059</v>
      </c>
    </row>
    <row r="144" spans="1:24" s="308" customFormat="1" ht="13.5" thickBot="1" x14ac:dyDescent="0.25">
      <c r="A144" s="1622"/>
      <c r="B144" s="1624"/>
      <c r="C144" s="257" t="s">
        <v>1113</v>
      </c>
      <c r="D144" s="1120">
        <f t="shared" si="2"/>
        <v>2</v>
      </c>
      <c r="E144" s="1121">
        <f>0</f>
        <v>0</v>
      </c>
      <c r="F144" s="1122">
        <f>0</f>
        <v>0</v>
      </c>
      <c r="G144" s="1122">
        <f>0</f>
        <v>0</v>
      </c>
      <c r="H144" s="1122">
        <f>0</f>
        <v>0</v>
      </c>
      <c r="I144" s="1122">
        <f>0</f>
        <v>0</v>
      </c>
      <c r="J144" s="1122">
        <f>0</f>
        <v>0</v>
      </c>
      <c r="K144" s="1122">
        <f>0</f>
        <v>0</v>
      </c>
      <c r="L144" s="1122">
        <f>0</f>
        <v>0</v>
      </c>
      <c r="M144" s="1122">
        <f>0</f>
        <v>0</v>
      </c>
      <c r="N144" s="1122">
        <f>0</f>
        <v>0</v>
      </c>
      <c r="O144" s="1122">
        <f>0</f>
        <v>0</v>
      </c>
      <c r="P144" s="1122">
        <f>0</f>
        <v>0</v>
      </c>
      <c r="Q144" s="1122">
        <f>0</f>
        <v>0</v>
      </c>
      <c r="R144" s="1122">
        <f>0</f>
        <v>0</v>
      </c>
      <c r="S144" s="1122">
        <f>0</f>
        <v>0</v>
      </c>
      <c r="T144" s="1122">
        <f>0</f>
        <v>0</v>
      </c>
      <c r="U144" s="1122">
        <f>0</f>
        <v>0</v>
      </c>
      <c r="V144" s="1122">
        <v>2</v>
      </c>
      <c r="W144" s="257" t="s">
        <v>434</v>
      </c>
      <c r="X144" s="1636"/>
    </row>
    <row r="145" spans="1:24" s="309" customFormat="1" ht="13.5" customHeight="1" thickBot="1" x14ac:dyDescent="0.25">
      <c r="A145" s="1625" t="s">
        <v>1226</v>
      </c>
      <c r="B145" s="1627" t="s">
        <v>1227</v>
      </c>
      <c r="C145" s="256" t="s">
        <v>1111</v>
      </c>
      <c r="D145" s="1123">
        <f t="shared" si="2"/>
        <v>0</v>
      </c>
      <c r="E145" s="1124">
        <f>0</f>
        <v>0</v>
      </c>
      <c r="F145" s="1125">
        <f>0</f>
        <v>0</v>
      </c>
      <c r="G145" s="1125">
        <f>0</f>
        <v>0</v>
      </c>
      <c r="H145" s="1125">
        <f>0</f>
        <v>0</v>
      </c>
      <c r="I145" s="1125">
        <f>0</f>
        <v>0</v>
      </c>
      <c r="J145" s="1125">
        <f>0</f>
        <v>0</v>
      </c>
      <c r="K145" s="1125">
        <f>0</f>
        <v>0</v>
      </c>
      <c r="L145" s="1125">
        <f>0</f>
        <v>0</v>
      </c>
      <c r="M145" s="1125">
        <f>0</f>
        <v>0</v>
      </c>
      <c r="N145" s="1125">
        <f>0</f>
        <v>0</v>
      </c>
      <c r="O145" s="1125">
        <f>0</f>
        <v>0</v>
      </c>
      <c r="P145" s="1125">
        <f>0</f>
        <v>0</v>
      </c>
      <c r="Q145" s="1125">
        <f>0</f>
        <v>0</v>
      </c>
      <c r="R145" s="1125">
        <f>0</f>
        <v>0</v>
      </c>
      <c r="S145" s="1125">
        <f>0</f>
        <v>0</v>
      </c>
      <c r="T145" s="1125">
        <f>0</f>
        <v>0</v>
      </c>
      <c r="U145" s="1125">
        <f>0</f>
        <v>0</v>
      </c>
      <c r="V145" s="1125">
        <f>0</f>
        <v>0</v>
      </c>
      <c r="W145" s="256" t="s">
        <v>180</v>
      </c>
      <c r="X145" s="1637" t="s">
        <v>1252</v>
      </c>
    </row>
    <row r="146" spans="1:24" s="309" customFormat="1" ht="13.5" thickBot="1" x14ac:dyDescent="0.25">
      <c r="A146" s="1626"/>
      <c r="B146" s="1628"/>
      <c r="C146" s="256" t="s">
        <v>1113</v>
      </c>
      <c r="D146" s="1123">
        <f t="shared" si="2"/>
        <v>0</v>
      </c>
      <c r="E146" s="1124">
        <f>0</f>
        <v>0</v>
      </c>
      <c r="F146" s="1125">
        <f>0</f>
        <v>0</v>
      </c>
      <c r="G146" s="1125">
        <f>0</f>
        <v>0</v>
      </c>
      <c r="H146" s="1125">
        <f>0</f>
        <v>0</v>
      </c>
      <c r="I146" s="1125">
        <f>0</f>
        <v>0</v>
      </c>
      <c r="J146" s="1125">
        <f>0</f>
        <v>0</v>
      </c>
      <c r="K146" s="1125">
        <f>0</f>
        <v>0</v>
      </c>
      <c r="L146" s="1125">
        <f>0</f>
        <v>0</v>
      </c>
      <c r="M146" s="1125">
        <f>0</f>
        <v>0</v>
      </c>
      <c r="N146" s="1125">
        <f>0</f>
        <v>0</v>
      </c>
      <c r="O146" s="1125">
        <f>0</f>
        <v>0</v>
      </c>
      <c r="P146" s="1125">
        <f>0</f>
        <v>0</v>
      </c>
      <c r="Q146" s="1125">
        <f>0</f>
        <v>0</v>
      </c>
      <c r="R146" s="1125">
        <f>0</f>
        <v>0</v>
      </c>
      <c r="S146" s="1125">
        <f>0</f>
        <v>0</v>
      </c>
      <c r="T146" s="1125">
        <f>0</f>
        <v>0</v>
      </c>
      <c r="U146" s="1125">
        <f>0</f>
        <v>0</v>
      </c>
      <c r="V146" s="1125">
        <f>0</f>
        <v>0</v>
      </c>
      <c r="W146" s="256" t="s">
        <v>434</v>
      </c>
      <c r="X146" s="1638"/>
    </row>
    <row r="147" spans="1:24" s="308" customFormat="1" ht="13.5" customHeight="1" thickBot="1" x14ac:dyDescent="0.25">
      <c r="A147" s="1629" t="s">
        <v>1573</v>
      </c>
      <c r="B147" s="1630" t="s">
        <v>1574</v>
      </c>
      <c r="C147" s="314" t="s">
        <v>1111</v>
      </c>
      <c r="D147" s="1117">
        <f t="shared" si="2"/>
        <v>0</v>
      </c>
      <c r="E147" s="1118">
        <f>0</f>
        <v>0</v>
      </c>
      <c r="F147" s="1119">
        <f>0</f>
        <v>0</v>
      </c>
      <c r="G147" s="1119">
        <f>0</f>
        <v>0</v>
      </c>
      <c r="H147" s="1119">
        <f>0</f>
        <v>0</v>
      </c>
      <c r="I147" s="1119">
        <f>0</f>
        <v>0</v>
      </c>
      <c r="J147" s="1119">
        <f>0</f>
        <v>0</v>
      </c>
      <c r="K147" s="1119">
        <f>0</f>
        <v>0</v>
      </c>
      <c r="L147" s="1119">
        <f>0</f>
        <v>0</v>
      </c>
      <c r="M147" s="1119">
        <f>0</f>
        <v>0</v>
      </c>
      <c r="N147" s="1119">
        <f>0</f>
        <v>0</v>
      </c>
      <c r="O147" s="1119">
        <f>0</f>
        <v>0</v>
      </c>
      <c r="P147" s="1119">
        <f>0</f>
        <v>0</v>
      </c>
      <c r="Q147" s="1119">
        <f>0</f>
        <v>0</v>
      </c>
      <c r="R147" s="1119">
        <f>0</f>
        <v>0</v>
      </c>
      <c r="S147" s="1119">
        <f>0</f>
        <v>0</v>
      </c>
      <c r="T147" s="1119">
        <f>0</f>
        <v>0</v>
      </c>
      <c r="U147" s="1119">
        <f>0</f>
        <v>0</v>
      </c>
      <c r="V147" s="1119">
        <f>0</f>
        <v>0</v>
      </c>
      <c r="W147" s="314" t="s">
        <v>180</v>
      </c>
      <c r="X147" s="1639" t="s">
        <v>1588</v>
      </c>
    </row>
    <row r="148" spans="1:24" s="308" customFormat="1" ht="13.5" thickBot="1" x14ac:dyDescent="0.25">
      <c r="A148" s="1622"/>
      <c r="B148" s="1624"/>
      <c r="C148" s="257" t="s">
        <v>1113</v>
      </c>
      <c r="D148" s="1120">
        <f t="shared" si="2"/>
        <v>1</v>
      </c>
      <c r="E148" s="1121">
        <f>0</f>
        <v>0</v>
      </c>
      <c r="F148" s="1122">
        <f>0</f>
        <v>0</v>
      </c>
      <c r="G148" s="1122">
        <f>0</f>
        <v>0</v>
      </c>
      <c r="H148" s="1122">
        <f>0</f>
        <v>0</v>
      </c>
      <c r="I148" s="1122">
        <f>0</f>
        <v>0</v>
      </c>
      <c r="J148" s="1122">
        <f>0</f>
        <v>0</v>
      </c>
      <c r="K148" s="1122">
        <f>0</f>
        <v>0</v>
      </c>
      <c r="L148" s="1122">
        <f>0</f>
        <v>0</v>
      </c>
      <c r="M148" s="1122">
        <f>0</f>
        <v>0</v>
      </c>
      <c r="N148" s="1122">
        <f>0</f>
        <v>0</v>
      </c>
      <c r="O148" s="1122">
        <f>0</f>
        <v>0</v>
      </c>
      <c r="P148" s="1122">
        <f>0</f>
        <v>0</v>
      </c>
      <c r="Q148" s="1122">
        <f>0</f>
        <v>0</v>
      </c>
      <c r="R148" s="1122">
        <f>0</f>
        <v>0</v>
      </c>
      <c r="S148" s="1122">
        <f>0</f>
        <v>0</v>
      </c>
      <c r="T148" s="1122">
        <f>0</f>
        <v>0</v>
      </c>
      <c r="U148" s="1122">
        <f>0</f>
        <v>0</v>
      </c>
      <c r="V148" s="1122">
        <v>1</v>
      </c>
      <c r="W148" s="257" t="s">
        <v>434</v>
      </c>
      <c r="X148" s="1636"/>
    </row>
    <row r="149" spans="1:24" s="309" customFormat="1" ht="18" customHeight="1" thickBot="1" x14ac:dyDescent="0.25">
      <c r="A149" s="1625" t="s">
        <v>1228</v>
      </c>
      <c r="B149" s="1627" t="s">
        <v>1229</v>
      </c>
      <c r="C149" s="256" t="s">
        <v>1111</v>
      </c>
      <c r="D149" s="1123">
        <f t="shared" si="2"/>
        <v>0</v>
      </c>
      <c r="E149" s="1124">
        <f>0</f>
        <v>0</v>
      </c>
      <c r="F149" s="1125">
        <f>0</f>
        <v>0</v>
      </c>
      <c r="G149" s="1125">
        <f>0</f>
        <v>0</v>
      </c>
      <c r="H149" s="1125">
        <f>0</f>
        <v>0</v>
      </c>
      <c r="I149" s="1125">
        <f>0</f>
        <v>0</v>
      </c>
      <c r="J149" s="1125">
        <f>0</f>
        <v>0</v>
      </c>
      <c r="K149" s="1125">
        <f>0</f>
        <v>0</v>
      </c>
      <c r="L149" s="1125">
        <f>0</f>
        <v>0</v>
      </c>
      <c r="M149" s="1125">
        <f>0</f>
        <v>0</v>
      </c>
      <c r="N149" s="1125">
        <f>0</f>
        <v>0</v>
      </c>
      <c r="O149" s="1125">
        <f>0</f>
        <v>0</v>
      </c>
      <c r="P149" s="1125">
        <f>0</f>
        <v>0</v>
      </c>
      <c r="Q149" s="1125">
        <f>0</f>
        <v>0</v>
      </c>
      <c r="R149" s="1125">
        <f>0</f>
        <v>0</v>
      </c>
      <c r="S149" s="1125">
        <f>0</f>
        <v>0</v>
      </c>
      <c r="T149" s="1125">
        <f>0</f>
        <v>0</v>
      </c>
      <c r="U149" s="1125">
        <f>0</f>
        <v>0</v>
      </c>
      <c r="V149" s="1125">
        <f>0</f>
        <v>0</v>
      </c>
      <c r="W149" s="256" t="s">
        <v>180</v>
      </c>
      <c r="X149" s="1637" t="s">
        <v>1253</v>
      </c>
    </row>
    <row r="150" spans="1:24" s="309" customFormat="1" ht="18" customHeight="1" thickBot="1" x14ac:dyDescent="0.25">
      <c r="A150" s="1626"/>
      <c r="B150" s="1628"/>
      <c r="C150" s="256" t="s">
        <v>1113</v>
      </c>
      <c r="D150" s="1123">
        <f t="shared" si="2"/>
        <v>0</v>
      </c>
      <c r="E150" s="1124">
        <f>0</f>
        <v>0</v>
      </c>
      <c r="F150" s="1125">
        <f>0</f>
        <v>0</v>
      </c>
      <c r="G150" s="1125">
        <f>0</f>
        <v>0</v>
      </c>
      <c r="H150" s="1125">
        <f>0</f>
        <v>0</v>
      </c>
      <c r="I150" s="1125">
        <f>0</f>
        <v>0</v>
      </c>
      <c r="J150" s="1125">
        <f>0</f>
        <v>0</v>
      </c>
      <c r="K150" s="1125">
        <f>0</f>
        <v>0</v>
      </c>
      <c r="L150" s="1125">
        <f>0</f>
        <v>0</v>
      </c>
      <c r="M150" s="1125">
        <f>0</f>
        <v>0</v>
      </c>
      <c r="N150" s="1125">
        <f>0</f>
        <v>0</v>
      </c>
      <c r="O150" s="1125">
        <f>0</f>
        <v>0</v>
      </c>
      <c r="P150" s="1125">
        <f>0</f>
        <v>0</v>
      </c>
      <c r="Q150" s="1125">
        <f>0</f>
        <v>0</v>
      </c>
      <c r="R150" s="1125">
        <f>0</f>
        <v>0</v>
      </c>
      <c r="S150" s="1125">
        <f>0</f>
        <v>0</v>
      </c>
      <c r="T150" s="1125">
        <f>0</f>
        <v>0</v>
      </c>
      <c r="U150" s="1125">
        <f>0</f>
        <v>0</v>
      </c>
      <c r="V150" s="1125">
        <f>0</f>
        <v>0</v>
      </c>
      <c r="W150" s="256" t="s">
        <v>434</v>
      </c>
      <c r="X150" s="1638"/>
    </row>
    <row r="151" spans="1:24" s="308" customFormat="1" ht="13.5" customHeight="1" thickBot="1" x14ac:dyDescent="0.25">
      <c r="A151" s="1629" t="s">
        <v>1060</v>
      </c>
      <c r="B151" s="1630" t="s">
        <v>1061</v>
      </c>
      <c r="C151" s="314" t="s">
        <v>1111</v>
      </c>
      <c r="D151" s="1117">
        <f t="shared" si="2"/>
        <v>1</v>
      </c>
      <c r="E151" s="1118">
        <f>0</f>
        <v>0</v>
      </c>
      <c r="F151" s="1119">
        <f>0</f>
        <v>0</v>
      </c>
      <c r="G151" s="1119">
        <f>0</f>
        <v>0</v>
      </c>
      <c r="H151" s="1119">
        <f>0</f>
        <v>0</v>
      </c>
      <c r="I151" s="1119">
        <f>0</f>
        <v>0</v>
      </c>
      <c r="J151" s="1119">
        <f>0</f>
        <v>0</v>
      </c>
      <c r="K151" s="1119">
        <f>0</f>
        <v>0</v>
      </c>
      <c r="L151" s="1119">
        <f>0</f>
        <v>0</v>
      </c>
      <c r="M151" s="1119">
        <f>0</f>
        <v>0</v>
      </c>
      <c r="N151" s="1119">
        <f>0</f>
        <v>0</v>
      </c>
      <c r="O151" s="1119">
        <f>0</f>
        <v>0</v>
      </c>
      <c r="P151" s="1119">
        <f>0</f>
        <v>0</v>
      </c>
      <c r="Q151" s="1119">
        <f>0</f>
        <v>0</v>
      </c>
      <c r="R151" s="1119">
        <f>0</f>
        <v>0</v>
      </c>
      <c r="S151" s="1119">
        <f>0</f>
        <v>0</v>
      </c>
      <c r="T151" s="1119">
        <f>0</f>
        <v>0</v>
      </c>
      <c r="U151" s="1119">
        <f>0</f>
        <v>0</v>
      </c>
      <c r="V151" s="1119">
        <v>1</v>
      </c>
      <c r="W151" s="314" t="s">
        <v>180</v>
      </c>
      <c r="X151" s="1639" t="s">
        <v>1062</v>
      </c>
    </row>
    <row r="152" spans="1:24" s="308" customFormat="1" ht="13.5" thickBot="1" x14ac:dyDescent="0.25">
      <c r="A152" s="1622"/>
      <c r="B152" s="1624"/>
      <c r="C152" s="257" t="s">
        <v>1113</v>
      </c>
      <c r="D152" s="1120">
        <f t="shared" si="2"/>
        <v>0</v>
      </c>
      <c r="E152" s="1121">
        <f>0</f>
        <v>0</v>
      </c>
      <c r="F152" s="1122">
        <f>0</f>
        <v>0</v>
      </c>
      <c r="G152" s="1122">
        <f>0</f>
        <v>0</v>
      </c>
      <c r="H152" s="1122">
        <f>0</f>
        <v>0</v>
      </c>
      <c r="I152" s="1122">
        <f>0</f>
        <v>0</v>
      </c>
      <c r="J152" s="1122">
        <f>0</f>
        <v>0</v>
      </c>
      <c r="K152" s="1122">
        <f>0</f>
        <v>0</v>
      </c>
      <c r="L152" s="1122">
        <f>0</f>
        <v>0</v>
      </c>
      <c r="M152" s="1122">
        <f>0</f>
        <v>0</v>
      </c>
      <c r="N152" s="1122">
        <f>0</f>
        <v>0</v>
      </c>
      <c r="O152" s="1122">
        <f>0</f>
        <v>0</v>
      </c>
      <c r="P152" s="1122">
        <f>0</f>
        <v>0</v>
      </c>
      <c r="Q152" s="1122">
        <f>0</f>
        <v>0</v>
      </c>
      <c r="R152" s="1122">
        <f>0</f>
        <v>0</v>
      </c>
      <c r="S152" s="1122">
        <f>0</f>
        <v>0</v>
      </c>
      <c r="T152" s="1122">
        <f>0</f>
        <v>0</v>
      </c>
      <c r="U152" s="1122">
        <f>0</f>
        <v>0</v>
      </c>
      <c r="V152" s="1122">
        <f>0</f>
        <v>0</v>
      </c>
      <c r="W152" s="257" t="s">
        <v>434</v>
      </c>
      <c r="X152" s="1636"/>
    </row>
    <row r="153" spans="1:24" s="309" customFormat="1" ht="14.25" customHeight="1" thickBot="1" x14ac:dyDescent="0.25">
      <c r="A153" s="1625" t="s">
        <v>1063</v>
      </c>
      <c r="B153" s="1627" t="s">
        <v>1064</v>
      </c>
      <c r="C153" s="256" t="s">
        <v>1111</v>
      </c>
      <c r="D153" s="1123">
        <f t="shared" si="2"/>
        <v>0</v>
      </c>
      <c r="E153" s="1124">
        <f>0</f>
        <v>0</v>
      </c>
      <c r="F153" s="1125">
        <f>0</f>
        <v>0</v>
      </c>
      <c r="G153" s="1125">
        <f>0</f>
        <v>0</v>
      </c>
      <c r="H153" s="1125">
        <f>0</f>
        <v>0</v>
      </c>
      <c r="I153" s="1125">
        <f>0</f>
        <v>0</v>
      </c>
      <c r="J153" s="1125">
        <f>0</f>
        <v>0</v>
      </c>
      <c r="K153" s="1125">
        <f>0</f>
        <v>0</v>
      </c>
      <c r="L153" s="1125">
        <f>0</f>
        <v>0</v>
      </c>
      <c r="M153" s="1125">
        <f>0</f>
        <v>0</v>
      </c>
      <c r="N153" s="1125">
        <f>0</f>
        <v>0</v>
      </c>
      <c r="O153" s="1125">
        <f>0</f>
        <v>0</v>
      </c>
      <c r="P153" s="1125">
        <f>0</f>
        <v>0</v>
      </c>
      <c r="Q153" s="1125">
        <f>0</f>
        <v>0</v>
      </c>
      <c r="R153" s="1125">
        <f>0</f>
        <v>0</v>
      </c>
      <c r="S153" s="1125">
        <f>0</f>
        <v>0</v>
      </c>
      <c r="T153" s="1125">
        <f>0</f>
        <v>0</v>
      </c>
      <c r="U153" s="1125">
        <f>0</f>
        <v>0</v>
      </c>
      <c r="V153" s="1125">
        <f>0</f>
        <v>0</v>
      </c>
      <c r="W153" s="256" t="s">
        <v>180</v>
      </c>
      <c r="X153" s="1637" t="s">
        <v>1065</v>
      </c>
    </row>
    <row r="154" spans="1:24" s="309" customFormat="1" ht="14.25" customHeight="1" thickBot="1" x14ac:dyDescent="0.25">
      <c r="A154" s="1626"/>
      <c r="B154" s="1628"/>
      <c r="C154" s="256" t="s">
        <v>1113</v>
      </c>
      <c r="D154" s="1123">
        <f t="shared" si="2"/>
        <v>1</v>
      </c>
      <c r="E154" s="1124">
        <f>0</f>
        <v>0</v>
      </c>
      <c r="F154" s="1125">
        <f>0</f>
        <v>0</v>
      </c>
      <c r="G154" s="1125">
        <f>0</f>
        <v>0</v>
      </c>
      <c r="H154" s="1125">
        <f>0</f>
        <v>0</v>
      </c>
      <c r="I154" s="1125">
        <f>0</f>
        <v>0</v>
      </c>
      <c r="J154" s="1125">
        <f>0</f>
        <v>0</v>
      </c>
      <c r="K154" s="1125">
        <f>0</f>
        <v>0</v>
      </c>
      <c r="L154" s="1125">
        <f>0</f>
        <v>0</v>
      </c>
      <c r="M154" s="1125">
        <f>0</f>
        <v>0</v>
      </c>
      <c r="N154" s="1125">
        <f>0</f>
        <v>0</v>
      </c>
      <c r="O154" s="1125">
        <f>0</f>
        <v>0</v>
      </c>
      <c r="P154" s="1125">
        <f>0</f>
        <v>0</v>
      </c>
      <c r="Q154" s="1125">
        <f>0</f>
        <v>0</v>
      </c>
      <c r="R154" s="1125">
        <f>0</f>
        <v>0</v>
      </c>
      <c r="S154" s="1125">
        <f>0</f>
        <v>0</v>
      </c>
      <c r="T154" s="1125">
        <f>0</f>
        <v>0</v>
      </c>
      <c r="U154" s="1125">
        <f>0</f>
        <v>0</v>
      </c>
      <c r="V154" s="1125">
        <v>1</v>
      </c>
      <c r="W154" s="256" t="s">
        <v>434</v>
      </c>
      <c r="X154" s="1638"/>
    </row>
    <row r="155" spans="1:24" s="308" customFormat="1" ht="13.5" customHeight="1" thickBot="1" x14ac:dyDescent="0.25">
      <c r="A155" s="1629" t="s">
        <v>1066</v>
      </c>
      <c r="B155" s="1630" t="s">
        <v>1067</v>
      </c>
      <c r="C155" s="314" t="s">
        <v>1111</v>
      </c>
      <c r="D155" s="1117">
        <f t="shared" si="2"/>
        <v>3</v>
      </c>
      <c r="E155" s="1118">
        <f>0</f>
        <v>0</v>
      </c>
      <c r="F155" s="1119">
        <f>0</f>
        <v>0</v>
      </c>
      <c r="G155" s="1119">
        <f>0</f>
        <v>0</v>
      </c>
      <c r="H155" s="1119">
        <f>0</f>
        <v>0</v>
      </c>
      <c r="I155" s="1119">
        <f>0</f>
        <v>0</v>
      </c>
      <c r="J155" s="1119">
        <f>0</f>
        <v>0</v>
      </c>
      <c r="K155" s="1119">
        <f>0</f>
        <v>0</v>
      </c>
      <c r="L155" s="1119">
        <f>0</f>
        <v>0</v>
      </c>
      <c r="M155" s="1119">
        <f>0</f>
        <v>0</v>
      </c>
      <c r="N155" s="1119">
        <f>0</f>
        <v>0</v>
      </c>
      <c r="O155" s="1119">
        <f>0</f>
        <v>0</v>
      </c>
      <c r="P155" s="1119">
        <f>0</f>
        <v>0</v>
      </c>
      <c r="Q155" s="1119">
        <f>0</f>
        <v>0</v>
      </c>
      <c r="R155" s="1119">
        <f>0</f>
        <v>0</v>
      </c>
      <c r="S155" s="1119">
        <f>0</f>
        <v>0</v>
      </c>
      <c r="T155" s="1119">
        <f>0</f>
        <v>0</v>
      </c>
      <c r="U155" s="1119">
        <f>0</f>
        <v>0</v>
      </c>
      <c r="V155" s="1119">
        <v>3</v>
      </c>
      <c r="W155" s="314" t="s">
        <v>180</v>
      </c>
      <c r="X155" s="1639" t="s">
        <v>1068</v>
      </c>
    </row>
    <row r="156" spans="1:24" s="308" customFormat="1" ht="13.5" thickBot="1" x14ac:dyDescent="0.25">
      <c r="A156" s="1622"/>
      <c r="B156" s="1624"/>
      <c r="C156" s="257" t="s">
        <v>1113</v>
      </c>
      <c r="D156" s="1120">
        <f t="shared" si="2"/>
        <v>4</v>
      </c>
      <c r="E156" s="1121">
        <f>0</f>
        <v>0</v>
      </c>
      <c r="F156" s="1122">
        <f>0</f>
        <v>0</v>
      </c>
      <c r="G156" s="1122">
        <f>0</f>
        <v>0</v>
      </c>
      <c r="H156" s="1122">
        <f>0</f>
        <v>0</v>
      </c>
      <c r="I156" s="1122">
        <f>0</f>
        <v>0</v>
      </c>
      <c r="J156" s="1122">
        <f>0</f>
        <v>0</v>
      </c>
      <c r="K156" s="1122">
        <f>0</f>
        <v>0</v>
      </c>
      <c r="L156" s="1122">
        <f>0</f>
        <v>0</v>
      </c>
      <c r="M156" s="1122">
        <f>0</f>
        <v>0</v>
      </c>
      <c r="N156" s="1122">
        <f>0</f>
        <v>0</v>
      </c>
      <c r="O156" s="1122">
        <f>0</f>
        <v>0</v>
      </c>
      <c r="P156" s="1122">
        <f>0</f>
        <v>0</v>
      </c>
      <c r="Q156" s="1122">
        <f>0</f>
        <v>0</v>
      </c>
      <c r="R156" s="1122">
        <f>0</f>
        <v>0</v>
      </c>
      <c r="S156" s="1122">
        <f>0</f>
        <v>0</v>
      </c>
      <c r="T156" s="1122">
        <f>0</f>
        <v>0</v>
      </c>
      <c r="U156" s="1122">
        <f>0</f>
        <v>0</v>
      </c>
      <c r="V156" s="1122">
        <v>4</v>
      </c>
      <c r="W156" s="257" t="s">
        <v>434</v>
      </c>
      <c r="X156" s="1636"/>
    </row>
    <row r="157" spans="1:24" s="309" customFormat="1" ht="13.5" customHeight="1" thickBot="1" x14ac:dyDescent="0.25">
      <c r="A157" s="1625" t="s">
        <v>1069</v>
      </c>
      <c r="B157" s="1627" t="s">
        <v>1070</v>
      </c>
      <c r="C157" s="256" t="s">
        <v>1111</v>
      </c>
      <c r="D157" s="1123">
        <f t="shared" si="2"/>
        <v>0</v>
      </c>
      <c r="E157" s="1124">
        <f>0</f>
        <v>0</v>
      </c>
      <c r="F157" s="1125">
        <f>0</f>
        <v>0</v>
      </c>
      <c r="G157" s="1125">
        <f>0</f>
        <v>0</v>
      </c>
      <c r="H157" s="1125">
        <f>0</f>
        <v>0</v>
      </c>
      <c r="I157" s="1125">
        <f>0</f>
        <v>0</v>
      </c>
      <c r="J157" s="1125">
        <f>0</f>
        <v>0</v>
      </c>
      <c r="K157" s="1125">
        <f>0</f>
        <v>0</v>
      </c>
      <c r="L157" s="1125">
        <f>0</f>
        <v>0</v>
      </c>
      <c r="M157" s="1125">
        <f>0</f>
        <v>0</v>
      </c>
      <c r="N157" s="1125">
        <f>0</f>
        <v>0</v>
      </c>
      <c r="O157" s="1125">
        <f>0</f>
        <v>0</v>
      </c>
      <c r="P157" s="1125">
        <f>0</f>
        <v>0</v>
      </c>
      <c r="Q157" s="1125">
        <f>0</f>
        <v>0</v>
      </c>
      <c r="R157" s="1125">
        <f>0</f>
        <v>0</v>
      </c>
      <c r="S157" s="1125">
        <f>0</f>
        <v>0</v>
      </c>
      <c r="T157" s="1125">
        <f>0</f>
        <v>0</v>
      </c>
      <c r="U157" s="1125">
        <f>0</f>
        <v>0</v>
      </c>
      <c r="V157" s="1125">
        <f>0</f>
        <v>0</v>
      </c>
      <c r="W157" s="256" t="s">
        <v>180</v>
      </c>
      <c r="X157" s="1637" t="s">
        <v>1071</v>
      </c>
    </row>
    <row r="158" spans="1:24" s="309" customFormat="1" ht="12.75" x14ac:dyDescent="0.2">
      <c r="A158" s="1631"/>
      <c r="B158" s="1632"/>
      <c r="C158" s="1221" t="s">
        <v>1113</v>
      </c>
      <c r="D158" s="1134">
        <f t="shared" si="2"/>
        <v>5</v>
      </c>
      <c r="E158" s="1222">
        <f>0</f>
        <v>0</v>
      </c>
      <c r="F158" s="1223">
        <f>0</f>
        <v>0</v>
      </c>
      <c r="G158" s="1223">
        <f>0</f>
        <v>0</v>
      </c>
      <c r="H158" s="1223">
        <f>0</f>
        <v>0</v>
      </c>
      <c r="I158" s="1223">
        <f>0</f>
        <v>0</v>
      </c>
      <c r="J158" s="1223">
        <f>0</f>
        <v>0</v>
      </c>
      <c r="K158" s="1223">
        <f>0</f>
        <v>0</v>
      </c>
      <c r="L158" s="1223">
        <f>0</f>
        <v>0</v>
      </c>
      <c r="M158" s="1223">
        <f>0</f>
        <v>0</v>
      </c>
      <c r="N158" s="1223">
        <f>0</f>
        <v>0</v>
      </c>
      <c r="O158" s="1223">
        <f>0</f>
        <v>0</v>
      </c>
      <c r="P158" s="1223">
        <f>0</f>
        <v>0</v>
      </c>
      <c r="Q158" s="1223">
        <f>0</f>
        <v>0</v>
      </c>
      <c r="R158" s="1223">
        <f>0</f>
        <v>0</v>
      </c>
      <c r="S158" s="1223">
        <f>0</f>
        <v>0</v>
      </c>
      <c r="T158" s="1223">
        <f>0</f>
        <v>0</v>
      </c>
      <c r="U158" s="1223">
        <f>0</f>
        <v>0</v>
      </c>
      <c r="V158" s="1223">
        <v>5</v>
      </c>
      <c r="W158" s="1221" t="s">
        <v>434</v>
      </c>
      <c r="X158" s="1640"/>
    </row>
    <row r="159" spans="1:24" s="308" customFormat="1" ht="13.5" customHeight="1" thickBot="1" x14ac:dyDescent="0.25">
      <c r="A159" s="1633" t="s">
        <v>1575</v>
      </c>
      <c r="B159" s="1634" t="s">
        <v>1576</v>
      </c>
      <c r="C159" s="310" t="s">
        <v>1111</v>
      </c>
      <c r="D159" s="1126">
        <f t="shared" si="2"/>
        <v>1</v>
      </c>
      <c r="E159" s="1127">
        <f>0</f>
        <v>0</v>
      </c>
      <c r="F159" s="1128">
        <f>0</f>
        <v>0</v>
      </c>
      <c r="G159" s="1128">
        <f>0</f>
        <v>0</v>
      </c>
      <c r="H159" s="1128">
        <f>0</f>
        <v>0</v>
      </c>
      <c r="I159" s="1128">
        <f>0</f>
        <v>0</v>
      </c>
      <c r="J159" s="1128">
        <f>0</f>
        <v>0</v>
      </c>
      <c r="K159" s="1128">
        <f>0</f>
        <v>0</v>
      </c>
      <c r="L159" s="1128">
        <f>0</f>
        <v>0</v>
      </c>
      <c r="M159" s="1128">
        <f>0</f>
        <v>0</v>
      </c>
      <c r="N159" s="1128">
        <f>0</f>
        <v>0</v>
      </c>
      <c r="O159" s="1128">
        <f>0</f>
        <v>0</v>
      </c>
      <c r="P159" s="1128">
        <f>0</f>
        <v>0</v>
      </c>
      <c r="Q159" s="1128">
        <f>0</f>
        <v>0</v>
      </c>
      <c r="R159" s="1128">
        <f>0</f>
        <v>0</v>
      </c>
      <c r="S159" s="1128">
        <f>0</f>
        <v>0</v>
      </c>
      <c r="T159" s="1128">
        <f>0</f>
        <v>0</v>
      </c>
      <c r="U159" s="1128">
        <f>0</f>
        <v>0</v>
      </c>
      <c r="V159" s="1128">
        <v>1</v>
      </c>
      <c r="W159" s="310" t="s">
        <v>180</v>
      </c>
      <c r="X159" s="1641" t="s">
        <v>1589</v>
      </c>
    </row>
    <row r="160" spans="1:24" s="308" customFormat="1" ht="13.5" thickBot="1" x14ac:dyDescent="0.25">
      <c r="A160" s="1622"/>
      <c r="B160" s="1624"/>
      <c r="C160" s="257" t="s">
        <v>1113</v>
      </c>
      <c r="D160" s="1120">
        <f t="shared" si="2"/>
        <v>0</v>
      </c>
      <c r="E160" s="1121">
        <f>0</f>
        <v>0</v>
      </c>
      <c r="F160" s="1122">
        <f>0</f>
        <v>0</v>
      </c>
      <c r="G160" s="1122">
        <f>0</f>
        <v>0</v>
      </c>
      <c r="H160" s="1122">
        <f>0</f>
        <v>0</v>
      </c>
      <c r="I160" s="1122">
        <f>0</f>
        <v>0</v>
      </c>
      <c r="J160" s="1122">
        <f>0</f>
        <v>0</v>
      </c>
      <c r="K160" s="1122">
        <f>0</f>
        <v>0</v>
      </c>
      <c r="L160" s="1122">
        <f>0</f>
        <v>0</v>
      </c>
      <c r="M160" s="1122">
        <f>0</f>
        <v>0</v>
      </c>
      <c r="N160" s="1122">
        <f>0</f>
        <v>0</v>
      </c>
      <c r="O160" s="1122">
        <f>0</f>
        <v>0</v>
      </c>
      <c r="P160" s="1122">
        <f>0</f>
        <v>0</v>
      </c>
      <c r="Q160" s="1122">
        <f>0</f>
        <v>0</v>
      </c>
      <c r="R160" s="1122">
        <f>0</f>
        <v>0</v>
      </c>
      <c r="S160" s="1122">
        <f>0</f>
        <v>0</v>
      </c>
      <c r="T160" s="1122">
        <f>0</f>
        <v>0</v>
      </c>
      <c r="U160" s="1122">
        <f>0</f>
        <v>0</v>
      </c>
      <c r="V160" s="1122">
        <f>0</f>
        <v>0</v>
      </c>
      <c r="W160" s="257" t="s">
        <v>434</v>
      </c>
      <c r="X160" s="1636"/>
    </row>
    <row r="161" spans="1:24" s="309" customFormat="1" ht="13.5" customHeight="1" thickBot="1" x14ac:dyDescent="0.25">
      <c r="A161" s="1625" t="s">
        <v>1577</v>
      </c>
      <c r="B161" s="1627" t="s">
        <v>1578</v>
      </c>
      <c r="C161" s="256" t="s">
        <v>1111</v>
      </c>
      <c r="D161" s="1123">
        <f t="shared" si="2"/>
        <v>1</v>
      </c>
      <c r="E161" s="1124">
        <f>0</f>
        <v>0</v>
      </c>
      <c r="F161" s="1125">
        <f>0</f>
        <v>0</v>
      </c>
      <c r="G161" s="1125">
        <f>0</f>
        <v>0</v>
      </c>
      <c r="H161" s="1125">
        <f>0</f>
        <v>0</v>
      </c>
      <c r="I161" s="1125">
        <f>0</f>
        <v>0</v>
      </c>
      <c r="J161" s="1125">
        <f>0</f>
        <v>0</v>
      </c>
      <c r="K161" s="1125">
        <f>0</f>
        <v>0</v>
      </c>
      <c r="L161" s="1125">
        <f>0</f>
        <v>0</v>
      </c>
      <c r="M161" s="1125">
        <f>0</f>
        <v>0</v>
      </c>
      <c r="N161" s="1125">
        <f>0</f>
        <v>0</v>
      </c>
      <c r="O161" s="1125">
        <f>0</f>
        <v>0</v>
      </c>
      <c r="P161" s="1125">
        <f>0</f>
        <v>0</v>
      </c>
      <c r="Q161" s="1125">
        <f>0</f>
        <v>0</v>
      </c>
      <c r="R161" s="1125">
        <f>0</f>
        <v>0</v>
      </c>
      <c r="S161" s="1125">
        <f>0</f>
        <v>0</v>
      </c>
      <c r="T161" s="1125">
        <f>0</f>
        <v>0</v>
      </c>
      <c r="U161" s="1125">
        <f>0</f>
        <v>0</v>
      </c>
      <c r="V161" s="1125">
        <v>1</v>
      </c>
      <c r="W161" s="256" t="s">
        <v>180</v>
      </c>
      <c r="X161" s="1637" t="s">
        <v>1590</v>
      </c>
    </row>
    <row r="162" spans="1:24" s="309" customFormat="1" ht="13.5" thickBot="1" x14ac:dyDescent="0.25">
      <c r="A162" s="1626"/>
      <c r="B162" s="1628"/>
      <c r="C162" s="256" t="s">
        <v>1113</v>
      </c>
      <c r="D162" s="1123">
        <f t="shared" si="2"/>
        <v>0</v>
      </c>
      <c r="E162" s="1124">
        <f>0</f>
        <v>0</v>
      </c>
      <c r="F162" s="1125">
        <f>0</f>
        <v>0</v>
      </c>
      <c r="G162" s="1125">
        <f>0</f>
        <v>0</v>
      </c>
      <c r="H162" s="1125">
        <f>0</f>
        <v>0</v>
      </c>
      <c r="I162" s="1125">
        <f>0</f>
        <v>0</v>
      </c>
      <c r="J162" s="1125">
        <f>0</f>
        <v>0</v>
      </c>
      <c r="K162" s="1125">
        <f>0</f>
        <v>0</v>
      </c>
      <c r="L162" s="1125">
        <f>0</f>
        <v>0</v>
      </c>
      <c r="M162" s="1125">
        <f>0</f>
        <v>0</v>
      </c>
      <c r="N162" s="1125">
        <f>0</f>
        <v>0</v>
      </c>
      <c r="O162" s="1125">
        <f>0</f>
        <v>0</v>
      </c>
      <c r="P162" s="1125">
        <f>0</f>
        <v>0</v>
      </c>
      <c r="Q162" s="1125">
        <f>0</f>
        <v>0</v>
      </c>
      <c r="R162" s="1125">
        <f>0</f>
        <v>0</v>
      </c>
      <c r="S162" s="1125">
        <f>0</f>
        <v>0</v>
      </c>
      <c r="T162" s="1125">
        <f>0</f>
        <v>0</v>
      </c>
      <c r="U162" s="1125">
        <f>0</f>
        <v>0</v>
      </c>
      <c r="V162" s="1125">
        <f>0</f>
        <v>0</v>
      </c>
      <c r="W162" s="256" t="s">
        <v>434</v>
      </c>
      <c r="X162" s="1638"/>
    </row>
    <row r="163" spans="1:24" s="308" customFormat="1" ht="20.25" customHeight="1" thickBot="1" x14ac:dyDescent="0.25">
      <c r="A163" s="1629" t="s">
        <v>1072</v>
      </c>
      <c r="B163" s="1630" t="s">
        <v>1073</v>
      </c>
      <c r="C163" s="314" t="s">
        <v>1111</v>
      </c>
      <c r="D163" s="1117">
        <f t="shared" si="2"/>
        <v>0</v>
      </c>
      <c r="E163" s="1118">
        <f>0</f>
        <v>0</v>
      </c>
      <c r="F163" s="1119">
        <f>0</f>
        <v>0</v>
      </c>
      <c r="G163" s="1119">
        <f>0</f>
        <v>0</v>
      </c>
      <c r="H163" s="1119">
        <f>0</f>
        <v>0</v>
      </c>
      <c r="I163" s="1119">
        <f>0</f>
        <v>0</v>
      </c>
      <c r="J163" s="1119">
        <f>0</f>
        <v>0</v>
      </c>
      <c r="K163" s="1119">
        <f>0</f>
        <v>0</v>
      </c>
      <c r="L163" s="1119">
        <f>0</f>
        <v>0</v>
      </c>
      <c r="M163" s="1119">
        <f>0</f>
        <v>0</v>
      </c>
      <c r="N163" s="1119">
        <f>0</f>
        <v>0</v>
      </c>
      <c r="O163" s="1119">
        <f>0</f>
        <v>0</v>
      </c>
      <c r="P163" s="1119">
        <f>0</f>
        <v>0</v>
      </c>
      <c r="Q163" s="1119">
        <f>0</f>
        <v>0</v>
      </c>
      <c r="R163" s="1119">
        <f>0</f>
        <v>0</v>
      </c>
      <c r="S163" s="1119">
        <f>0</f>
        <v>0</v>
      </c>
      <c r="T163" s="1119">
        <f>0</f>
        <v>0</v>
      </c>
      <c r="U163" s="1119">
        <f>0</f>
        <v>0</v>
      </c>
      <c r="V163" s="1119">
        <f>0</f>
        <v>0</v>
      </c>
      <c r="W163" s="314" t="s">
        <v>180</v>
      </c>
      <c r="X163" s="1639" t="s">
        <v>1074</v>
      </c>
    </row>
    <row r="164" spans="1:24" s="308" customFormat="1" ht="20.25" customHeight="1" thickBot="1" x14ac:dyDescent="0.25">
      <c r="A164" s="1622"/>
      <c r="B164" s="1624"/>
      <c r="C164" s="257" t="s">
        <v>1113</v>
      </c>
      <c r="D164" s="1120">
        <f t="shared" si="2"/>
        <v>1</v>
      </c>
      <c r="E164" s="1121">
        <f>0</f>
        <v>0</v>
      </c>
      <c r="F164" s="1122">
        <f>0</f>
        <v>0</v>
      </c>
      <c r="G164" s="1122">
        <f>0</f>
        <v>0</v>
      </c>
      <c r="H164" s="1122">
        <f>0</f>
        <v>0</v>
      </c>
      <c r="I164" s="1122">
        <f>0</f>
        <v>0</v>
      </c>
      <c r="J164" s="1122">
        <f>0</f>
        <v>0</v>
      </c>
      <c r="K164" s="1122">
        <f>0</f>
        <v>0</v>
      </c>
      <c r="L164" s="1122">
        <f>0</f>
        <v>0</v>
      </c>
      <c r="M164" s="1122">
        <f>0</f>
        <v>0</v>
      </c>
      <c r="N164" s="1122">
        <f>0</f>
        <v>0</v>
      </c>
      <c r="O164" s="1122">
        <f>0</f>
        <v>0</v>
      </c>
      <c r="P164" s="1122">
        <f>0</f>
        <v>0</v>
      </c>
      <c r="Q164" s="1122">
        <f>0</f>
        <v>0</v>
      </c>
      <c r="R164" s="1122">
        <f>0</f>
        <v>0</v>
      </c>
      <c r="S164" s="1122">
        <f>0</f>
        <v>0</v>
      </c>
      <c r="T164" s="1122">
        <f>0</f>
        <v>0</v>
      </c>
      <c r="U164" s="1122">
        <f>0</f>
        <v>0</v>
      </c>
      <c r="V164" s="1122">
        <v>1</v>
      </c>
      <c r="W164" s="257" t="s">
        <v>434</v>
      </c>
      <c r="X164" s="1636"/>
    </row>
    <row r="165" spans="1:24" s="309" customFormat="1" ht="13.5" customHeight="1" thickBot="1" x14ac:dyDescent="0.25">
      <c r="A165" s="1625" t="s">
        <v>1075</v>
      </c>
      <c r="B165" s="1627" t="s">
        <v>1076</v>
      </c>
      <c r="C165" s="256" t="s">
        <v>1111</v>
      </c>
      <c r="D165" s="1123">
        <f t="shared" si="2"/>
        <v>0</v>
      </c>
      <c r="E165" s="1124">
        <f>0</f>
        <v>0</v>
      </c>
      <c r="F165" s="1125">
        <f>0</f>
        <v>0</v>
      </c>
      <c r="G165" s="1125">
        <f>0</f>
        <v>0</v>
      </c>
      <c r="H165" s="1125">
        <f>0</f>
        <v>0</v>
      </c>
      <c r="I165" s="1125">
        <f>0</f>
        <v>0</v>
      </c>
      <c r="J165" s="1125">
        <f>0</f>
        <v>0</v>
      </c>
      <c r="K165" s="1125">
        <f>0</f>
        <v>0</v>
      </c>
      <c r="L165" s="1125">
        <f>0</f>
        <v>0</v>
      </c>
      <c r="M165" s="1125">
        <f>0</f>
        <v>0</v>
      </c>
      <c r="N165" s="1125">
        <f>0</f>
        <v>0</v>
      </c>
      <c r="O165" s="1125">
        <f>0</f>
        <v>0</v>
      </c>
      <c r="P165" s="1125">
        <f>0</f>
        <v>0</v>
      </c>
      <c r="Q165" s="1125">
        <f>0</f>
        <v>0</v>
      </c>
      <c r="R165" s="1125">
        <f>0</f>
        <v>0</v>
      </c>
      <c r="S165" s="1125">
        <f>0</f>
        <v>0</v>
      </c>
      <c r="T165" s="1125">
        <f>0</f>
        <v>0</v>
      </c>
      <c r="U165" s="1125">
        <f>0</f>
        <v>0</v>
      </c>
      <c r="V165" s="1125">
        <f>0</f>
        <v>0</v>
      </c>
      <c r="W165" s="256" t="s">
        <v>180</v>
      </c>
      <c r="X165" s="1637" t="s">
        <v>1077</v>
      </c>
    </row>
    <row r="166" spans="1:24" s="309" customFormat="1" ht="13.5" thickBot="1" x14ac:dyDescent="0.25">
      <c r="A166" s="1626"/>
      <c r="B166" s="1628"/>
      <c r="C166" s="256" t="s">
        <v>1113</v>
      </c>
      <c r="D166" s="1123">
        <f t="shared" si="2"/>
        <v>0</v>
      </c>
      <c r="E166" s="1124">
        <f>0</f>
        <v>0</v>
      </c>
      <c r="F166" s="1125">
        <f>0</f>
        <v>0</v>
      </c>
      <c r="G166" s="1125">
        <f>0</f>
        <v>0</v>
      </c>
      <c r="H166" s="1125">
        <f>0</f>
        <v>0</v>
      </c>
      <c r="I166" s="1125">
        <f>0</f>
        <v>0</v>
      </c>
      <c r="J166" s="1125">
        <f>0</f>
        <v>0</v>
      </c>
      <c r="K166" s="1125">
        <f>0</f>
        <v>0</v>
      </c>
      <c r="L166" s="1125">
        <f>0</f>
        <v>0</v>
      </c>
      <c r="M166" s="1125">
        <f>0</f>
        <v>0</v>
      </c>
      <c r="N166" s="1125">
        <f>0</f>
        <v>0</v>
      </c>
      <c r="O166" s="1125">
        <f>0</f>
        <v>0</v>
      </c>
      <c r="P166" s="1125">
        <f>0</f>
        <v>0</v>
      </c>
      <c r="Q166" s="1125">
        <f>0</f>
        <v>0</v>
      </c>
      <c r="R166" s="1125">
        <f>0</f>
        <v>0</v>
      </c>
      <c r="S166" s="1125">
        <f>0</f>
        <v>0</v>
      </c>
      <c r="T166" s="1125">
        <f>0</f>
        <v>0</v>
      </c>
      <c r="U166" s="1125">
        <f>0</f>
        <v>0</v>
      </c>
      <c r="V166" s="1125">
        <f>0</f>
        <v>0</v>
      </c>
      <c r="W166" s="256" t="s">
        <v>434</v>
      </c>
      <c r="X166" s="1638"/>
    </row>
    <row r="167" spans="1:24" s="308" customFormat="1" ht="13.5" customHeight="1" thickBot="1" x14ac:dyDescent="0.25">
      <c r="A167" s="1629" t="s">
        <v>1078</v>
      </c>
      <c r="B167" s="1630" t="s">
        <v>466</v>
      </c>
      <c r="C167" s="314" t="s">
        <v>1111</v>
      </c>
      <c r="D167" s="1117">
        <f t="shared" si="2"/>
        <v>1</v>
      </c>
      <c r="E167" s="1118">
        <f>0</f>
        <v>0</v>
      </c>
      <c r="F167" s="1119">
        <f>0</f>
        <v>0</v>
      </c>
      <c r="G167" s="1119">
        <f>0</f>
        <v>0</v>
      </c>
      <c r="H167" s="1119">
        <f>0</f>
        <v>0</v>
      </c>
      <c r="I167" s="1119">
        <f>0</f>
        <v>0</v>
      </c>
      <c r="J167" s="1119">
        <f>0</f>
        <v>0</v>
      </c>
      <c r="K167" s="1119">
        <f>0</f>
        <v>0</v>
      </c>
      <c r="L167" s="1119">
        <f>0</f>
        <v>0</v>
      </c>
      <c r="M167" s="1119">
        <f>0</f>
        <v>0</v>
      </c>
      <c r="N167" s="1119">
        <f>0</f>
        <v>0</v>
      </c>
      <c r="O167" s="1119">
        <f>0</f>
        <v>0</v>
      </c>
      <c r="P167" s="1119">
        <f>0</f>
        <v>0</v>
      </c>
      <c r="Q167" s="1119">
        <f>0</f>
        <v>0</v>
      </c>
      <c r="R167" s="1119">
        <f>0</f>
        <v>0</v>
      </c>
      <c r="S167" s="1119">
        <f>0</f>
        <v>0</v>
      </c>
      <c r="T167" s="1119">
        <f>0</f>
        <v>0</v>
      </c>
      <c r="U167" s="1119">
        <f>0</f>
        <v>0</v>
      </c>
      <c r="V167" s="1119">
        <v>1</v>
      </c>
      <c r="W167" s="314" t="s">
        <v>180</v>
      </c>
      <c r="X167" s="1639" t="s">
        <v>547</v>
      </c>
    </row>
    <row r="168" spans="1:24" s="308" customFormat="1" ht="13.5" thickBot="1" x14ac:dyDescent="0.25">
      <c r="A168" s="1622"/>
      <c r="B168" s="1624"/>
      <c r="C168" s="257" t="s">
        <v>1113</v>
      </c>
      <c r="D168" s="1120">
        <f t="shared" si="2"/>
        <v>1</v>
      </c>
      <c r="E168" s="1121">
        <f>0</f>
        <v>0</v>
      </c>
      <c r="F168" s="1122">
        <f>0</f>
        <v>0</v>
      </c>
      <c r="G168" s="1122">
        <f>0</f>
        <v>0</v>
      </c>
      <c r="H168" s="1122">
        <f>0</f>
        <v>0</v>
      </c>
      <c r="I168" s="1122">
        <f>0</f>
        <v>0</v>
      </c>
      <c r="J168" s="1122">
        <f>0</f>
        <v>0</v>
      </c>
      <c r="K168" s="1122">
        <f>0</f>
        <v>0</v>
      </c>
      <c r="L168" s="1122">
        <f>0</f>
        <v>0</v>
      </c>
      <c r="M168" s="1122">
        <f>0</f>
        <v>0</v>
      </c>
      <c r="N168" s="1122">
        <f>0</f>
        <v>0</v>
      </c>
      <c r="O168" s="1122">
        <f>0</f>
        <v>0</v>
      </c>
      <c r="P168" s="1122">
        <f>0</f>
        <v>0</v>
      </c>
      <c r="Q168" s="1122">
        <f>0</f>
        <v>0</v>
      </c>
      <c r="R168" s="1122">
        <f>0</f>
        <v>0</v>
      </c>
      <c r="S168" s="1122">
        <f>0</f>
        <v>0</v>
      </c>
      <c r="T168" s="1122">
        <f>0</f>
        <v>0</v>
      </c>
      <c r="U168" s="1122">
        <f>0</f>
        <v>0</v>
      </c>
      <c r="V168" s="1122">
        <v>1</v>
      </c>
      <c r="W168" s="257" t="s">
        <v>434</v>
      </c>
      <c r="X168" s="1636"/>
    </row>
    <row r="169" spans="1:24" s="309" customFormat="1" ht="13.5" customHeight="1" thickBot="1" x14ac:dyDescent="0.25">
      <c r="A169" s="1625" t="s">
        <v>1079</v>
      </c>
      <c r="B169" s="1627" t="s">
        <v>1080</v>
      </c>
      <c r="C169" s="256" t="s">
        <v>1111</v>
      </c>
      <c r="D169" s="1123">
        <f t="shared" si="2"/>
        <v>3</v>
      </c>
      <c r="E169" s="1124">
        <f>0</f>
        <v>0</v>
      </c>
      <c r="F169" s="1125">
        <f>0</f>
        <v>0</v>
      </c>
      <c r="G169" s="1125">
        <f>0</f>
        <v>0</v>
      </c>
      <c r="H169" s="1125">
        <f>0</f>
        <v>0</v>
      </c>
      <c r="I169" s="1125">
        <f>0</f>
        <v>0</v>
      </c>
      <c r="J169" s="1125">
        <f>0</f>
        <v>0</v>
      </c>
      <c r="K169" s="1125">
        <f>0</f>
        <v>0</v>
      </c>
      <c r="L169" s="1125">
        <f>0</f>
        <v>0</v>
      </c>
      <c r="M169" s="1125">
        <f>0</f>
        <v>0</v>
      </c>
      <c r="N169" s="1125">
        <f>0</f>
        <v>0</v>
      </c>
      <c r="O169" s="1125">
        <f>0</f>
        <v>0</v>
      </c>
      <c r="P169" s="1125">
        <f>0</f>
        <v>0</v>
      </c>
      <c r="Q169" s="1125">
        <f>0</f>
        <v>0</v>
      </c>
      <c r="R169" s="1125">
        <f>0</f>
        <v>0</v>
      </c>
      <c r="S169" s="1125">
        <f>0</f>
        <v>0</v>
      </c>
      <c r="T169" s="1125">
        <f>0</f>
        <v>0</v>
      </c>
      <c r="U169" s="1125">
        <f>0</f>
        <v>0</v>
      </c>
      <c r="V169" s="1125">
        <v>3</v>
      </c>
      <c r="W169" s="256" t="s">
        <v>180</v>
      </c>
      <c r="X169" s="1637" t="s">
        <v>1081</v>
      </c>
    </row>
    <row r="170" spans="1:24" s="309" customFormat="1" ht="13.5" thickBot="1" x14ac:dyDescent="0.25">
      <c r="A170" s="1626"/>
      <c r="B170" s="1628"/>
      <c r="C170" s="256" t="s">
        <v>1113</v>
      </c>
      <c r="D170" s="1123">
        <f t="shared" si="2"/>
        <v>1</v>
      </c>
      <c r="E170" s="1124">
        <f>0</f>
        <v>0</v>
      </c>
      <c r="F170" s="1125">
        <f>0</f>
        <v>0</v>
      </c>
      <c r="G170" s="1125">
        <f>0</f>
        <v>0</v>
      </c>
      <c r="H170" s="1125">
        <f>0</f>
        <v>0</v>
      </c>
      <c r="I170" s="1125">
        <f>0</f>
        <v>0</v>
      </c>
      <c r="J170" s="1125">
        <f>0</f>
        <v>0</v>
      </c>
      <c r="K170" s="1125">
        <f>0</f>
        <v>0</v>
      </c>
      <c r="L170" s="1125">
        <f>0</f>
        <v>0</v>
      </c>
      <c r="M170" s="1125">
        <f>0</f>
        <v>0</v>
      </c>
      <c r="N170" s="1125">
        <f>0</f>
        <v>0</v>
      </c>
      <c r="O170" s="1125">
        <f>0</f>
        <v>0</v>
      </c>
      <c r="P170" s="1125">
        <f>0</f>
        <v>0</v>
      </c>
      <c r="Q170" s="1125">
        <f>0</f>
        <v>0</v>
      </c>
      <c r="R170" s="1125">
        <f>0</f>
        <v>0</v>
      </c>
      <c r="S170" s="1125">
        <f>0</f>
        <v>0</v>
      </c>
      <c r="T170" s="1125">
        <f>0</f>
        <v>0</v>
      </c>
      <c r="U170" s="1125">
        <f>0</f>
        <v>0</v>
      </c>
      <c r="V170" s="1125">
        <v>1</v>
      </c>
      <c r="W170" s="256" t="s">
        <v>434</v>
      </c>
      <c r="X170" s="1638"/>
    </row>
    <row r="171" spans="1:24" s="308" customFormat="1" ht="13.5" customHeight="1" thickBot="1" x14ac:dyDescent="0.25">
      <c r="A171" s="1629" t="s">
        <v>1579</v>
      </c>
      <c r="B171" s="1630" t="s">
        <v>1580</v>
      </c>
      <c r="C171" s="310" t="s">
        <v>1111</v>
      </c>
      <c r="D171" s="1126">
        <f t="shared" si="2"/>
        <v>1</v>
      </c>
      <c r="E171" s="1127">
        <f>0</f>
        <v>0</v>
      </c>
      <c r="F171" s="1128">
        <f>0</f>
        <v>0</v>
      </c>
      <c r="G171" s="1128">
        <f>0</f>
        <v>0</v>
      </c>
      <c r="H171" s="1128">
        <f>0</f>
        <v>0</v>
      </c>
      <c r="I171" s="1128">
        <f>0</f>
        <v>0</v>
      </c>
      <c r="J171" s="1128">
        <f>0</f>
        <v>0</v>
      </c>
      <c r="K171" s="1128">
        <f>0</f>
        <v>0</v>
      </c>
      <c r="L171" s="1128">
        <f>0</f>
        <v>0</v>
      </c>
      <c r="M171" s="1128">
        <f>0</f>
        <v>0</v>
      </c>
      <c r="N171" s="1128">
        <f>0</f>
        <v>0</v>
      </c>
      <c r="O171" s="1128">
        <f>0</f>
        <v>0</v>
      </c>
      <c r="P171" s="1128">
        <f>0</f>
        <v>0</v>
      </c>
      <c r="Q171" s="1128">
        <f>0</f>
        <v>0</v>
      </c>
      <c r="R171" s="1128">
        <f>0</f>
        <v>0</v>
      </c>
      <c r="S171" s="1128">
        <v>1</v>
      </c>
      <c r="T171" s="1128">
        <f>0</f>
        <v>0</v>
      </c>
      <c r="U171" s="1128">
        <f>0</f>
        <v>0</v>
      </c>
      <c r="V171" s="1128">
        <f>0</f>
        <v>0</v>
      </c>
      <c r="W171" s="310" t="s">
        <v>180</v>
      </c>
      <c r="X171" s="1639" t="s">
        <v>1591</v>
      </c>
    </row>
    <row r="172" spans="1:24" s="308" customFormat="1" ht="13.5" thickBot="1" x14ac:dyDescent="0.25">
      <c r="A172" s="1622"/>
      <c r="B172" s="1624"/>
      <c r="C172" s="257" t="s">
        <v>1113</v>
      </c>
      <c r="D172" s="1120">
        <f t="shared" si="2"/>
        <v>2</v>
      </c>
      <c r="E172" s="1121">
        <f>0</f>
        <v>0</v>
      </c>
      <c r="F172" s="1122">
        <f>0</f>
        <v>0</v>
      </c>
      <c r="G172" s="1122">
        <v>1</v>
      </c>
      <c r="H172" s="1122">
        <v>1</v>
      </c>
      <c r="I172" s="1122">
        <f>0</f>
        <v>0</v>
      </c>
      <c r="J172" s="1122">
        <f>0</f>
        <v>0</v>
      </c>
      <c r="K172" s="1122">
        <f>0</f>
        <v>0</v>
      </c>
      <c r="L172" s="1122">
        <f>0</f>
        <v>0</v>
      </c>
      <c r="M172" s="1122">
        <f>0</f>
        <v>0</v>
      </c>
      <c r="N172" s="1122">
        <f>0</f>
        <v>0</v>
      </c>
      <c r="O172" s="1122">
        <f>0</f>
        <v>0</v>
      </c>
      <c r="P172" s="1122">
        <f>0</f>
        <v>0</v>
      </c>
      <c r="Q172" s="1122">
        <f>0</f>
        <v>0</v>
      </c>
      <c r="R172" s="1122">
        <f>0</f>
        <v>0</v>
      </c>
      <c r="S172" s="1122">
        <f>0</f>
        <v>0</v>
      </c>
      <c r="T172" s="1122">
        <f>0</f>
        <v>0</v>
      </c>
      <c r="U172" s="1122">
        <f>0</f>
        <v>0</v>
      </c>
      <c r="V172" s="1122">
        <f>0</f>
        <v>0</v>
      </c>
      <c r="W172" s="257" t="s">
        <v>434</v>
      </c>
      <c r="X172" s="1636"/>
    </row>
    <row r="173" spans="1:24" s="309" customFormat="1" ht="13.5" customHeight="1" thickBot="1" x14ac:dyDescent="0.25">
      <c r="A173" s="1625" t="s">
        <v>1581</v>
      </c>
      <c r="B173" s="1627" t="s">
        <v>1582</v>
      </c>
      <c r="C173" s="256" t="s">
        <v>1111</v>
      </c>
      <c r="D173" s="1123">
        <f t="shared" si="2"/>
        <v>1</v>
      </c>
      <c r="E173" s="1124">
        <f>0</f>
        <v>0</v>
      </c>
      <c r="F173" s="1125">
        <f>0</f>
        <v>0</v>
      </c>
      <c r="G173" s="1125">
        <f>0</f>
        <v>0</v>
      </c>
      <c r="H173" s="1125">
        <f>0</f>
        <v>0</v>
      </c>
      <c r="I173" s="1125">
        <f>0</f>
        <v>0</v>
      </c>
      <c r="J173" s="1125">
        <f>0</f>
        <v>0</v>
      </c>
      <c r="K173" s="1125">
        <f>0</f>
        <v>0</v>
      </c>
      <c r="L173" s="1125">
        <f>0</f>
        <v>0</v>
      </c>
      <c r="M173" s="1125">
        <f>0</f>
        <v>0</v>
      </c>
      <c r="N173" s="1125">
        <f>0</f>
        <v>0</v>
      </c>
      <c r="O173" s="1125">
        <f>0</f>
        <v>0</v>
      </c>
      <c r="P173" s="1125">
        <v>1</v>
      </c>
      <c r="Q173" s="1125">
        <f>0</f>
        <v>0</v>
      </c>
      <c r="R173" s="1125">
        <f>0</f>
        <v>0</v>
      </c>
      <c r="S173" s="1125">
        <f>0</f>
        <v>0</v>
      </c>
      <c r="T173" s="1125">
        <f>0</f>
        <v>0</v>
      </c>
      <c r="U173" s="1125">
        <f>0</f>
        <v>0</v>
      </c>
      <c r="V173" s="1125">
        <f>0</f>
        <v>0</v>
      </c>
      <c r="W173" s="256" t="s">
        <v>180</v>
      </c>
      <c r="X173" s="1637" t="s">
        <v>1592</v>
      </c>
    </row>
    <row r="174" spans="1:24" s="309" customFormat="1" ht="13.5" thickBot="1" x14ac:dyDescent="0.25">
      <c r="A174" s="1626"/>
      <c r="B174" s="1628"/>
      <c r="C174" s="256" t="s">
        <v>1113</v>
      </c>
      <c r="D174" s="1123">
        <f t="shared" si="2"/>
        <v>0</v>
      </c>
      <c r="E174" s="1124">
        <f>0</f>
        <v>0</v>
      </c>
      <c r="F174" s="1125">
        <f>0</f>
        <v>0</v>
      </c>
      <c r="G174" s="1125">
        <f>0</f>
        <v>0</v>
      </c>
      <c r="H174" s="1125">
        <f>0</f>
        <v>0</v>
      </c>
      <c r="I174" s="1125">
        <f>0</f>
        <v>0</v>
      </c>
      <c r="J174" s="1125">
        <f>0</f>
        <v>0</v>
      </c>
      <c r="K174" s="1125">
        <f>0</f>
        <v>0</v>
      </c>
      <c r="L174" s="1125">
        <f>0</f>
        <v>0</v>
      </c>
      <c r="M174" s="1125">
        <f>0</f>
        <v>0</v>
      </c>
      <c r="N174" s="1125">
        <f>0</f>
        <v>0</v>
      </c>
      <c r="O174" s="1125">
        <f>0</f>
        <v>0</v>
      </c>
      <c r="P174" s="1125">
        <f>0</f>
        <v>0</v>
      </c>
      <c r="Q174" s="1125">
        <f>0</f>
        <v>0</v>
      </c>
      <c r="R174" s="1125">
        <f>0</f>
        <v>0</v>
      </c>
      <c r="S174" s="1125">
        <f>0</f>
        <v>0</v>
      </c>
      <c r="T174" s="1125">
        <f>0</f>
        <v>0</v>
      </c>
      <c r="U174" s="1125">
        <f>0</f>
        <v>0</v>
      </c>
      <c r="V174" s="1125">
        <f>0</f>
        <v>0</v>
      </c>
      <c r="W174" s="256" t="s">
        <v>434</v>
      </c>
      <c r="X174" s="1638"/>
    </row>
    <row r="175" spans="1:24" s="308" customFormat="1" ht="13.5" customHeight="1" thickBot="1" x14ac:dyDescent="0.25">
      <c r="A175" s="1629" t="s">
        <v>1583</v>
      </c>
      <c r="B175" s="1630" t="s">
        <v>1584</v>
      </c>
      <c r="C175" s="314" t="s">
        <v>1111</v>
      </c>
      <c r="D175" s="1117">
        <f t="shared" si="2"/>
        <v>0</v>
      </c>
      <c r="E175" s="1118">
        <f>0</f>
        <v>0</v>
      </c>
      <c r="F175" s="1119">
        <f>0</f>
        <v>0</v>
      </c>
      <c r="G175" s="1119">
        <f>0</f>
        <v>0</v>
      </c>
      <c r="H175" s="1119">
        <f>0</f>
        <v>0</v>
      </c>
      <c r="I175" s="1119">
        <f>0</f>
        <v>0</v>
      </c>
      <c r="J175" s="1119">
        <f>0</f>
        <v>0</v>
      </c>
      <c r="K175" s="1119">
        <f>0</f>
        <v>0</v>
      </c>
      <c r="L175" s="1119">
        <f>0</f>
        <v>0</v>
      </c>
      <c r="M175" s="1119">
        <f>0</f>
        <v>0</v>
      </c>
      <c r="N175" s="1119">
        <f>0</f>
        <v>0</v>
      </c>
      <c r="O175" s="1119">
        <f>0</f>
        <v>0</v>
      </c>
      <c r="P175" s="1119">
        <f>0</f>
        <v>0</v>
      </c>
      <c r="Q175" s="1119">
        <f>0</f>
        <v>0</v>
      </c>
      <c r="R175" s="1119">
        <f>0</f>
        <v>0</v>
      </c>
      <c r="S175" s="1119">
        <f>0</f>
        <v>0</v>
      </c>
      <c r="T175" s="1119">
        <f>0</f>
        <v>0</v>
      </c>
      <c r="U175" s="1119">
        <f>0</f>
        <v>0</v>
      </c>
      <c r="V175" s="1119">
        <f>0</f>
        <v>0</v>
      </c>
      <c r="W175" s="314" t="s">
        <v>180</v>
      </c>
      <c r="X175" s="1639" t="s">
        <v>1593</v>
      </c>
    </row>
    <row r="176" spans="1:24" s="308" customFormat="1" ht="13.5" thickBot="1" x14ac:dyDescent="0.25">
      <c r="A176" s="1622"/>
      <c r="B176" s="1624"/>
      <c r="C176" s="257" t="s">
        <v>1113</v>
      </c>
      <c r="D176" s="1120">
        <f t="shared" si="2"/>
        <v>1</v>
      </c>
      <c r="E176" s="1121">
        <f>0</f>
        <v>0</v>
      </c>
      <c r="F176" s="1122">
        <f>0</f>
        <v>0</v>
      </c>
      <c r="G176" s="1122">
        <f>0</f>
        <v>0</v>
      </c>
      <c r="H176" s="1122">
        <f>0</f>
        <v>0</v>
      </c>
      <c r="I176" s="1122">
        <f>0</f>
        <v>0</v>
      </c>
      <c r="J176" s="1122">
        <f>0</f>
        <v>0</v>
      </c>
      <c r="K176" s="1122">
        <f>0</f>
        <v>0</v>
      </c>
      <c r="L176" s="1122">
        <v>1</v>
      </c>
      <c r="M176" s="1122">
        <f>0</f>
        <v>0</v>
      </c>
      <c r="N176" s="1122">
        <f>0</f>
        <v>0</v>
      </c>
      <c r="O176" s="1122">
        <f>0</f>
        <v>0</v>
      </c>
      <c r="P176" s="1122">
        <f>0</f>
        <v>0</v>
      </c>
      <c r="Q176" s="1122">
        <f>0</f>
        <v>0</v>
      </c>
      <c r="R176" s="1122">
        <f>0</f>
        <v>0</v>
      </c>
      <c r="S176" s="1122">
        <f>0</f>
        <v>0</v>
      </c>
      <c r="T176" s="1122">
        <f>0</f>
        <v>0</v>
      </c>
      <c r="U176" s="1122">
        <f>0</f>
        <v>0</v>
      </c>
      <c r="V176" s="1122">
        <f>0</f>
        <v>0</v>
      </c>
      <c r="W176" s="257" t="s">
        <v>434</v>
      </c>
      <c r="X176" s="1636"/>
    </row>
    <row r="177" spans="1:24" s="309" customFormat="1" ht="18" customHeight="1" thickBot="1" x14ac:dyDescent="0.25">
      <c r="A177" s="1625" t="s">
        <v>1082</v>
      </c>
      <c r="B177" s="1627" t="s">
        <v>1083</v>
      </c>
      <c r="C177" s="256" t="s">
        <v>1111</v>
      </c>
      <c r="D177" s="1123">
        <f t="shared" si="2"/>
        <v>0</v>
      </c>
      <c r="E177" s="1124">
        <f>0</f>
        <v>0</v>
      </c>
      <c r="F177" s="1125">
        <f>0</f>
        <v>0</v>
      </c>
      <c r="G177" s="1125">
        <f>0</f>
        <v>0</v>
      </c>
      <c r="H177" s="1125">
        <f>0</f>
        <v>0</v>
      </c>
      <c r="I177" s="1125">
        <f>0</f>
        <v>0</v>
      </c>
      <c r="J177" s="1125">
        <f>0</f>
        <v>0</v>
      </c>
      <c r="K177" s="1125">
        <f>0</f>
        <v>0</v>
      </c>
      <c r="L177" s="1125">
        <f>0</f>
        <v>0</v>
      </c>
      <c r="M177" s="1125">
        <f>0</f>
        <v>0</v>
      </c>
      <c r="N177" s="1125">
        <f>0</f>
        <v>0</v>
      </c>
      <c r="O177" s="1125">
        <f>0</f>
        <v>0</v>
      </c>
      <c r="P177" s="1125">
        <f>0</f>
        <v>0</v>
      </c>
      <c r="Q177" s="1125">
        <f>0</f>
        <v>0</v>
      </c>
      <c r="R177" s="1125">
        <f>0</f>
        <v>0</v>
      </c>
      <c r="S177" s="1125">
        <f>0</f>
        <v>0</v>
      </c>
      <c r="T177" s="1125">
        <f>0</f>
        <v>0</v>
      </c>
      <c r="U177" s="1125">
        <f>0</f>
        <v>0</v>
      </c>
      <c r="V177" s="1125">
        <f>0</f>
        <v>0</v>
      </c>
      <c r="W177" s="256" t="s">
        <v>180</v>
      </c>
      <c r="X177" s="1637" t="s">
        <v>1084</v>
      </c>
    </row>
    <row r="178" spans="1:24" s="309" customFormat="1" ht="18" customHeight="1" thickBot="1" x14ac:dyDescent="0.25">
      <c r="A178" s="1626"/>
      <c r="B178" s="1628"/>
      <c r="C178" s="256" t="s">
        <v>1113</v>
      </c>
      <c r="D178" s="1123">
        <f t="shared" si="2"/>
        <v>5</v>
      </c>
      <c r="E178" s="1124">
        <v>5</v>
      </c>
      <c r="F178" s="1125">
        <f>0</f>
        <v>0</v>
      </c>
      <c r="G178" s="1125">
        <f>0</f>
        <v>0</v>
      </c>
      <c r="H178" s="1125">
        <f>0</f>
        <v>0</v>
      </c>
      <c r="I178" s="1125">
        <f>0</f>
        <v>0</v>
      </c>
      <c r="J178" s="1125">
        <f>0</f>
        <v>0</v>
      </c>
      <c r="K178" s="1125">
        <f>0</f>
        <v>0</v>
      </c>
      <c r="L178" s="1125">
        <f>0</f>
        <v>0</v>
      </c>
      <c r="M178" s="1125">
        <f>0</f>
        <v>0</v>
      </c>
      <c r="N178" s="1125">
        <f>0</f>
        <v>0</v>
      </c>
      <c r="O178" s="1125">
        <f>0</f>
        <v>0</v>
      </c>
      <c r="P178" s="1125">
        <f>0</f>
        <v>0</v>
      </c>
      <c r="Q178" s="1125">
        <f>0</f>
        <v>0</v>
      </c>
      <c r="R178" s="1125">
        <f>0</f>
        <v>0</v>
      </c>
      <c r="S178" s="1125">
        <f>0</f>
        <v>0</v>
      </c>
      <c r="T178" s="1125">
        <f>0</f>
        <v>0</v>
      </c>
      <c r="U178" s="1125">
        <f>0</f>
        <v>0</v>
      </c>
      <c r="V178" s="1125">
        <f>0</f>
        <v>0</v>
      </c>
      <c r="W178" s="256" t="s">
        <v>434</v>
      </c>
      <c r="X178" s="1638"/>
    </row>
    <row r="179" spans="1:24" s="308" customFormat="1" ht="13.5" customHeight="1" thickBot="1" x14ac:dyDescent="0.25">
      <c r="A179" s="1629" t="s">
        <v>1086</v>
      </c>
      <c r="B179" s="1630" t="s">
        <v>1087</v>
      </c>
      <c r="C179" s="314" t="s">
        <v>1111</v>
      </c>
      <c r="D179" s="1117">
        <f t="shared" ref="D179:D186" si="3">SUM(E179:V179)</f>
        <v>18</v>
      </c>
      <c r="E179" s="1118">
        <f>0</f>
        <v>0</v>
      </c>
      <c r="F179" s="1119">
        <f>0</f>
        <v>0</v>
      </c>
      <c r="G179" s="1119">
        <v>2</v>
      </c>
      <c r="H179" s="1119">
        <v>3</v>
      </c>
      <c r="I179" s="1119">
        <v>2</v>
      </c>
      <c r="J179" s="1119">
        <v>6</v>
      </c>
      <c r="K179" s="1119">
        <v>1</v>
      </c>
      <c r="L179" s="1119">
        <f>0</f>
        <v>0</v>
      </c>
      <c r="M179" s="1119">
        <v>1</v>
      </c>
      <c r="N179" s="1119">
        <v>1</v>
      </c>
      <c r="O179" s="1119">
        <f>0</f>
        <v>0</v>
      </c>
      <c r="P179" s="1119">
        <f>0</f>
        <v>0</v>
      </c>
      <c r="Q179" s="1119">
        <v>1</v>
      </c>
      <c r="R179" s="1119">
        <f>0</f>
        <v>0</v>
      </c>
      <c r="S179" s="1119">
        <f>0</f>
        <v>0</v>
      </c>
      <c r="T179" s="1119">
        <f>0</f>
        <v>0</v>
      </c>
      <c r="U179" s="1119">
        <f>0</f>
        <v>0</v>
      </c>
      <c r="V179" s="1119">
        <v>1</v>
      </c>
      <c r="W179" s="314" t="s">
        <v>180</v>
      </c>
      <c r="X179" s="1639" t="s">
        <v>1085</v>
      </c>
    </row>
    <row r="180" spans="1:24" s="308" customFormat="1" ht="13.5" thickBot="1" x14ac:dyDescent="0.25">
      <c r="A180" s="1622"/>
      <c r="B180" s="1624"/>
      <c r="C180" s="257" t="s">
        <v>1113</v>
      </c>
      <c r="D180" s="1120">
        <f t="shared" si="3"/>
        <v>12</v>
      </c>
      <c r="E180" s="1121">
        <f>0</f>
        <v>0</v>
      </c>
      <c r="F180" s="1122">
        <v>1</v>
      </c>
      <c r="G180" s="1122">
        <v>1</v>
      </c>
      <c r="H180" s="1122">
        <f>0</f>
        <v>0</v>
      </c>
      <c r="I180" s="1122">
        <v>1</v>
      </c>
      <c r="J180" s="1122">
        <f>0</f>
        <v>0</v>
      </c>
      <c r="K180" s="1122">
        <v>1</v>
      </c>
      <c r="L180" s="1122">
        <v>1</v>
      </c>
      <c r="M180" s="1122">
        <f>0</f>
        <v>0</v>
      </c>
      <c r="N180" s="1122">
        <v>1</v>
      </c>
      <c r="O180" s="1122">
        <f>0</f>
        <v>0</v>
      </c>
      <c r="P180" s="1122">
        <v>1</v>
      </c>
      <c r="Q180" s="1122">
        <f>0</f>
        <v>0</v>
      </c>
      <c r="R180" s="1122">
        <f>0</f>
        <v>0</v>
      </c>
      <c r="S180" s="1122">
        <f>0</f>
        <v>0</v>
      </c>
      <c r="T180" s="1122">
        <f>0</f>
        <v>0</v>
      </c>
      <c r="U180" s="1122">
        <f>0</f>
        <v>0</v>
      </c>
      <c r="V180" s="1122">
        <v>5</v>
      </c>
      <c r="W180" s="257" t="s">
        <v>434</v>
      </c>
      <c r="X180" s="1636"/>
    </row>
    <row r="181" spans="1:24" s="309" customFormat="1" ht="13.5" customHeight="1" thickBot="1" x14ac:dyDescent="0.25">
      <c r="A181" s="1625" t="s">
        <v>1088</v>
      </c>
      <c r="B181" s="1627" t="s">
        <v>1089</v>
      </c>
      <c r="C181" s="256" t="s">
        <v>1111</v>
      </c>
      <c r="D181" s="1123">
        <f t="shared" si="3"/>
        <v>32</v>
      </c>
      <c r="E181" s="1124">
        <v>14</v>
      </c>
      <c r="F181" s="1125">
        <v>6</v>
      </c>
      <c r="G181" s="1125">
        <v>4</v>
      </c>
      <c r="H181" s="1125">
        <v>3</v>
      </c>
      <c r="I181" s="1125">
        <v>1</v>
      </c>
      <c r="J181" s="1125">
        <v>1</v>
      </c>
      <c r="K181" s="1125">
        <v>1</v>
      </c>
      <c r="L181" s="1125">
        <f>0</f>
        <v>0</v>
      </c>
      <c r="M181" s="1125">
        <v>1</v>
      </c>
      <c r="N181" s="1125">
        <f>0</f>
        <v>0</v>
      </c>
      <c r="O181" s="1125">
        <f>0</f>
        <v>0</v>
      </c>
      <c r="P181" s="1125">
        <f>0</f>
        <v>0</v>
      </c>
      <c r="Q181" s="1125">
        <v>1</v>
      </c>
      <c r="R181" s="1125">
        <f>0</f>
        <v>0</v>
      </c>
      <c r="S181" s="1125">
        <f>0</f>
        <v>0</v>
      </c>
      <c r="T181" s="1125">
        <f>0</f>
        <v>0</v>
      </c>
      <c r="U181" s="1125">
        <f>0</f>
        <v>0</v>
      </c>
      <c r="V181" s="1125">
        <f>0</f>
        <v>0</v>
      </c>
      <c r="W181" s="256" t="s">
        <v>180</v>
      </c>
      <c r="X181" s="1637" t="s">
        <v>1090</v>
      </c>
    </row>
    <row r="182" spans="1:24" s="309" customFormat="1" ht="13.5" thickBot="1" x14ac:dyDescent="0.25">
      <c r="A182" s="1626"/>
      <c r="B182" s="1628"/>
      <c r="C182" s="256" t="s">
        <v>1113</v>
      </c>
      <c r="D182" s="1123">
        <f t="shared" si="3"/>
        <v>22</v>
      </c>
      <c r="E182" s="1124">
        <v>3</v>
      </c>
      <c r="F182" s="1125">
        <v>4</v>
      </c>
      <c r="G182" s="1125">
        <v>4</v>
      </c>
      <c r="H182" s="1125">
        <v>3</v>
      </c>
      <c r="I182" s="1125">
        <v>3</v>
      </c>
      <c r="J182" s="1125">
        <v>2</v>
      </c>
      <c r="K182" s="1125">
        <v>1</v>
      </c>
      <c r="L182" s="1125">
        <f>0</f>
        <v>0</v>
      </c>
      <c r="M182" s="1125">
        <v>1</v>
      </c>
      <c r="N182" s="1125">
        <f>0</f>
        <v>0</v>
      </c>
      <c r="O182" s="1125">
        <f>0</f>
        <v>0</v>
      </c>
      <c r="P182" s="1125">
        <f>0</f>
        <v>0</v>
      </c>
      <c r="Q182" s="1125">
        <f>0</f>
        <v>0</v>
      </c>
      <c r="R182" s="1125">
        <f>0</f>
        <v>0</v>
      </c>
      <c r="S182" s="1125">
        <f>0</f>
        <v>0</v>
      </c>
      <c r="T182" s="1125">
        <v>1</v>
      </c>
      <c r="U182" s="1125">
        <f>0</f>
        <v>0</v>
      </c>
      <c r="V182" s="1125">
        <f>0</f>
        <v>0</v>
      </c>
      <c r="W182" s="256" t="s">
        <v>434</v>
      </c>
      <c r="X182" s="1638"/>
    </row>
    <row r="183" spans="1:24" s="308" customFormat="1" ht="13.5" customHeight="1" thickBot="1" x14ac:dyDescent="0.25">
      <c r="A183" s="1629" t="s">
        <v>1230</v>
      </c>
      <c r="B183" s="1630" t="s">
        <v>1231</v>
      </c>
      <c r="C183" s="314" t="s">
        <v>1111</v>
      </c>
      <c r="D183" s="1117">
        <f t="shared" si="3"/>
        <v>0</v>
      </c>
      <c r="E183" s="1118">
        <f>0</f>
        <v>0</v>
      </c>
      <c r="F183" s="1119">
        <f>0</f>
        <v>0</v>
      </c>
      <c r="G183" s="1119">
        <f>0</f>
        <v>0</v>
      </c>
      <c r="H183" s="1119">
        <f>0</f>
        <v>0</v>
      </c>
      <c r="I183" s="1119">
        <f>0</f>
        <v>0</v>
      </c>
      <c r="J183" s="1119">
        <f>0</f>
        <v>0</v>
      </c>
      <c r="K183" s="1119">
        <f>0</f>
        <v>0</v>
      </c>
      <c r="L183" s="1119">
        <f>0</f>
        <v>0</v>
      </c>
      <c r="M183" s="1119">
        <f>0</f>
        <v>0</v>
      </c>
      <c r="N183" s="1119">
        <f>0</f>
        <v>0</v>
      </c>
      <c r="O183" s="1119">
        <f>0</f>
        <v>0</v>
      </c>
      <c r="P183" s="1119">
        <f>0</f>
        <v>0</v>
      </c>
      <c r="Q183" s="1119">
        <f>0</f>
        <v>0</v>
      </c>
      <c r="R183" s="1119">
        <f>0</f>
        <v>0</v>
      </c>
      <c r="S183" s="1119">
        <f>0</f>
        <v>0</v>
      </c>
      <c r="T183" s="1119">
        <f>0</f>
        <v>0</v>
      </c>
      <c r="U183" s="1119">
        <f>0</f>
        <v>0</v>
      </c>
      <c r="V183" s="1119">
        <f>0</f>
        <v>0</v>
      </c>
      <c r="W183" s="314" t="s">
        <v>180</v>
      </c>
      <c r="X183" s="1639" t="s">
        <v>1254</v>
      </c>
    </row>
    <row r="184" spans="1:24" s="308" customFormat="1" ht="13.5" thickBot="1" x14ac:dyDescent="0.25">
      <c r="A184" s="1622"/>
      <c r="B184" s="1624"/>
      <c r="C184" s="257" t="s">
        <v>1113</v>
      </c>
      <c r="D184" s="1120">
        <f t="shared" si="3"/>
        <v>0</v>
      </c>
      <c r="E184" s="1121">
        <f>0</f>
        <v>0</v>
      </c>
      <c r="F184" s="1122">
        <f>0</f>
        <v>0</v>
      </c>
      <c r="G184" s="1122">
        <f>0</f>
        <v>0</v>
      </c>
      <c r="H184" s="1122">
        <f>0</f>
        <v>0</v>
      </c>
      <c r="I184" s="1122">
        <f>0</f>
        <v>0</v>
      </c>
      <c r="J184" s="1122">
        <f>0</f>
        <v>0</v>
      </c>
      <c r="K184" s="1122">
        <f>0</f>
        <v>0</v>
      </c>
      <c r="L184" s="1122">
        <f>0</f>
        <v>0</v>
      </c>
      <c r="M184" s="1122">
        <f>0</f>
        <v>0</v>
      </c>
      <c r="N184" s="1122">
        <f>0</f>
        <v>0</v>
      </c>
      <c r="O184" s="1122">
        <f>0</f>
        <v>0</v>
      </c>
      <c r="P184" s="1122">
        <f>0</f>
        <v>0</v>
      </c>
      <c r="Q184" s="1122">
        <f>0</f>
        <v>0</v>
      </c>
      <c r="R184" s="1122">
        <f>0</f>
        <v>0</v>
      </c>
      <c r="S184" s="1122">
        <f>0</f>
        <v>0</v>
      </c>
      <c r="T184" s="1122">
        <f>0</f>
        <v>0</v>
      </c>
      <c r="U184" s="1122">
        <f>0</f>
        <v>0</v>
      </c>
      <c r="V184" s="1122">
        <f>0</f>
        <v>0</v>
      </c>
      <c r="W184" s="257" t="s">
        <v>434</v>
      </c>
      <c r="X184" s="1636"/>
    </row>
    <row r="185" spans="1:24" s="309" customFormat="1" ht="13.5" customHeight="1" thickBot="1" x14ac:dyDescent="0.25">
      <c r="A185" s="1625" t="s">
        <v>1091</v>
      </c>
      <c r="B185" s="1627" t="s">
        <v>462</v>
      </c>
      <c r="C185" s="256" t="s">
        <v>1111</v>
      </c>
      <c r="D185" s="1123">
        <f t="shared" si="3"/>
        <v>65</v>
      </c>
      <c r="E185" s="1124">
        <f>0</f>
        <v>0</v>
      </c>
      <c r="F185" s="1125">
        <v>1</v>
      </c>
      <c r="G185" s="1125">
        <f>0</f>
        <v>0</v>
      </c>
      <c r="H185" s="1125">
        <v>2</v>
      </c>
      <c r="I185" s="1125">
        <f>0</f>
        <v>0</v>
      </c>
      <c r="J185" s="1125">
        <v>2</v>
      </c>
      <c r="K185" s="1125">
        <v>4</v>
      </c>
      <c r="L185" s="1125">
        <f>0</f>
        <v>0</v>
      </c>
      <c r="M185" s="1125">
        <f>0</f>
        <v>0</v>
      </c>
      <c r="N185" s="1125">
        <v>4</v>
      </c>
      <c r="O185" s="1125">
        <f>0</f>
        <v>0</v>
      </c>
      <c r="P185" s="1125">
        <v>4</v>
      </c>
      <c r="Q185" s="1125">
        <v>7</v>
      </c>
      <c r="R185" s="1125">
        <v>15</v>
      </c>
      <c r="S185" s="1125">
        <v>24</v>
      </c>
      <c r="T185" s="1125">
        <v>1</v>
      </c>
      <c r="U185" s="1125">
        <f>0</f>
        <v>0</v>
      </c>
      <c r="V185" s="1125">
        <v>1</v>
      </c>
      <c r="W185" s="256" t="s">
        <v>180</v>
      </c>
      <c r="X185" s="1637" t="s">
        <v>1092</v>
      </c>
    </row>
    <row r="186" spans="1:24" s="309" customFormat="1" ht="13.5" thickBot="1" x14ac:dyDescent="0.25">
      <c r="A186" s="1626"/>
      <c r="B186" s="1628"/>
      <c r="C186" s="256" t="s">
        <v>1113</v>
      </c>
      <c r="D186" s="1123">
        <f t="shared" si="3"/>
        <v>14</v>
      </c>
      <c r="E186" s="1124">
        <f>0</f>
        <v>0</v>
      </c>
      <c r="F186" s="1125">
        <f>0</f>
        <v>0</v>
      </c>
      <c r="G186" s="1125">
        <f>0</f>
        <v>0</v>
      </c>
      <c r="H186" s="1125">
        <f>0</f>
        <v>0</v>
      </c>
      <c r="I186" s="1125">
        <v>1</v>
      </c>
      <c r="J186" s="1125">
        <f>0</f>
        <v>0</v>
      </c>
      <c r="K186" s="1125">
        <v>1</v>
      </c>
      <c r="L186" s="1125">
        <f>0</f>
        <v>0</v>
      </c>
      <c r="M186" s="1125">
        <f>0</f>
        <v>0</v>
      </c>
      <c r="N186" s="1125">
        <v>2</v>
      </c>
      <c r="O186" s="1125">
        <v>2</v>
      </c>
      <c r="P186" s="1125">
        <f>0</f>
        <v>0</v>
      </c>
      <c r="Q186" s="1125">
        <v>1</v>
      </c>
      <c r="R186" s="1125">
        <v>1</v>
      </c>
      <c r="S186" s="1125">
        <v>4</v>
      </c>
      <c r="T186" s="1125">
        <f>0</f>
        <v>0</v>
      </c>
      <c r="U186" s="1125">
        <v>1</v>
      </c>
      <c r="V186" s="1125">
        <v>1</v>
      </c>
      <c r="W186" s="256" t="s">
        <v>434</v>
      </c>
      <c r="X186" s="1638"/>
    </row>
    <row r="187" spans="1:24" s="308" customFormat="1" ht="13.5" thickBot="1" x14ac:dyDescent="0.25">
      <c r="A187" s="1629" t="s">
        <v>1093</v>
      </c>
      <c r="B187" s="1630" t="s">
        <v>463</v>
      </c>
      <c r="C187" s="314" t="s">
        <v>1111</v>
      </c>
      <c r="D187" s="1117">
        <f t="shared" si="2"/>
        <v>5</v>
      </c>
      <c r="E187" s="1118">
        <v>2</v>
      </c>
      <c r="F187" s="1119">
        <v>1</v>
      </c>
      <c r="G187" s="1119">
        <v>1</v>
      </c>
      <c r="H187" s="1119">
        <f>0</f>
        <v>0</v>
      </c>
      <c r="I187" s="1119">
        <f>0</f>
        <v>0</v>
      </c>
      <c r="J187" s="1119">
        <f>0</f>
        <v>0</v>
      </c>
      <c r="K187" s="1119">
        <v>1</v>
      </c>
      <c r="L187" s="1119">
        <f>0</f>
        <v>0</v>
      </c>
      <c r="M187" s="1119">
        <f>0</f>
        <v>0</v>
      </c>
      <c r="N187" s="1119">
        <f>0</f>
        <v>0</v>
      </c>
      <c r="O187" s="1119">
        <f>0</f>
        <v>0</v>
      </c>
      <c r="P187" s="1119">
        <f>0</f>
        <v>0</v>
      </c>
      <c r="Q187" s="1119">
        <f>0</f>
        <v>0</v>
      </c>
      <c r="R187" s="1119">
        <f>0</f>
        <v>0</v>
      </c>
      <c r="S187" s="1119">
        <f>0</f>
        <v>0</v>
      </c>
      <c r="T187" s="1119">
        <f>0</f>
        <v>0</v>
      </c>
      <c r="U187" s="1119">
        <f>0</f>
        <v>0</v>
      </c>
      <c r="V187" s="1119">
        <f>0</f>
        <v>0</v>
      </c>
      <c r="W187" s="314" t="s">
        <v>180</v>
      </c>
      <c r="X187" s="1639" t="s">
        <v>505</v>
      </c>
    </row>
    <row r="188" spans="1:24" s="308" customFormat="1" ht="13.5" thickBot="1" x14ac:dyDescent="0.25">
      <c r="A188" s="1622"/>
      <c r="B188" s="1624"/>
      <c r="C188" s="257" t="s">
        <v>1113</v>
      </c>
      <c r="D188" s="1120">
        <f t="shared" si="2"/>
        <v>1</v>
      </c>
      <c r="E188" s="1121">
        <v>1</v>
      </c>
      <c r="F188" s="1122">
        <f>0</f>
        <v>0</v>
      </c>
      <c r="G188" s="1122">
        <f>0</f>
        <v>0</v>
      </c>
      <c r="H188" s="1122">
        <f>0</f>
        <v>0</v>
      </c>
      <c r="I188" s="1122">
        <f>0</f>
        <v>0</v>
      </c>
      <c r="J188" s="1122">
        <f>0</f>
        <v>0</v>
      </c>
      <c r="K188" s="1122">
        <f>0</f>
        <v>0</v>
      </c>
      <c r="L188" s="1122">
        <f>0</f>
        <v>0</v>
      </c>
      <c r="M188" s="1122">
        <f>0</f>
        <v>0</v>
      </c>
      <c r="N188" s="1122">
        <f>0</f>
        <v>0</v>
      </c>
      <c r="O188" s="1122">
        <f>0</f>
        <v>0</v>
      </c>
      <c r="P188" s="1122">
        <f>0</f>
        <v>0</v>
      </c>
      <c r="Q188" s="1122">
        <f>0</f>
        <v>0</v>
      </c>
      <c r="R188" s="1122">
        <f>0</f>
        <v>0</v>
      </c>
      <c r="S188" s="1122">
        <f>0</f>
        <v>0</v>
      </c>
      <c r="T188" s="1122">
        <f>0</f>
        <v>0</v>
      </c>
      <c r="U188" s="1122">
        <f>0</f>
        <v>0</v>
      </c>
      <c r="V188" s="1122">
        <f>0</f>
        <v>0</v>
      </c>
      <c r="W188" s="257" t="s">
        <v>434</v>
      </c>
      <c r="X188" s="1636"/>
    </row>
    <row r="189" spans="1:24" s="309" customFormat="1" ht="13.5" customHeight="1" thickBot="1" x14ac:dyDescent="0.25">
      <c r="A189" s="1625" t="s">
        <v>1094</v>
      </c>
      <c r="B189" s="1627" t="s">
        <v>1095</v>
      </c>
      <c r="C189" s="256" t="s">
        <v>1111</v>
      </c>
      <c r="D189" s="1123">
        <f t="shared" si="2"/>
        <v>0</v>
      </c>
      <c r="E189" s="1124">
        <f>0</f>
        <v>0</v>
      </c>
      <c r="F189" s="1125">
        <f>0</f>
        <v>0</v>
      </c>
      <c r="G189" s="1125">
        <f>0</f>
        <v>0</v>
      </c>
      <c r="H189" s="1125">
        <f>0</f>
        <v>0</v>
      </c>
      <c r="I189" s="1125">
        <f>0</f>
        <v>0</v>
      </c>
      <c r="J189" s="1125">
        <f>0</f>
        <v>0</v>
      </c>
      <c r="K189" s="1125">
        <f>0</f>
        <v>0</v>
      </c>
      <c r="L189" s="1125">
        <f>0</f>
        <v>0</v>
      </c>
      <c r="M189" s="1125">
        <f>0</f>
        <v>0</v>
      </c>
      <c r="N189" s="1125">
        <f>0</f>
        <v>0</v>
      </c>
      <c r="O189" s="1125">
        <f>0</f>
        <v>0</v>
      </c>
      <c r="P189" s="1125">
        <f>0</f>
        <v>0</v>
      </c>
      <c r="Q189" s="1125">
        <f>0</f>
        <v>0</v>
      </c>
      <c r="R189" s="1125">
        <f>0</f>
        <v>0</v>
      </c>
      <c r="S189" s="1125">
        <f>0</f>
        <v>0</v>
      </c>
      <c r="T189" s="1125">
        <f>0</f>
        <v>0</v>
      </c>
      <c r="U189" s="1125">
        <f>0</f>
        <v>0</v>
      </c>
      <c r="V189" s="1125">
        <f>0</f>
        <v>0</v>
      </c>
      <c r="W189" s="256" t="s">
        <v>180</v>
      </c>
      <c r="X189" s="1637" t="s">
        <v>1096</v>
      </c>
    </row>
    <row r="190" spans="1:24" s="309" customFormat="1" ht="13.5" thickBot="1" x14ac:dyDescent="0.25">
      <c r="A190" s="1626"/>
      <c r="B190" s="1628"/>
      <c r="C190" s="256" t="s">
        <v>1113</v>
      </c>
      <c r="D190" s="1123">
        <f t="shared" si="2"/>
        <v>1</v>
      </c>
      <c r="E190" s="1124">
        <f>0</f>
        <v>0</v>
      </c>
      <c r="F190" s="1125">
        <f>0</f>
        <v>0</v>
      </c>
      <c r="G190" s="1125">
        <f>0</f>
        <v>0</v>
      </c>
      <c r="H190" s="1125">
        <f>0</f>
        <v>0</v>
      </c>
      <c r="I190" s="1125">
        <f>0</f>
        <v>0</v>
      </c>
      <c r="J190" s="1125">
        <f>0</f>
        <v>0</v>
      </c>
      <c r="K190" s="1125">
        <f>0</f>
        <v>0</v>
      </c>
      <c r="L190" s="1125">
        <f>0</f>
        <v>0</v>
      </c>
      <c r="M190" s="1125">
        <f>0</f>
        <v>0</v>
      </c>
      <c r="N190" s="1125">
        <v>1</v>
      </c>
      <c r="O190" s="1125">
        <f>0</f>
        <v>0</v>
      </c>
      <c r="P190" s="1125">
        <f>0</f>
        <v>0</v>
      </c>
      <c r="Q190" s="1125">
        <f>0</f>
        <v>0</v>
      </c>
      <c r="R190" s="1125">
        <f>0</f>
        <v>0</v>
      </c>
      <c r="S190" s="1125">
        <f>0</f>
        <v>0</v>
      </c>
      <c r="T190" s="1125">
        <f>0</f>
        <v>0</v>
      </c>
      <c r="U190" s="1125">
        <f>0</f>
        <v>0</v>
      </c>
      <c r="V190" s="1125">
        <f>0</f>
        <v>0</v>
      </c>
      <c r="W190" s="256" t="s">
        <v>434</v>
      </c>
      <c r="X190" s="1638"/>
    </row>
    <row r="191" spans="1:24" s="308" customFormat="1" ht="12" customHeight="1" thickBot="1" x14ac:dyDescent="0.25">
      <c r="A191" s="1629" t="s">
        <v>1097</v>
      </c>
      <c r="B191" s="1630" t="s">
        <v>1098</v>
      </c>
      <c r="C191" s="314" t="s">
        <v>1111</v>
      </c>
      <c r="D191" s="1117">
        <f t="shared" ref="D191:D194" si="4">SUM(E191:V191)</f>
        <v>1</v>
      </c>
      <c r="E191" s="1118">
        <f>0</f>
        <v>0</v>
      </c>
      <c r="F191" s="1119">
        <f>0</f>
        <v>0</v>
      </c>
      <c r="G191" s="1119">
        <f>0</f>
        <v>0</v>
      </c>
      <c r="H191" s="1119">
        <f>0</f>
        <v>0</v>
      </c>
      <c r="I191" s="1119">
        <v>1</v>
      </c>
      <c r="J191" s="1119">
        <f>0</f>
        <v>0</v>
      </c>
      <c r="K191" s="1119">
        <f>0</f>
        <v>0</v>
      </c>
      <c r="L191" s="1119">
        <f>0</f>
        <v>0</v>
      </c>
      <c r="M191" s="1119">
        <f>0</f>
        <v>0</v>
      </c>
      <c r="N191" s="1119">
        <f>0</f>
        <v>0</v>
      </c>
      <c r="O191" s="1119">
        <f>0</f>
        <v>0</v>
      </c>
      <c r="P191" s="1119">
        <f>0</f>
        <v>0</v>
      </c>
      <c r="Q191" s="1119">
        <f>0</f>
        <v>0</v>
      </c>
      <c r="R191" s="1119">
        <f>0</f>
        <v>0</v>
      </c>
      <c r="S191" s="1119">
        <f>0</f>
        <v>0</v>
      </c>
      <c r="T191" s="1119">
        <f>0</f>
        <v>0</v>
      </c>
      <c r="U191" s="1119">
        <f>0</f>
        <v>0</v>
      </c>
      <c r="V191" s="1119">
        <f>0</f>
        <v>0</v>
      </c>
      <c r="W191" s="314" t="s">
        <v>180</v>
      </c>
      <c r="X191" s="1639" t="s">
        <v>1099</v>
      </c>
    </row>
    <row r="192" spans="1:24" s="308" customFormat="1" ht="12" customHeight="1" thickBot="1" x14ac:dyDescent="0.25">
      <c r="A192" s="1622"/>
      <c r="B192" s="1624"/>
      <c r="C192" s="257" t="s">
        <v>1113</v>
      </c>
      <c r="D192" s="1120">
        <f t="shared" si="4"/>
        <v>1</v>
      </c>
      <c r="E192" s="1121">
        <f>0</f>
        <v>0</v>
      </c>
      <c r="F192" s="1122">
        <f>0</f>
        <v>0</v>
      </c>
      <c r="G192" s="1122">
        <f>0</f>
        <v>0</v>
      </c>
      <c r="H192" s="1122">
        <f>0</f>
        <v>0</v>
      </c>
      <c r="I192" s="1122">
        <f>0</f>
        <v>0</v>
      </c>
      <c r="J192" s="1122">
        <f>0</f>
        <v>0</v>
      </c>
      <c r="K192" s="1122">
        <f>0</f>
        <v>0</v>
      </c>
      <c r="L192" s="1122">
        <f>0</f>
        <v>0</v>
      </c>
      <c r="M192" s="1122">
        <f>0</f>
        <v>0</v>
      </c>
      <c r="N192" s="1122">
        <f>0</f>
        <v>0</v>
      </c>
      <c r="O192" s="1122">
        <f>0</f>
        <v>0</v>
      </c>
      <c r="P192" s="1122">
        <f>0</f>
        <v>0</v>
      </c>
      <c r="Q192" s="1122">
        <f>0</f>
        <v>0</v>
      </c>
      <c r="R192" s="1122">
        <v>1</v>
      </c>
      <c r="S192" s="1122">
        <f>0</f>
        <v>0</v>
      </c>
      <c r="T192" s="1122">
        <f>0</f>
        <v>0</v>
      </c>
      <c r="U192" s="1122">
        <f>0</f>
        <v>0</v>
      </c>
      <c r="V192" s="1122">
        <f>0</f>
        <v>0</v>
      </c>
      <c r="W192" s="257" t="s">
        <v>434</v>
      </c>
      <c r="X192" s="1636"/>
    </row>
    <row r="193" spans="1:24" s="309" customFormat="1" ht="13.5" customHeight="1" thickBot="1" x14ac:dyDescent="0.25">
      <c r="A193" s="1625" t="s">
        <v>1159</v>
      </c>
      <c r="B193" s="1627" t="s">
        <v>1160</v>
      </c>
      <c r="C193" s="256" t="s">
        <v>1111</v>
      </c>
      <c r="D193" s="1123">
        <f t="shared" si="4"/>
        <v>1</v>
      </c>
      <c r="E193" s="1124">
        <f>0</f>
        <v>0</v>
      </c>
      <c r="F193" s="1125">
        <f>0</f>
        <v>0</v>
      </c>
      <c r="G193" s="1125">
        <f>0</f>
        <v>0</v>
      </c>
      <c r="H193" s="1125">
        <f>0</f>
        <v>0</v>
      </c>
      <c r="I193" s="1125">
        <f>0</f>
        <v>0</v>
      </c>
      <c r="J193" s="1125">
        <f>0</f>
        <v>0</v>
      </c>
      <c r="K193" s="1125">
        <f>0</f>
        <v>0</v>
      </c>
      <c r="L193" s="1125">
        <f>0</f>
        <v>0</v>
      </c>
      <c r="M193" s="1125">
        <f>0</f>
        <v>0</v>
      </c>
      <c r="N193" s="1125">
        <f>0</f>
        <v>0</v>
      </c>
      <c r="O193" s="1125">
        <f>0</f>
        <v>0</v>
      </c>
      <c r="P193" s="1125">
        <v>1</v>
      </c>
      <c r="Q193" s="1125">
        <f>0</f>
        <v>0</v>
      </c>
      <c r="R193" s="1125">
        <f>0</f>
        <v>0</v>
      </c>
      <c r="S193" s="1125">
        <f>0</f>
        <v>0</v>
      </c>
      <c r="T193" s="1125">
        <f>0</f>
        <v>0</v>
      </c>
      <c r="U193" s="1125">
        <f>0</f>
        <v>0</v>
      </c>
      <c r="V193" s="1125">
        <f>0</f>
        <v>0</v>
      </c>
      <c r="W193" s="256" t="s">
        <v>180</v>
      </c>
      <c r="X193" s="1637" t="s">
        <v>1161</v>
      </c>
    </row>
    <row r="194" spans="1:24" s="309" customFormat="1" ht="13.5" thickBot="1" x14ac:dyDescent="0.25">
      <c r="A194" s="1626"/>
      <c r="B194" s="1628"/>
      <c r="C194" s="256" t="s">
        <v>1113</v>
      </c>
      <c r="D194" s="1123">
        <f t="shared" si="4"/>
        <v>0</v>
      </c>
      <c r="E194" s="1124">
        <f>0</f>
        <v>0</v>
      </c>
      <c r="F194" s="1125">
        <f>0</f>
        <v>0</v>
      </c>
      <c r="G194" s="1125">
        <f>0</f>
        <v>0</v>
      </c>
      <c r="H194" s="1125">
        <f>0</f>
        <v>0</v>
      </c>
      <c r="I194" s="1125">
        <f>0</f>
        <v>0</v>
      </c>
      <c r="J194" s="1125">
        <f>0</f>
        <v>0</v>
      </c>
      <c r="K194" s="1125">
        <f>0</f>
        <v>0</v>
      </c>
      <c r="L194" s="1125">
        <f>0</f>
        <v>0</v>
      </c>
      <c r="M194" s="1125">
        <f>0</f>
        <v>0</v>
      </c>
      <c r="N194" s="1125">
        <f>0</f>
        <v>0</v>
      </c>
      <c r="O194" s="1125">
        <f>0</f>
        <v>0</v>
      </c>
      <c r="P194" s="1125">
        <f>0</f>
        <v>0</v>
      </c>
      <c r="Q194" s="1125">
        <f>0</f>
        <v>0</v>
      </c>
      <c r="R194" s="1125">
        <f>0</f>
        <v>0</v>
      </c>
      <c r="S194" s="1125">
        <f>0</f>
        <v>0</v>
      </c>
      <c r="T194" s="1125">
        <f>0</f>
        <v>0</v>
      </c>
      <c r="U194" s="1125">
        <f>0</f>
        <v>0</v>
      </c>
      <c r="V194" s="1125">
        <f>0</f>
        <v>0</v>
      </c>
      <c r="W194" s="256" t="s">
        <v>434</v>
      </c>
      <c r="X194" s="1638"/>
    </row>
    <row r="195" spans="1:24" s="308" customFormat="1" ht="15.75" customHeight="1" thickBot="1" x14ac:dyDescent="0.25">
      <c r="A195" s="1629" t="s">
        <v>1100</v>
      </c>
      <c r="B195" s="1630" t="s">
        <v>1101</v>
      </c>
      <c r="C195" s="314" t="s">
        <v>1111</v>
      </c>
      <c r="D195" s="1117">
        <f t="shared" si="2"/>
        <v>0</v>
      </c>
      <c r="E195" s="1118">
        <f>0</f>
        <v>0</v>
      </c>
      <c r="F195" s="1119">
        <f>0</f>
        <v>0</v>
      </c>
      <c r="G195" s="1119">
        <f>0</f>
        <v>0</v>
      </c>
      <c r="H195" s="1119">
        <f>0</f>
        <v>0</v>
      </c>
      <c r="I195" s="1119">
        <f>0</f>
        <v>0</v>
      </c>
      <c r="J195" s="1119">
        <f>0</f>
        <v>0</v>
      </c>
      <c r="K195" s="1119">
        <f>0</f>
        <v>0</v>
      </c>
      <c r="L195" s="1119">
        <f>0</f>
        <v>0</v>
      </c>
      <c r="M195" s="1119">
        <f>0</f>
        <v>0</v>
      </c>
      <c r="N195" s="1119">
        <f>0</f>
        <v>0</v>
      </c>
      <c r="O195" s="1119">
        <f>0</f>
        <v>0</v>
      </c>
      <c r="P195" s="1119">
        <f>0</f>
        <v>0</v>
      </c>
      <c r="Q195" s="1119">
        <f>0</f>
        <v>0</v>
      </c>
      <c r="R195" s="1119">
        <f>0</f>
        <v>0</v>
      </c>
      <c r="S195" s="1119">
        <f>0</f>
        <v>0</v>
      </c>
      <c r="T195" s="1119">
        <f>0</f>
        <v>0</v>
      </c>
      <c r="U195" s="1119">
        <f>0</f>
        <v>0</v>
      </c>
      <c r="V195" s="1119">
        <f>0</f>
        <v>0</v>
      </c>
      <c r="W195" s="314" t="s">
        <v>180</v>
      </c>
      <c r="X195" s="1639" t="s">
        <v>1102</v>
      </c>
    </row>
    <row r="196" spans="1:24" s="308" customFormat="1" ht="15.75" customHeight="1" thickBot="1" x14ac:dyDescent="0.25">
      <c r="A196" s="1622"/>
      <c r="B196" s="1624"/>
      <c r="C196" s="257" t="s">
        <v>1113</v>
      </c>
      <c r="D196" s="1120">
        <f t="shared" si="2"/>
        <v>0</v>
      </c>
      <c r="E196" s="1121">
        <f>0</f>
        <v>0</v>
      </c>
      <c r="F196" s="1122">
        <f>0</f>
        <v>0</v>
      </c>
      <c r="G196" s="1122">
        <f>0</f>
        <v>0</v>
      </c>
      <c r="H196" s="1122">
        <f>0</f>
        <v>0</v>
      </c>
      <c r="I196" s="1122">
        <f>0</f>
        <v>0</v>
      </c>
      <c r="J196" s="1122">
        <f>0</f>
        <v>0</v>
      </c>
      <c r="K196" s="1122">
        <f>0</f>
        <v>0</v>
      </c>
      <c r="L196" s="1122">
        <f>0</f>
        <v>0</v>
      </c>
      <c r="M196" s="1122">
        <f>0</f>
        <v>0</v>
      </c>
      <c r="N196" s="1122">
        <f>0</f>
        <v>0</v>
      </c>
      <c r="O196" s="1122">
        <f>0</f>
        <v>0</v>
      </c>
      <c r="P196" s="1122">
        <f>0</f>
        <v>0</v>
      </c>
      <c r="Q196" s="1122">
        <f>0</f>
        <v>0</v>
      </c>
      <c r="R196" s="1122">
        <f>0</f>
        <v>0</v>
      </c>
      <c r="S196" s="1122">
        <f>0</f>
        <v>0</v>
      </c>
      <c r="T196" s="1122">
        <f>0</f>
        <v>0</v>
      </c>
      <c r="U196" s="1122">
        <f>0</f>
        <v>0</v>
      </c>
      <c r="V196" s="1122">
        <f>0</f>
        <v>0</v>
      </c>
      <c r="W196" s="257" t="s">
        <v>434</v>
      </c>
      <c r="X196" s="1636"/>
    </row>
    <row r="197" spans="1:24" s="309" customFormat="1" ht="13.5" customHeight="1" thickBot="1" x14ac:dyDescent="0.25">
      <c r="A197" s="1625" t="s">
        <v>1103</v>
      </c>
      <c r="B197" s="1627" t="s">
        <v>464</v>
      </c>
      <c r="C197" s="256" t="s">
        <v>1111</v>
      </c>
      <c r="D197" s="1123">
        <f t="shared" si="2"/>
        <v>0</v>
      </c>
      <c r="E197" s="1124">
        <f>0</f>
        <v>0</v>
      </c>
      <c r="F197" s="1125">
        <f>0</f>
        <v>0</v>
      </c>
      <c r="G197" s="1125">
        <f>0</f>
        <v>0</v>
      </c>
      <c r="H197" s="1125">
        <f>0</f>
        <v>0</v>
      </c>
      <c r="I197" s="1125">
        <f>0</f>
        <v>0</v>
      </c>
      <c r="J197" s="1125">
        <f>0</f>
        <v>0</v>
      </c>
      <c r="K197" s="1125">
        <f>0</f>
        <v>0</v>
      </c>
      <c r="L197" s="1125">
        <f>0</f>
        <v>0</v>
      </c>
      <c r="M197" s="1125">
        <f>0</f>
        <v>0</v>
      </c>
      <c r="N197" s="1125">
        <f>0</f>
        <v>0</v>
      </c>
      <c r="O197" s="1125">
        <f>0</f>
        <v>0</v>
      </c>
      <c r="P197" s="1125">
        <f>0</f>
        <v>0</v>
      </c>
      <c r="Q197" s="1125">
        <f>0</f>
        <v>0</v>
      </c>
      <c r="R197" s="1125">
        <f>0</f>
        <v>0</v>
      </c>
      <c r="S197" s="1125">
        <f>0</f>
        <v>0</v>
      </c>
      <c r="T197" s="1125">
        <f>0</f>
        <v>0</v>
      </c>
      <c r="U197" s="1125">
        <f>0</f>
        <v>0</v>
      </c>
      <c r="V197" s="1125">
        <f>0</f>
        <v>0</v>
      </c>
      <c r="W197" s="256" t="s">
        <v>180</v>
      </c>
      <c r="X197" s="1637" t="s">
        <v>506</v>
      </c>
    </row>
    <row r="198" spans="1:24" s="309" customFormat="1" ht="13.5" thickBot="1" x14ac:dyDescent="0.25">
      <c r="A198" s="1626"/>
      <c r="B198" s="1628"/>
      <c r="C198" s="256" t="s">
        <v>1113</v>
      </c>
      <c r="D198" s="1123">
        <f t="shared" si="2"/>
        <v>0</v>
      </c>
      <c r="E198" s="1124">
        <f>0</f>
        <v>0</v>
      </c>
      <c r="F198" s="1125">
        <f>0</f>
        <v>0</v>
      </c>
      <c r="G198" s="1125">
        <f>0</f>
        <v>0</v>
      </c>
      <c r="H198" s="1125">
        <f>0</f>
        <v>0</v>
      </c>
      <c r="I198" s="1125">
        <f>0</f>
        <v>0</v>
      </c>
      <c r="J198" s="1125">
        <f>0</f>
        <v>0</v>
      </c>
      <c r="K198" s="1125">
        <f>0</f>
        <v>0</v>
      </c>
      <c r="L198" s="1125">
        <f>0</f>
        <v>0</v>
      </c>
      <c r="M198" s="1125">
        <f>0</f>
        <v>0</v>
      </c>
      <c r="N198" s="1125">
        <f>0</f>
        <v>0</v>
      </c>
      <c r="O198" s="1125">
        <f>0</f>
        <v>0</v>
      </c>
      <c r="P198" s="1125">
        <f>0</f>
        <v>0</v>
      </c>
      <c r="Q198" s="1125">
        <f>0</f>
        <v>0</v>
      </c>
      <c r="R198" s="1125">
        <f>0</f>
        <v>0</v>
      </c>
      <c r="S198" s="1125">
        <f>0</f>
        <v>0</v>
      </c>
      <c r="T198" s="1125">
        <f>0</f>
        <v>0</v>
      </c>
      <c r="U198" s="1125">
        <f>0</f>
        <v>0</v>
      </c>
      <c r="V198" s="1125">
        <f>0</f>
        <v>0</v>
      </c>
      <c r="W198" s="256" t="s">
        <v>434</v>
      </c>
      <c r="X198" s="1638"/>
    </row>
    <row r="199" spans="1:24" s="308" customFormat="1" ht="13.5" customHeight="1" thickBot="1" x14ac:dyDescent="0.25">
      <c r="A199" s="1629" t="s">
        <v>1162</v>
      </c>
      <c r="B199" s="1630" t="s">
        <v>1163</v>
      </c>
      <c r="C199" s="314" t="s">
        <v>1111</v>
      </c>
      <c r="D199" s="1117">
        <f t="shared" si="2"/>
        <v>0</v>
      </c>
      <c r="E199" s="1118">
        <f>0</f>
        <v>0</v>
      </c>
      <c r="F199" s="1119">
        <f>0</f>
        <v>0</v>
      </c>
      <c r="G199" s="1119">
        <f>0</f>
        <v>0</v>
      </c>
      <c r="H199" s="1119">
        <f>0</f>
        <v>0</v>
      </c>
      <c r="I199" s="1119">
        <f>0</f>
        <v>0</v>
      </c>
      <c r="J199" s="1119">
        <f>0</f>
        <v>0</v>
      </c>
      <c r="K199" s="1119">
        <f>0</f>
        <v>0</v>
      </c>
      <c r="L199" s="1119">
        <f>0</f>
        <v>0</v>
      </c>
      <c r="M199" s="1119">
        <f>0</f>
        <v>0</v>
      </c>
      <c r="N199" s="1119">
        <f>0</f>
        <v>0</v>
      </c>
      <c r="O199" s="1119">
        <f>0</f>
        <v>0</v>
      </c>
      <c r="P199" s="1119">
        <f>0</f>
        <v>0</v>
      </c>
      <c r="Q199" s="1119">
        <f>0</f>
        <v>0</v>
      </c>
      <c r="R199" s="1119">
        <f>0</f>
        <v>0</v>
      </c>
      <c r="S199" s="1119">
        <f>0</f>
        <v>0</v>
      </c>
      <c r="T199" s="1119">
        <f>0</f>
        <v>0</v>
      </c>
      <c r="U199" s="1119">
        <f>0</f>
        <v>0</v>
      </c>
      <c r="V199" s="1119">
        <f>0</f>
        <v>0</v>
      </c>
      <c r="W199" s="314" t="s">
        <v>180</v>
      </c>
      <c r="X199" s="1639" t="s">
        <v>1164</v>
      </c>
    </row>
    <row r="200" spans="1:24" s="308" customFormat="1" ht="13.5" thickBot="1" x14ac:dyDescent="0.25">
      <c r="A200" s="1622"/>
      <c r="B200" s="1624"/>
      <c r="C200" s="257" t="s">
        <v>1113</v>
      </c>
      <c r="D200" s="1120">
        <f t="shared" si="2"/>
        <v>0</v>
      </c>
      <c r="E200" s="1121">
        <f>0</f>
        <v>0</v>
      </c>
      <c r="F200" s="1122">
        <f>0</f>
        <v>0</v>
      </c>
      <c r="G200" s="1122">
        <f>0</f>
        <v>0</v>
      </c>
      <c r="H200" s="1122">
        <f>0</f>
        <v>0</v>
      </c>
      <c r="I200" s="1122">
        <f>0</f>
        <v>0</v>
      </c>
      <c r="J200" s="1122">
        <f>0</f>
        <v>0</v>
      </c>
      <c r="K200" s="1122">
        <f>0</f>
        <v>0</v>
      </c>
      <c r="L200" s="1122">
        <f>0</f>
        <v>0</v>
      </c>
      <c r="M200" s="1122">
        <f>0</f>
        <v>0</v>
      </c>
      <c r="N200" s="1122">
        <f>0</f>
        <v>0</v>
      </c>
      <c r="O200" s="1122">
        <f>0</f>
        <v>0</v>
      </c>
      <c r="P200" s="1122">
        <f>0</f>
        <v>0</v>
      </c>
      <c r="Q200" s="1122">
        <f>0</f>
        <v>0</v>
      </c>
      <c r="R200" s="1122">
        <f>0</f>
        <v>0</v>
      </c>
      <c r="S200" s="1122">
        <f>0</f>
        <v>0</v>
      </c>
      <c r="T200" s="1122">
        <f>0</f>
        <v>0</v>
      </c>
      <c r="U200" s="1122">
        <f>0</f>
        <v>0</v>
      </c>
      <c r="V200" s="1122">
        <f>0</f>
        <v>0</v>
      </c>
      <c r="W200" s="257" t="s">
        <v>434</v>
      </c>
      <c r="X200" s="1636"/>
    </row>
    <row r="201" spans="1:24" s="309" customFormat="1" ht="13.5" customHeight="1" thickBot="1" x14ac:dyDescent="0.25">
      <c r="A201" s="1625" t="s">
        <v>1104</v>
      </c>
      <c r="B201" s="1627" t="s">
        <v>465</v>
      </c>
      <c r="C201" s="256" t="s">
        <v>1111</v>
      </c>
      <c r="D201" s="1123">
        <f t="shared" si="2"/>
        <v>1</v>
      </c>
      <c r="E201" s="1124">
        <f>0</f>
        <v>0</v>
      </c>
      <c r="F201" s="1125">
        <f>0</f>
        <v>0</v>
      </c>
      <c r="G201" s="1125">
        <f>0</f>
        <v>0</v>
      </c>
      <c r="H201" s="1125">
        <f>0</f>
        <v>0</v>
      </c>
      <c r="I201" s="1125">
        <f>0</f>
        <v>0</v>
      </c>
      <c r="J201" s="1125">
        <f>0</f>
        <v>0</v>
      </c>
      <c r="K201" s="1125">
        <f>0</f>
        <v>0</v>
      </c>
      <c r="L201" s="1125">
        <v>1</v>
      </c>
      <c r="M201" s="1125">
        <f>0</f>
        <v>0</v>
      </c>
      <c r="N201" s="1125">
        <f>0</f>
        <v>0</v>
      </c>
      <c r="O201" s="1125">
        <f>0</f>
        <v>0</v>
      </c>
      <c r="P201" s="1125">
        <f>0</f>
        <v>0</v>
      </c>
      <c r="Q201" s="1125">
        <f>0</f>
        <v>0</v>
      </c>
      <c r="R201" s="1125">
        <f>0</f>
        <v>0</v>
      </c>
      <c r="S201" s="1125">
        <f>0</f>
        <v>0</v>
      </c>
      <c r="T201" s="1125">
        <f>0</f>
        <v>0</v>
      </c>
      <c r="U201" s="1125">
        <f>0</f>
        <v>0</v>
      </c>
      <c r="V201" s="1125">
        <f>0</f>
        <v>0</v>
      </c>
      <c r="W201" s="256" t="s">
        <v>180</v>
      </c>
      <c r="X201" s="1637" t="s">
        <v>1105</v>
      </c>
    </row>
    <row r="202" spans="1:24" s="309" customFormat="1" ht="12.75" x14ac:dyDescent="0.2">
      <c r="A202" s="1631"/>
      <c r="B202" s="1632"/>
      <c r="C202" s="1221" t="s">
        <v>1113</v>
      </c>
      <c r="D202" s="1134">
        <f t="shared" si="2"/>
        <v>1</v>
      </c>
      <c r="E202" s="1222">
        <f>0</f>
        <v>0</v>
      </c>
      <c r="F202" s="1223">
        <f>0</f>
        <v>0</v>
      </c>
      <c r="G202" s="1223">
        <f>0</f>
        <v>0</v>
      </c>
      <c r="H202" s="1223">
        <f>0</f>
        <v>0</v>
      </c>
      <c r="I202" s="1223">
        <v>1</v>
      </c>
      <c r="J202" s="1223">
        <f>0</f>
        <v>0</v>
      </c>
      <c r="K202" s="1223">
        <f>0</f>
        <v>0</v>
      </c>
      <c r="L202" s="1223">
        <f>0</f>
        <v>0</v>
      </c>
      <c r="M202" s="1223">
        <f>0</f>
        <v>0</v>
      </c>
      <c r="N202" s="1223">
        <f>0</f>
        <v>0</v>
      </c>
      <c r="O202" s="1223">
        <f>0</f>
        <v>0</v>
      </c>
      <c r="P202" s="1223">
        <f>0</f>
        <v>0</v>
      </c>
      <c r="Q202" s="1223">
        <f>0</f>
        <v>0</v>
      </c>
      <c r="R202" s="1223">
        <f>0</f>
        <v>0</v>
      </c>
      <c r="S202" s="1223">
        <f>0</f>
        <v>0</v>
      </c>
      <c r="T202" s="1223">
        <f>0</f>
        <v>0</v>
      </c>
      <c r="U202" s="1223">
        <f>0</f>
        <v>0</v>
      </c>
      <c r="V202" s="1223">
        <f>0</f>
        <v>0</v>
      </c>
      <c r="W202" s="1221" t="s">
        <v>434</v>
      </c>
      <c r="X202" s="1640"/>
    </row>
    <row r="203" spans="1:24" s="308" customFormat="1" ht="13.5" customHeight="1" thickBot="1" x14ac:dyDescent="0.25">
      <c r="A203" s="1633" t="s">
        <v>1232</v>
      </c>
      <c r="B203" s="1634" t="s">
        <v>1233</v>
      </c>
      <c r="C203" s="310" t="s">
        <v>1111</v>
      </c>
      <c r="D203" s="1126">
        <f t="shared" si="2"/>
        <v>0</v>
      </c>
      <c r="E203" s="1127">
        <f>0</f>
        <v>0</v>
      </c>
      <c r="F203" s="1128">
        <f>0</f>
        <v>0</v>
      </c>
      <c r="G203" s="1128">
        <f>0</f>
        <v>0</v>
      </c>
      <c r="H203" s="1128">
        <f>0</f>
        <v>0</v>
      </c>
      <c r="I203" s="1128">
        <f>0</f>
        <v>0</v>
      </c>
      <c r="J203" s="1128">
        <f>0</f>
        <v>0</v>
      </c>
      <c r="K203" s="1128">
        <f>0</f>
        <v>0</v>
      </c>
      <c r="L203" s="1128">
        <f>0</f>
        <v>0</v>
      </c>
      <c r="M203" s="1128">
        <f>0</f>
        <v>0</v>
      </c>
      <c r="N203" s="1128">
        <f>0</f>
        <v>0</v>
      </c>
      <c r="O203" s="1128">
        <f>0</f>
        <v>0</v>
      </c>
      <c r="P203" s="1128">
        <f>0</f>
        <v>0</v>
      </c>
      <c r="Q203" s="1128">
        <f>0</f>
        <v>0</v>
      </c>
      <c r="R203" s="1128">
        <f>0</f>
        <v>0</v>
      </c>
      <c r="S203" s="1128">
        <f>0</f>
        <v>0</v>
      </c>
      <c r="T203" s="1128">
        <f>0</f>
        <v>0</v>
      </c>
      <c r="U203" s="1128">
        <f>0</f>
        <v>0</v>
      </c>
      <c r="V203" s="1128">
        <f>0</f>
        <v>0</v>
      </c>
      <c r="W203" s="310" t="s">
        <v>180</v>
      </c>
      <c r="X203" s="1641" t="s">
        <v>1255</v>
      </c>
    </row>
    <row r="204" spans="1:24" s="308" customFormat="1" ht="13.5" thickBot="1" x14ac:dyDescent="0.25">
      <c r="A204" s="1622"/>
      <c r="B204" s="1624"/>
      <c r="C204" s="257" t="s">
        <v>1113</v>
      </c>
      <c r="D204" s="1120">
        <f t="shared" si="2"/>
        <v>0</v>
      </c>
      <c r="E204" s="1121">
        <f>0</f>
        <v>0</v>
      </c>
      <c r="F204" s="1122">
        <f>0</f>
        <v>0</v>
      </c>
      <c r="G204" s="1122">
        <f>0</f>
        <v>0</v>
      </c>
      <c r="H204" s="1122">
        <f>0</f>
        <v>0</v>
      </c>
      <c r="I204" s="1122">
        <f>0</f>
        <v>0</v>
      </c>
      <c r="J204" s="1122">
        <f>0</f>
        <v>0</v>
      </c>
      <c r="K204" s="1122">
        <f>0</f>
        <v>0</v>
      </c>
      <c r="L204" s="1122">
        <f>0</f>
        <v>0</v>
      </c>
      <c r="M204" s="1122">
        <f>0</f>
        <v>0</v>
      </c>
      <c r="N204" s="1122">
        <f>0</f>
        <v>0</v>
      </c>
      <c r="O204" s="1122">
        <f>0</f>
        <v>0</v>
      </c>
      <c r="P204" s="1122">
        <f>0</f>
        <v>0</v>
      </c>
      <c r="Q204" s="1122">
        <f>0</f>
        <v>0</v>
      </c>
      <c r="R204" s="1122">
        <f>0</f>
        <v>0</v>
      </c>
      <c r="S204" s="1122">
        <f>0</f>
        <v>0</v>
      </c>
      <c r="T204" s="1122">
        <f>0</f>
        <v>0</v>
      </c>
      <c r="U204" s="1122">
        <f>0</f>
        <v>0</v>
      </c>
      <c r="V204" s="1122">
        <f>0</f>
        <v>0</v>
      </c>
      <c r="W204" s="257" t="s">
        <v>434</v>
      </c>
      <c r="X204" s="1636"/>
    </row>
    <row r="205" spans="1:24" s="309" customFormat="1" ht="13.5" customHeight="1" thickBot="1" x14ac:dyDescent="0.25">
      <c r="A205" s="1625" t="s">
        <v>1165</v>
      </c>
      <c r="B205" s="1627" t="s">
        <v>1166</v>
      </c>
      <c r="C205" s="256" t="s">
        <v>1111</v>
      </c>
      <c r="D205" s="1123">
        <f t="shared" si="2"/>
        <v>0</v>
      </c>
      <c r="E205" s="1124">
        <f>0</f>
        <v>0</v>
      </c>
      <c r="F205" s="1125">
        <f>0</f>
        <v>0</v>
      </c>
      <c r="G205" s="1125">
        <f>0</f>
        <v>0</v>
      </c>
      <c r="H205" s="1125">
        <f>0</f>
        <v>0</v>
      </c>
      <c r="I205" s="1125">
        <f>0</f>
        <v>0</v>
      </c>
      <c r="J205" s="1125">
        <f>0</f>
        <v>0</v>
      </c>
      <c r="K205" s="1125">
        <f>0</f>
        <v>0</v>
      </c>
      <c r="L205" s="1125">
        <f>0</f>
        <v>0</v>
      </c>
      <c r="M205" s="1125">
        <f>0</f>
        <v>0</v>
      </c>
      <c r="N205" s="1125">
        <f>0</f>
        <v>0</v>
      </c>
      <c r="O205" s="1125">
        <f>0</f>
        <v>0</v>
      </c>
      <c r="P205" s="1125">
        <f>0</f>
        <v>0</v>
      </c>
      <c r="Q205" s="1125">
        <f>0</f>
        <v>0</v>
      </c>
      <c r="R205" s="1125">
        <f>0</f>
        <v>0</v>
      </c>
      <c r="S205" s="1125">
        <f>0</f>
        <v>0</v>
      </c>
      <c r="T205" s="1125">
        <f>0</f>
        <v>0</v>
      </c>
      <c r="U205" s="1125">
        <f>0</f>
        <v>0</v>
      </c>
      <c r="V205" s="1125">
        <f>0</f>
        <v>0</v>
      </c>
      <c r="W205" s="256" t="s">
        <v>180</v>
      </c>
      <c r="X205" s="1637" t="s">
        <v>1167</v>
      </c>
    </row>
    <row r="206" spans="1:24" s="309" customFormat="1" ht="13.5" thickBot="1" x14ac:dyDescent="0.25">
      <c r="A206" s="1626"/>
      <c r="B206" s="1628"/>
      <c r="C206" s="256" t="s">
        <v>1113</v>
      </c>
      <c r="D206" s="1123">
        <f t="shared" si="2"/>
        <v>0</v>
      </c>
      <c r="E206" s="1124">
        <f>0</f>
        <v>0</v>
      </c>
      <c r="F206" s="1125">
        <f>0</f>
        <v>0</v>
      </c>
      <c r="G206" s="1125">
        <f>0</f>
        <v>0</v>
      </c>
      <c r="H206" s="1125">
        <f>0</f>
        <v>0</v>
      </c>
      <c r="I206" s="1125">
        <f>0</f>
        <v>0</v>
      </c>
      <c r="J206" s="1125">
        <f>0</f>
        <v>0</v>
      </c>
      <c r="K206" s="1125">
        <f>0</f>
        <v>0</v>
      </c>
      <c r="L206" s="1125">
        <f>0</f>
        <v>0</v>
      </c>
      <c r="M206" s="1125">
        <f>0</f>
        <v>0</v>
      </c>
      <c r="N206" s="1125">
        <f>0</f>
        <v>0</v>
      </c>
      <c r="O206" s="1125">
        <f>0</f>
        <v>0</v>
      </c>
      <c r="P206" s="1125">
        <f>0</f>
        <v>0</v>
      </c>
      <c r="Q206" s="1125">
        <f>0</f>
        <v>0</v>
      </c>
      <c r="R206" s="1125">
        <f>0</f>
        <v>0</v>
      </c>
      <c r="S206" s="1125">
        <f>0</f>
        <v>0</v>
      </c>
      <c r="T206" s="1125">
        <f>0</f>
        <v>0</v>
      </c>
      <c r="U206" s="1125">
        <f>0</f>
        <v>0</v>
      </c>
      <c r="V206" s="1125">
        <f>0</f>
        <v>0</v>
      </c>
      <c r="W206" s="256" t="s">
        <v>434</v>
      </c>
      <c r="X206" s="1638"/>
    </row>
    <row r="207" spans="1:24" s="308" customFormat="1" ht="13.5" thickBot="1" x14ac:dyDescent="0.25">
      <c r="A207" s="1629" t="s">
        <v>1168</v>
      </c>
      <c r="B207" s="1630" t="s">
        <v>806</v>
      </c>
      <c r="C207" s="314" t="s">
        <v>1111</v>
      </c>
      <c r="D207" s="1117">
        <f t="shared" si="2"/>
        <v>1</v>
      </c>
      <c r="E207" s="1118">
        <f>0</f>
        <v>0</v>
      </c>
      <c r="F207" s="1119">
        <f>0</f>
        <v>0</v>
      </c>
      <c r="G207" s="1119">
        <f>0</f>
        <v>0</v>
      </c>
      <c r="H207" s="1119">
        <f>0</f>
        <v>0</v>
      </c>
      <c r="I207" s="1119">
        <f>0</f>
        <v>0</v>
      </c>
      <c r="J207" s="1119">
        <f>0</f>
        <v>0</v>
      </c>
      <c r="K207" s="1119">
        <f>0</f>
        <v>0</v>
      </c>
      <c r="L207" s="1119">
        <f>0</f>
        <v>0</v>
      </c>
      <c r="M207" s="1119">
        <f>0</f>
        <v>0</v>
      </c>
      <c r="N207" s="1119">
        <f>0</f>
        <v>0</v>
      </c>
      <c r="O207" s="1119">
        <f>0</f>
        <v>0</v>
      </c>
      <c r="P207" s="1119">
        <f>0</f>
        <v>0</v>
      </c>
      <c r="Q207" s="1119">
        <f>0</f>
        <v>0</v>
      </c>
      <c r="R207" s="1119">
        <f>0</f>
        <v>0</v>
      </c>
      <c r="S207" s="1119">
        <v>1</v>
      </c>
      <c r="T207" s="1119">
        <f>0</f>
        <v>0</v>
      </c>
      <c r="U207" s="1119">
        <f>0</f>
        <v>0</v>
      </c>
      <c r="V207" s="1119">
        <f>0</f>
        <v>0</v>
      </c>
      <c r="W207" s="314" t="s">
        <v>180</v>
      </c>
      <c r="X207" s="1639" t="s">
        <v>1169</v>
      </c>
    </row>
    <row r="208" spans="1:24" s="308" customFormat="1" ht="13.5" thickBot="1" x14ac:dyDescent="0.25">
      <c r="A208" s="1622"/>
      <c r="B208" s="1624"/>
      <c r="C208" s="257" t="s">
        <v>1113</v>
      </c>
      <c r="D208" s="1120">
        <f t="shared" si="2"/>
        <v>0</v>
      </c>
      <c r="E208" s="1121">
        <f>0</f>
        <v>0</v>
      </c>
      <c r="F208" s="1122">
        <f>0</f>
        <v>0</v>
      </c>
      <c r="G208" s="1122">
        <f>0</f>
        <v>0</v>
      </c>
      <c r="H208" s="1122">
        <f>0</f>
        <v>0</v>
      </c>
      <c r="I208" s="1122">
        <f>0</f>
        <v>0</v>
      </c>
      <c r="J208" s="1122">
        <f>0</f>
        <v>0</v>
      </c>
      <c r="K208" s="1122">
        <f>0</f>
        <v>0</v>
      </c>
      <c r="L208" s="1122">
        <f>0</f>
        <v>0</v>
      </c>
      <c r="M208" s="1122">
        <f>0</f>
        <v>0</v>
      </c>
      <c r="N208" s="1122">
        <f>0</f>
        <v>0</v>
      </c>
      <c r="O208" s="1122">
        <f>0</f>
        <v>0</v>
      </c>
      <c r="P208" s="1122">
        <f>0</f>
        <v>0</v>
      </c>
      <c r="Q208" s="1122">
        <f>0</f>
        <v>0</v>
      </c>
      <c r="R208" s="1122">
        <f>0</f>
        <v>0</v>
      </c>
      <c r="S208" s="1122">
        <f>0</f>
        <v>0</v>
      </c>
      <c r="T208" s="1122">
        <f>0</f>
        <v>0</v>
      </c>
      <c r="U208" s="1122">
        <f>0</f>
        <v>0</v>
      </c>
      <c r="V208" s="1122">
        <f>0</f>
        <v>0</v>
      </c>
      <c r="W208" s="257" t="s">
        <v>434</v>
      </c>
      <c r="X208" s="1636"/>
    </row>
    <row r="209" spans="1:24" s="309" customFormat="1" ht="13.5" customHeight="1" thickBot="1" x14ac:dyDescent="0.25">
      <c r="A209" s="1625" t="s">
        <v>1106</v>
      </c>
      <c r="B209" s="1627" t="s">
        <v>1107</v>
      </c>
      <c r="C209" s="256" t="s">
        <v>1111</v>
      </c>
      <c r="D209" s="1123">
        <f t="shared" ref="D209:D210" si="5">SUM(E209:V209)</f>
        <v>0</v>
      </c>
      <c r="E209" s="1124">
        <f>0</f>
        <v>0</v>
      </c>
      <c r="F209" s="1125">
        <f>0</f>
        <v>0</v>
      </c>
      <c r="G209" s="1125">
        <f>0</f>
        <v>0</v>
      </c>
      <c r="H209" s="1125">
        <f>0</f>
        <v>0</v>
      </c>
      <c r="I209" s="1125">
        <f>0</f>
        <v>0</v>
      </c>
      <c r="J209" s="1125">
        <f>0</f>
        <v>0</v>
      </c>
      <c r="K209" s="1125">
        <f>0</f>
        <v>0</v>
      </c>
      <c r="L209" s="1125">
        <f>0</f>
        <v>0</v>
      </c>
      <c r="M209" s="1125">
        <f>0</f>
        <v>0</v>
      </c>
      <c r="N209" s="1125">
        <f>0</f>
        <v>0</v>
      </c>
      <c r="O209" s="1125">
        <f>0</f>
        <v>0</v>
      </c>
      <c r="P209" s="1125">
        <f>0</f>
        <v>0</v>
      </c>
      <c r="Q209" s="1125">
        <f>0</f>
        <v>0</v>
      </c>
      <c r="R209" s="1125">
        <f>0</f>
        <v>0</v>
      </c>
      <c r="S209" s="1125">
        <f>0</f>
        <v>0</v>
      </c>
      <c r="T209" s="1125">
        <f>0</f>
        <v>0</v>
      </c>
      <c r="U209" s="1125">
        <f>0</f>
        <v>0</v>
      </c>
      <c r="V209" s="1125">
        <f>0</f>
        <v>0</v>
      </c>
      <c r="W209" s="256" t="s">
        <v>180</v>
      </c>
      <c r="X209" s="1637" t="s">
        <v>1108</v>
      </c>
    </row>
    <row r="210" spans="1:24" s="309" customFormat="1" ht="13.5" thickBot="1" x14ac:dyDescent="0.25">
      <c r="A210" s="1626"/>
      <c r="B210" s="1628"/>
      <c r="C210" s="256" t="s">
        <v>1113</v>
      </c>
      <c r="D210" s="1123">
        <f t="shared" si="5"/>
        <v>0</v>
      </c>
      <c r="E210" s="1124">
        <f>0</f>
        <v>0</v>
      </c>
      <c r="F210" s="1125">
        <f>0</f>
        <v>0</v>
      </c>
      <c r="G210" s="1125">
        <f>0</f>
        <v>0</v>
      </c>
      <c r="H210" s="1125">
        <f>0</f>
        <v>0</v>
      </c>
      <c r="I210" s="1125">
        <f>0</f>
        <v>0</v>
      </c>
      <c r="J210" s="1125">
        <f>0</f>
        <v>0</v>
      </c>
      <c r="K210" s="1125">
        <f>0</f>
        <v>0</v>
      </c>
      <c r="L210" s="1125">
        <f>0</f>
        <v>0</v>
      </c>
      <c r="M210" s="1125">
        <f>0</f>
        <v>0</v>
      </c>
      <c r="N210" s="1125">
        <f>0</f>
        <v>0</v>
      </c>
      <c r="O210" s="1125">
        <f>0</f>
        <v>0</v>
      </c>
      <c r="P210" s="1125">
        <f>0</f>
        <v>0</v>
      </c>
      <c r="Q210" s="1125">
        <f>0</f>
        <v>0</v>
      </c>
      <c r="R210" s="1125">
        <f>0</f>
        <v>0</v>
      </c>
      <c r="S210" s="1125">
        <f>0</f>
        <v>0</v>
      </c>
      <c r="T210" s="1125">
        <f>0</f>
        <v>0</v>
      </c>
      <c r="U210" s="1125">
        <f>0</f>
        <v>0</v>
      </c>
      <c r="V210" s="1125">
        <f>0</f>
        <v>0</v>
      </c>
      <c r="W210" s="256" t="s">
        <v>434</v>
      </c>
      <c r="X210" s="1638"/>
    </row>
    <row r="211" spans="1:24" s="309" customFormat="1" ht="13.5" customHeight="1" thickBot="1" x14ac:dyDescent="0.25">
      <c r="A211" s="1629" t="s">
        <v>1170</v>
      </c>
      <c r="B211" s="1630" t="s">
        <v>1171</v>
      </c>
      <c r="C211" s="257" t="s">
        <v>1111</v>
      </c>
      <c r="D211" s="1120">
        <f t="shared" si="2"/>
        <v>0</v>
      </c>
      <c r="E211" s="1121">
        <f>0</f>
        <v>0</v>
      </c>
      <c r="F211" s="1122">
        <f>0</f>
        <v>0</v>
      </c>
      <c r="G211" s="1122">
        <f>0</f>
        <v>0</v>
      </c>
      <c r="H211" s="1122">
        <f>0</f>
        <v>0</v>
      </c>
      <c r="I211" s="1122">
        <f>0</f>
        <v>0</v>
      </c>
      <c r="J211" s="1122">
        <f>0</f>
        <v>0</v>
      </c>
      <c r="K211" s="1122">
        <f>0</f>
        <v>0</v>
      </c>
      <c r="L211" s="1122">
        <f>0</f>
        <v>0</v>
      </c>
      <c r="M211" s="1122">
        <f>0</f>
        <v>0</v>
      </c>
      <c r="N211" s="1122">
        <f>0</f>
        <v>0</v>
      </c>
      <c r="O211" s="1122">
        <f>0</f>
        <v>0</v>
      </c>
      <c r="P211" s="1122">
        <f>0</f>
        <v>0</v>
      </c>
      <c r="Q211" s="1122">
        <f>0</f>
        <v>0</v>
      </c>
      <c r="R211" s="1122">
        <f>0</f>
        <v>0</v>
      </c>
      <c r="S211" s="1122">
        <f>0</f>
        <v>0</v>
      </c>
      <c r="T211" s="1122">
        <f>0</f>
        <v>0</v>
      </c>
      <c r="U211" s="1122">
        <f>0</f>
        <v>0</v>
      </c>
      <c r="V211" s="1122">
        <f>0</f>
        <v>0</v>
      </c>
      <c r="W211" s="257" t="s">
        <v>180</v>
      </c>
      <c r="X211" s="1639" t="s">
        <v>1256</v>
      </c>
    </row>
    <row r="212" spans="1:24" s="309" customFormat="1" ht="13.5" thickBot="1" x14ac:dyDescent="0.25">
      <c r="A212" s="1622"/>
      <c r="B212" s="1624"/>
      <c r="C212" s="257" t="s">
        <v>1113</v>
      </c>
      <c r="D212" s="1120">
        <f t="shared" si="2"/>
        <v>0</v>
      </c>
      <c r="E212" s="1121">
        <f>0</f>
        <v>0</v>
      </c>
      <c r="F212" s="1122">
        <f>0</f>
        <v>0</v>
      </c>
      <c r="G212" s="1122">
        <f>0</f>
        <v>0</v>
      </c>
      <c r="H212" s="1122">
        <f>0</f>
        <v>0</v>
      </c>
      <c r="I212" s="1122">
        <f>0</f>
        <v>0</v>
      </c>
      <c r="J212" s="1122">
        <f>0</f>
        <v>0</v>
      </c>
      <c r="K212" s="1122">
        <f>0</f>
        <v>0</v>
      </c>
      <c r="L212" s="1122">
        <f>0</f>
        <v>0</v>
      </c>
      <c r="M212" s="1122">
        <f>0</f>
        <v>0</v>
      </c>
      <c r="N212" s="1122">
        <f>0</f>
        <v>0</v>
      </c>
      <c r="O212" s="1122">
        <f>0</f>
        <v>0</v>
      </c>
      <c r="P212" s="1122">
        <f>0</f>
        <v>0</v>
      </c>
      <c r="Q212" s="1122">
        <f>0</f>
        <v>0</v>
      </c>
      <c r="R212" s="1122">
        <f>0</f>
        <v>0</v>
      </c>
      <c r="S212" s="1122">
        <f>0</f>
        <v>0</v>
      </c>
      <c r="T212" s="1122">
        <f>0</f>
        <v>0</v>
      </c>
      <c r="U212" s="1122">
        <f>0</f>
        <v>0</v>
      </c>
      <c r="V212" s="1122">
        <f>0</f>
        <v>0</v>
      </c>
      <c r="W212" s="257" t="s">
        <v>434</v>
      </c>
      <c r="X212" s="1636"/>
    </row>
    <row r="213" spans="1:24" s="308" customFormat="1" ht="13.5" customHeight="1" thickBot="1" x14ac:dyDescent="0.25">
      <c r="A213" s="1625" t="s">
        <v>1234</v>
      </c>
      <c r="B213" s="1627" t="s">
        <v>1235</v>
      </c>
      <c r="C213" s="256" t="s">
        <v>1111</v>
      </c>
      <c r="D213" s="1123">
        <f t="shared" si="2"/>
        <v>0</v>
      </c>
      <c r="E213" s="1124">
        <f>0</f>
        <v>0</v>
      </c>
      <c r="F213" s="1125">
        <f>0</f>
        <v>0</v>
      </c>
      <c r="G213" s="1125">
        <f>0</f>
        <v>0</v>
      </c>
      <c r="H213" s="1125">
        <f>0</f>
        <v>0</v>
      </c>
      <c r="I213" s="1125">
        <f>0</f>
        <v>0</v>
      </c>
      <c r="J213" s="1125">
        <f>0</f>
        <v>0</v>
      </c>
      <c r="K213" s="1125">
        <f>0</f>
        <v>0</v>
      </c>
      <c r="L213" s="1125">
        <f>0</f>
        <v>0</v>
      </c>
      <c r="M213" s="1125">
        <f>0</f>
        <v>0</v>
      </c>
      <c r="N213" s="1125">
        <f>0</f>
        <v>0</v>
      </c>
      <c r="O213" s="1125">
        <f>0</f>
        <v>0</v>
      </c>
      <c r="P213" s="1125">
        <f>0</f>
        <v>0</v>
      </c>
      <c r="Q213" s="1125">
        <f>0</f>
        <v>0</v>
      </c>
      <c r="R213" s="1125">
        <f>0</f>
        <v>0</v>
      </c>
      <c r="S213" s="1125">
        <f>0</f>
        <v>0</v>
      </c>
      <c r="T213" s="1125">
        <f>0</f>
        <v>0</v>
      </c>
      <c r="U213" s="1125">
        <f>0</f>
        <v>0</v>
      </c>
      <c r="V213" s="1125">
        <f>0</f>
        <v>0</v>
      </c>
      <c r="W213" s="256" t="s">
        <v>180</v>
      </c>
      <c r="X213" s="1637" t="s">
        <v>1172</v>
      </c>
    </row>
    <row r="214" spans="1:24" s="308" customFormat="1" ht="12.75" x14ac:dyDescent="0.2">
      <c r="A214" s="1631"/>
      <c r="B214" s="1632"/>
      <c r="C214" s="1221" t="s">
        <v>1113</v>
      </c>
      <c r="D214" s="1134">
        <f t="shared" si="2"/>
        <v>0</v>
      </c>
      <c r="E214" s="1222">
        <f>0</f>
        <v>0</v>
      </c>
      <c r="F214" s="1223">
        <f>0</f>
        <v>0</v>
      </c>
      <c r="G214" s="1223">
        <f>0</f>
        <v>0</v>
      </c>
      <c r="H214" s="1223">
        <f>0</f>
        <v>0</v>
      </c>
      <c r="I214" s="1223">
        <f>0</f>
        <v>0</v>
      </c>
      <c r="J214" s="1223">
        <f>0</f>
        <v>0</v>
      </c>
      <c r="K214" s="1223">
        <f>0</f>
        <v>0</v>
      </c>
      <c r="L214" s="1223">
        <f>0</f>
        <v>0</v>
      </c>
      <c r="M214" s="1223">
        <f>0</f>
        <v>0</v>
      </c>
      <c r="N214" s="1223">
        <f>0</f>
        <v>0</v>
      </c>
      <c r="O214" s="1223">
        <f>0</f>
        <v>0</v>
      </c>
      <c r="P214" s="1223">
        <f>0</f>
        <v>0</v>
      </c>
      <c r="Q214" s="1223">
        <f>0</f>
        <v>0</v>
      </c>
      <c r="R214" s="1223">
        <f>0</f>
        <v>0</v>
      </c>
      <c r="S214" s="1223">
        <f>0</f>
        <v>0</v>
      </c>
      <c r="T214" s="1223">
        <f>0</f>
        <v>0</v>
      </c>
      <c r="U214" s="1223">
        <f>0</f>
        <v>0</v>
      </c>
      <c r="V214" s="1223">
        <f>0</f>
        <v>0</v>
      </c>
      <c r="W214" s="1221" t="s">
        <v>434</v>
      </c>
      <c r="X214" s="1640"/>
    </row>
    <row r="215" spans="1:24" ht="13.5" thickBot="1" x14ac:dyDescent="0.25">
      <c r="A215" s="1611" t="s">
        <v>289</v>
      </c>
      <c r="B215" s="1612"/>
      <c r="C215" s="1224" t="s">
        <v>590</v>
      </c>
      <c r="D215" s="1126">
        <f>SUMIF($C$7:$C$214,"M",D7:D214)</f>
        <v>522</v>
      </c>
      <c r="E215" s="1126">
        <f t="shared" ref="E215:U215" si="6">SUMIF($C$7:$C$214,"M",E7:E214)</f>
        <v>83</v>
      </c>
      <c r="F215" s="1126">
        <f t="shared" si="6"/>
        <v>45</v>
      </c>
      <c r="G215" s="1126">
        <f t="shared" si="6"/>
        <v>44</v>
      </c>
      <c r="H215" s="1126">
        <f t="shared" si="6"/>
        <v>45</v>
      </c>
      <c r="I215" s="1126">
        <f t="shared" si="6"/>
        <v>46</v>
      </c>
      <c r="J215" s="1126">
        <f t="shared" si="6"/>
        <v>47</v>
      </c>
      <c r="K215" s="1126">
        <f t="shared" si="6"/>
        <v>34</v>
      </c>
      <c r="L215" s="1126">
        <f t="shared" si="6"/>
        <v>34</v>
      </c>
      <c r="M215" s="1126">
        <f t="shared" si="6"/>
        <v>13</v>
      </c>
      <c r="N215" s="1126">
        <f t="shared" si="6"/>
        <v>16</v>
      </c>
      <c r="O215" s="1126">
        <f t="shared" si="6"/>
        <v>5</v>
      </c>
      <c r="P215" s="1126">
        <f t="shared" si="6"/>
        <v>11</v>
      </c>
      <c r="Q215" s="1126">
        <f t="shared" si="6"/>
        <v>19</v>
      </c>
      <c r="R215" s="1126">
        <f t="shared" si="6"/>
        <v>17</v>
      </c>
      <c r="S215" s="1126">
        <f t="shared" si="6"/>
        <v>32</v>
      </c>
      <c r="T215" s="1126">
        <f t="shared" si="6"/>
        <v>3</v>
      </c>
      <c r="U215" s="1126">
        <f t="shared" si="6"/>
        <v>0</v>
      </c>
      <c r="V215" s="1126">
        <f>SUMIF($C$7:$C$214,"M",V7:V214)</f>
        <v>28</v>
      </c>
      <c r="W215" s="1225" t="s">
        <v>180</v>
      </c>
      <c r="X215" s="1615" t="s">
        <v>470</v>
      </c>
    </row>
    <row r="216" spans="1:24" ht="13.5" thickBot="1" x14ac:dyDescent="0.25">
      <c r="A216" s="1611"/>
      <c r="B216" s="1612"/>
      <c r="C216" s="1212" t="s">
        <v>591</v>
      </c>
      <c r="D216" s="1126">
        <f t="shared" ref="D216:U216" si="7">SUMIF($C$7:$C$214,"F",D7:D214)</f>
        <v>423</v>
      </c>
      <c r="E216" s="1126">
        <f t="shared" si="7"/>
        <v>65</v>
      </c>
      <c r="F216" s="1126">
        <f t="shared" si="7"/>
        <v>48</v>
      </c>
      <c r="G216" s="1126">
        <f t="shared" si="7"/>
        <v>55</v>
      </c>
      <c r="H216" s="1126">
        <f t="shared" si="7"/>
        <v>38</v>
      </c>
      <c r="I216" s="1126">
        <f t="shared" si="7"/>
        <v>47</v>
      </c>
      <c r="J216" s="1126">
        <f t="shared" si="7"/>
        <v>35</v>
      </c>
      <c r="K216" s="1126">
        <f t="shared" si="7"/>
        <v>22</v>
      </c>
      <c r="L216" s="1126">
        <f t="shared" si="7"/>
        <v>17</v>
      </c>
      <c r="M216" s="1126">
        <f t="shared" si="7"/>
        <v>13</v>
      </c>
      <c r="N216" s="1126">
        <f t="shared" si="7"/>
        <v>14</v>
      </c>
      <c r="O216" s="1126">
        <f t="shared" si="7"/>
        <v>8</v>
      </c>
      <c r="P216" s="1126">
        <f t="shared" si="7"/>
        <v>5</v>
      </c>
      <c r="Q216" s="1126">
        <f t="shared" si="7"/>
        <v>6</v>
      </c>
      <c r="R216" s="1126">
        <f t="shared" si="7"/>
        <v>5</v>
      </c>
      <c r="S216" s="1126">
        <f t="shared" si="7"/>
        <v>6</v>
      </c>
      <c r="T216" s="1126">
        <f t="shared" si="7"/>
        <v>3</v>
      </c>
      <c r="U216" s="1126">
        <f t="shared" si="7"/>
        <v>2</v>
      </c>
      <c r="V216" s="1126">
        <f>SUMIF($C$7:$C$214,"F",V7:V214)</f>
        <v>34</v>
      </c>
      <c r="W216" s="1213" t="s">
        <v>434</v>
      </c>
      <c r="X216" s="1615"/>
    </row>
    <row r="217" spans="1:24" ht="12.75" x14ac:dyDescent="0.2">
      <c r="A217" s="1613"/>
      <c r="B217" s="1614"/>
      <c r="C217" s="1214" t="s">
        <v>44</v>
      </c>
      <c r="D217" s="1215">
        <f t="shared" ref="D217:U217" si="8">SUM(D215:D216)</f>
        <v>945</v>
      </c>
      <c r="E217" s="1215">
        <f t="shared" si="8"/>
        <v>148</v>
      </c>
      <c r="F217" s="1215">
        <f t="shared" si="8"/>
        <v>93</v>
      </c>
      <c r="G217" s="1215">
        <f t="shared" si="8"/>
        <v>99</v>
      </c>
      <c r="H217" s="1215">
        <f t="shared" si="8"/>
        <v>83</v>
      </c>
      <c r="I217" s="1215">
        <f t="shared" si="8"/>
        <v>93</v>
      </c>
      <c r="J217" s="1215">
        <f t="shared" si="8"/>
        <v>82</v>
      </c>
      <c r="K217" s="1215">
        <f t="shared" si="8"/>
        <v>56</v>
      </c>
      <c r="L217" s="1215">
        <f t="shared" si="8"/>
        <v>51</v>
      </c>
      <c r="M217" s="1215">
        <f t="shared" si="8"/>
        <v>26</v>
      </c>
      <c r="N217" s="1215">
        <f t="shared" si="8"/>
        <v>30</v>
      </c>
      <c r="O217" s="1215">
        <f t="shared" si="8"/>
        <v>13</v>
      </c>
      <c r="P217" s="1215">
        <f t="shared" si="8"/>
        <v>16</v>
      </c>
      <c r="Q217" s="1215">
        <f t="shared" si="8"/>
        <v>25</v>
      </c>
      <c r="R217" s="1215">
        <f t="shared" si="8"/>
        <v>22</v>
      </c>
      <c r="S217" s="1215">
        <f t="shared" si="8"/>
        <v>38</v>
      </c>
      <c r="T217" s="1215">
        <f t="shared" si="8"/>
        <v>6</v>
      </c>
      <c r="U217" s="1215">
        <f t="shared" si="8"/>
        <v>2</v>
      </c>
      <c r="V217" s="1215">
        <f>SUM(V215:V216)</f>
        <v>62</v>
      </c>
      <c r="W217" s="1216" t="s">
        <v>45</v>
      </c>
      <c r="X217" s="1616"/>
    </row>
    <row r="218" spans="1:24" ht="12.75" x14ac:dyDescent="0.2">
      <c r="A218" s="1617" t="s">
        <v>953</v>
      </c>
      <c r="B218" s="1617"/>
      <c r="C218" s="1617"/>
      <c r="D218" s="1617"/>
      <c r="T218" s="1618" t="s">
        <v>952</v>
      </c>
      <c r="U218" s="1618"/>
      <c r="V218" s="1618"/>
      <c r="W218" s="1618"/>
      <c r="X218" s="1618"/>
    </row>
  </sheetData>
  <mergeCells count="320">
    <mergeCell ref="A205:A206"/>
    <mergeCell ref="B205:B206"/>
    <mergeCell ref="A189:A190"/>
    <mergeCell ref="B189:B190"/>
    <mergeCell ref="X189:X190"/>
    <mergeCell ref="A179:A180"/>
    <mergeCell ref="B179:B180"/>
    <mergeCell ref="X179:X180"/>
    <mergeCell ref="A181:A182"/>
    <mergeCell ref="B181:B182"/>
    <mergeCell ref="X181:X182"/>
    <mergeCell ref="A183:A184"/>
    <mergeCell ref="B183:B184"/>
    <mergeCell ref="X183:X184"/>
    <mergeCell ref="A185:A186"/>
    <mergeCell ref="B185:B186"/>
    <mergeCell ref="X185:X186"/>
    <mergeCell ref="X211:X212"/>
    <mergeCell ref="X213:X214"/>
    <mergeCell ref="X167:X168"/>
    <mergeCell ref="X169:X170"/>
    <mergeCell ref="X171:X172"/>
    <mergeCell ref="X173:X174"/>
    <mergeCell ref="X175:X176"/>
    <mergeCell ref="X177:X178"/>
    <mergeCell ref="X195:X196"/>
    <mergeCell ref="X197:X198"/>
    <mergeCell ref="X199:X200"/>
    <mergeCell ref="X191:X192"/>
    <mergeCell ref="X193:X194"/>
    <mergeCell ref="X187:X188"/>
    <mergeCell ref="X209:X210"/>
    <mergeCell ref="X201:X202"/>
    <mergeCell ref="X203:X204"/>
    <mergeCell ref="X205:X206"/>
    <mergeCell ref="X207:X208"/>
    <mergeCell ref="X149:X150"/>
    <mergeCell ref="X151:X152"/>
    <mergeCell ref="X153:X154"/>
    <mergeCell ref="X155:X156"/>
    <mergeCell ref="X157:X158"/>
    <mergeCell ref="X159:X160"/>
    <mergeCell ref="X161:X162"/>
    <mergeCell ref="X163:X164"/>
    <mergeCell ref="X165:X166"/>
    <mergeCell ref="X131:X132"/>
    <mergeCell ref="X133:X134"/>
    <mergeCell ref="X135:X136"/>
    <mergeCell ref="X137:X138"/>
    <mergeCell ref="X139:X140"/>
    <mergeCell ref="X141:X142"/>
    <mergeCell ref="X143:X144"/>
    <mergeCell ref="X145:X146"/>
    <mergeCell ref="X147:X148"/>
    <mergeCell ref="X113:X114"/>
    <mergeCell ref="X115:X116"/>
    <mergeCell ref="X117:X118"/>
    <mergeCell ref="X119:X120"/>
    <mergeCell ref="X121:X122"/>
    <mergeCell ref="X123:X124"/>
    <mergeCell ref="X125:X126"/>
    <mergeCell ref="X127:X128"/>
    <mergeCell ref="X129:X130"/>
    <mergeCell ref="X95:X96"/>
    <mergeCell ref="X97:X98"/>
    <mergeCell ref="X99:X100"/>
    <mergeCell ref="X101:X102"/>
    <mergeCell ref="X103:X104"/>
    <mergeCell ref="X105:X106"/>
    <mergeCell ref="X107:X108"/>
    <mergeCell ref="X109:X110"/>
    <mergeCell ref="X111:X112"/>
    <mergeCell ref="X77:X78"/>
    <mergeCell ref="X79:X80"/>
    <mergeCell ref="X81:X82"/>
    <mergeCell ref="X83:X84"/>
    <mergeCell ref="X85:X86"/>
    <mergeCell ref="X87:X88"/>
    <mergeCell ref="X89:X90"/>
    <mergeCell ref="X91:X92"/>
    <mergeCell ref="X93:X94"/>
    <mergeCell ref="X59:X60"/>
    <mergeCell ref="X61:X62"/>
    <mergeCell ref="X63:X64"/>
    <mergeCell ref="X65:X66"/>
    <mergeCell ref="X67:X68"/>
    <mergeCell ref="X69:X70"/>
    <mergeCell ref="X71:X72"/>
    <mergeCell ref="X73:X74"/>
    <mergeCell ref="X75:X76"/>
    <mergeCell ref="X41:X42"/>
    <mergeCell ref="X43:X44"/>
    <mergeCell ref="X45:X46"/>
    <mergeCell ref="X47:X48"/>
    <mergeCell ref="X49:X50"/>
    <mergeCell ref="X51:X52"/>
    <mergeCell ref="X53:X54"/>
    <mergeCell ref="X55:X56"/>
    <mergeCell ref="X57:X58"/>
    <mergeCell ref="X23:X24"/>
    <mergeCell ref="X25:X26"/>
    <mergeCell ref="X27:X28"/>
    <mergeCell ref="X29:X30"/>
    <mergeCell ref="X31:X32"/>
    <mergeCell ref="X33:X34"/>
    <mergeCell ref="X35:X36"/>
    <mergeCell ref="X37:X38"/>
    <mergeCell ref="X39:X40"/>
    <mergeCell ref="X7:X8"/>
    <mergeCell ref="X9:X10"/>
    <mergeCell ref="X11:X12"/>
    <mergeCell ref="X13:X14"/>
    <mergeCell ref="X15:X16"/>
    <mergeCell ref="X17:X18"/>
    <mergeCell ref="X19:X20"/>
    <mergeCell ref="X21:X22"/>
    <mergeCell ref="A203:A204"/>
    <mergeCell ref="B203:B204"/>
    <mergeCell ref="A167:A168"/>
    <mergeCell ref="B167:B168"/>
    <mergeCell ref="A169:A170"/>
    <mergeCell ref="B169:B170"/>
    <mergeCell ref="A171:A172"/>
    <mergeCell ref="B171:B172"/>
    <mergeCell ref="A173:A174"/>
    <mergeCell ref="B173:B174"/>
    <mergeCell ref="A175:A176"/>
    <mergeCell ref="B175:B176"/>
    <mergeCell ref="A157:A158"/>
    <mergeCell ref="B157:B158"/>
    <mergeCell ref="A159:A160"/>
    <mergeCell ref="B159:B160"/>
    <mergeCell ref="A207:A208"/>
    <mergeCell ref="B207:B208"/>
    <mergeCell ref="A211:A212"/>
    <mergeCell ref="B211:B212"/>
    <mergeCell ref="A213:A214"/>
    <mergeCell ref="B213:B214"/>
    <mergeCell ref="A177:A178"/>
    <mergeCell ref="B177:B178"/>
    <mergeCell ref="A195:A196"/>
    <mergeCell ref="B195:B196"/>
    <mergeCell ref="A197:A198"/>
    <mergeCell ref="B197:B198"/>
    <mergeCell ref="A199:A200"/>
    <mergeCell ref="B199:B200"/>
    <mergeCell ref="A201:A202"/>
    <mergeCell ref="B201:B202"/>
    <mergeCell ref="A191:A192"/>
    <mergeCell ref="B191:B192"/>
    <mergeCell ref="A193:A194"/>
    <mergeCell ref="B193:B194"/>
    <mergeCell ref="A187:A188"/>
    <mergeCell ref="B187:B188"/>
    <mergeCell ref="A209:A210"/>
    <mergeCell ref="B209:B210"/>
    <mergeCell ref="A143:A144"/>
    <mergeCell ref="B143:B144"/>
    <mergeCell ref="A145:A146"/>
    <mergeCell ref="B145:B146"/>
    <mergeCell ref="A161:A162"/>
    <mergeCell ref="B161:B162"/>
    <mergeCell ref="A163:A164"/>
    <mergeCell ref="B163:B164"/>
    <mergeCell ref="A165:A166"/>
    <mergeCell ref="B165:B166"/>
    <mergeCell ref="A147:A148"/>
    <mergeCell ref="B147:B148"/>
    <mergeCell ref="A149:A150"/>
    <mergeCell ref="B149:B150"/>
    <mergeCell ref="A151:A152"/>
    <mergeCell ref="B151:B152"/>
    <mergeCell ref="A153:A154"/>
    <mergeCell ref="B153:B154"/>
    <mergeCell ref="A155:A156"/>
    <mergeCell ref="B155:B156"/>
    <mergeCell ref="A133:A134"/>
    <mergeCell ref="B133:B134"/>
    <mergeCell ref="A135:A136"/>
    <mergeCell ref="B135:B136"/>
    <mergeCell ref="A137:A138"/>
    <mergeCell ref="B137:B138"/>
    <mergeCell ref="A139:A140"/>
    <mergeCell ref="B139:B140"/>
    <mergeCell ref="A141:A142"/>
    <mergeCell ref="B141:B142"/>
    <mergeCell ref="A123:A124"/>
    <mergeCell ref="B123:B124"/>
    <mergeCell ref="A125:A126"/>
    <mergeCell ref="B125:B126"/>
    <mergeCell ref="A127:A128"/>
    <mergeCell ref="B127:B128"/>
    <mergeCell ref="A129:A130"/>
    <mergeCell ref="B129:B130"/>
    <mergeCell ref="A131:A132"/>
    <mergeCell ref="B131:B132"/>
    <mergeCell ref="A113:A114"/>
    <mergeCell ref="B113:B114"/>
    <mergeCell ref="A115:A116"/>
    <mergeCell ref="B115:B116"/>
    <mergeCell ref="A117:A118"/>
    <mergeCell ref="B117:B118"/>
    <mergeCell ref="A119:A120"/>
    <mergeCell ref="B119:B120"/>
    <mergeCell ref="A121:A122"/>
    <mergeCell ref="B121:B122"/>
    <mergeCell ref="A103:A104"/>
    <mergeCell ref="B103:B104"/>
    <mergeCell ref="A105:A106"/>
    <mergeCell ref="B105:B106"/>
    <mergeCell ref="A107:A108"/>
    <mergeCell ref="B107:B108"/>
    <mergeCell ref="A109:A110"/>
    <mergeCell ref="B109:B110"/>
    <mergeCell ref="A111:A112"/>
    <mergeCell ref="B111:B112"/>
    <mergeCell ref="A93:A94"/>
    <mergeCell ref="B93:B94"/>
    <mergeCell ref="A95:A96"/>
    <mergeCell ref="B95:B96"/>
    <mergeCell ref="A97:A98"/>
    <mergeCell ref="B97:B98"/>
    <mergeCell ref="A99:A100"/>
    <mergeCell ref="B99:B100"/>
    <mergeCell ref="A101:A102"/>
    <mergeCell ref="B101:B102"/>
    <mergeCell ref="A83:A84"/>
    <mergeCell ref="B83:B84"/>
    <mergeCell ref="A85:A86"/>
    <mergeCell ref="B85:B86"/>
    <mergeCell ref="A87:A88"/>
    <mergeCell ref="B87:B88"/>
    <mergeCell ref="A89:A90"/>
    <mergeCell ref="B89:B90"/>
    <mergeCell ref="A91:A92"/>
    <mergeCell ref="B91:B92"/>
    <mergeCell ref="A73:A74"/>
    <mergeCell ref="B73:B74"/>
    <mergeCell ref="A75:A76"/>
    <mergeCell ref="B75:B76"/>
    <mergeCell ref="A77:A78"/>
    <mergeCell ref="B77:B78"/>
    <mergeCell ref="A79:A80"/>
    <mergeCell ref="B79:B80"/>
    <mergeCell ref="A81:A82"/>
    <mergeCell ref="B81:B82"/>
    <mergeCell ref="A63:A64"/>
    <mergeCell ref="B63:B64"/>
    <mergeCell ref="A65:A66"/>
    <mergeCell ref="B65:B66"/>
    <mergeCell ref="A67:A68"/>
    <mergeCell ref="B67:B68"/>
    <mergeCell ref="A69:A70"/>
    <mergeCell ref="B69:B70"/>
    <mergeCell ref="A71:A72"/>
    <mergeCell ref="B71:B72"/>
    <mergeCell ref="A53:A54"/>
    <mergeCell ref="B53:B54"/>
    <mergeCell ref="A55:A56"/>
    <mergeCell ref="B55:B56"/>
    <mergeCell ref="A57:A58"/>
    <mergeCell ref="B57:B58"/>
    <mergeCell ref="A59:A60"/>
    <mergeCell ref="B59:B60"/>
    <mergeCell ref="A61:A62"/>
    <mergeCell ref="B61:B6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215:B217"/>
    <mergeCell ref="X215:X217"/>
    <mergeCell ref="A218:D218"/>
    <mergeCell ref="T218:X218"/>
    <mergeCell ref="A1:X1"/>
    <mergeCell ref="A2:X2"/>
    <mergeCell ref="A3:X3"/>
    <mergeCell ref="A4:X4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</mergeCells>
  <printOptions horizontalCentered="1" verticalCentered="1"/>
  <pageMargins left="0" right="0" top="0.39370078740157483" bottom="0" header="0" footer="0"/>
  <pageSetup paperSize="9" scale="75" orientation="landscape" r:id="rId1"/>
  <rowBreaks count="5" manualBreakCount="5">
    <brk id="46" max="23" man="1"/>
    <brk id="82" max="23" man="1"/>
    <brk id="122" max="23" man="1"/>
    <brk id="158" max="23" man="1"/>
    <brk id="202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EC80-6C1D-49DB-AAE3-41F9747EA817}">
  <dimension ref="A1:AQ229"/>
  <sheetViews>
    <sheetView view="pageBreakPreview" topLeftCell="A189" zoomScale="85" zoomScaleNormal="100" zoomScaleSheetLayoutView="85" workbookViewId="0">
      <selection activeCell="G231" sqref="G231"/>
    </sheetView>
  </sheetViews>
  <sheetFormatPr defaultColWidth="9.140625" defaultRowHeight="14.25" x14ac:dyDescent="0.2"/>
  <cols>
    <col min="1" max="1" width="10.7109375" style="252" customWidth="1"/>
    <col min="2" max="2" width="29.28515625" style="252" customWidth="1"/>
    <col min="3" max="3" width="7.42578125" style="252" customWidth="1"/>
    <col min="4" max="4" width="7.85546875" style="258" bestFit="1" customWidth="1"/>
    <col min="5" max="20" width="5.42578125" style="252" customWidth="1"/>
    <col min="21" max="22" width="4.42578125" style="252" customWidth="1"/>
    <col min="23" max="23" width="6" style="252" customWidth="1"/>
    <col min="24" max="24" width="32" style="261" customWidth="1"/>
    <col min="25" max="27" width="9.140625" style="252"/>
    <col min="44" max="16384" width="9.140625" style="252"/>
  </cols>
  <sheetData>
    <row r="1" spans="1:24" ht="23.25" x14ac:dyDescent="0.2">
      <c r="A1" s="1619" t="s">
        <v>524</v>
      </c>
      <c r="B1" s="1619"/>
      <c r="C1" s="1619"/>
      <c r="D1" s="1619"/>
      <c r="E1" s="1619"/>
      <c r="F1" s="1619"/>
      <c r="G1" s="1619"/>
      <c r="H1" s="1619"/>
      <c r="I1" s="1619"/>
      <c r="J1" s="1619"/>
      <c r="K1" s="1619"/>
      <c r="L1" s="1619"/>
      <c r="M1" s="1619"/>
      <c r="N1" s="1619"/>
      <c r="O1" s="1619"/>
      <c r="P1" s="1619"/>
      <c r="Q1" s="1619"/>
      <c r="R1" s="1619"/>
      <c r="S1" s="1619"/>
      <c r="T1" s="1619"/>
      <c r="U1" s="1619"/>
      <c r="V1" s="1619"/>
      <c r="W1" s="1619"/>
      <c r="X1" s="1619"/>
    </row>
    <row r="2" spans="1:24" ht="15.75" x14ac:dyDescent="0.2">
      <c r="A2" s="1620" t="s">
        <v>533</v>
      </c>
      <c r="B2" s="1620"/>
      <c r="C2" s="1620"/>
      <c r="D2" s="1620"/>
      <c r="E2" s="1620"/>
      <c r="F2" s="1620"/>
      <c r="G2" s="1620"/>
      <c r="H2" s="1620"/>
      <c r="I2" s="1620"/>
      <c r="J2" s="1620"/>
      <c r="K2" s="1620"/>
      <c r="L2" s="1620"/>
      <c r="M2" s="1620"/>
      <c r="N2" s="1620"/>
      <c r="O2" s="1620"/>
      <c r="P2" s="1620"/>
      <c r="Q2" s="1620"/>
      <c r="R2" s="1620"/>
      <c r="S2" s="1620"/>
      <c r="T2" s="1620"/>
      <c r="U2" s="1620"/>
      <c r="V2" s="1620"/>
      <c r="W2" s="1620"/>
      <c r="X2" s="1620"/>
    </row>
    <row r="3" spans="1:24" ht="15.75" x14ac:dyDescent="0.2">
      <c r="A3" s="1620" t="s">
        <v>347</v>
      </c>
      <c r="B3" s="1620"/>
      <c r="C3" s="1620"/>
      <c r="D3" s="1620"/>
      <c r="E3" s="1620"/>
      <c r="F3" s="1620"/>
      <c r="G3" s="1620"/>
      <c r="H3" s="1620"/>
      <c r="I3" s="1620"/>
      <c r="J3" s="1620"/>
      <c r="K3" s="1620"/>
      <c r="L3" s="1620"/>
      <c r="M3" s="1620"/>
      <c r="N3" s="1620"/>
      <c r="O3" s="1620"/>
      <c r="P3" s="1620"/>
      <c r="Q3" s="1620"/>
      <c r="R3" s="1620"/>
      <c r="S3" s="1620"/>
      <c r="T3" s="1620"/>
      <c r="U3" s="1620"/>
      <c r="V3" s="1620"/>
      <c r="W3" s="1620"/>
      <c r="X3" s="1620"/>
    </row>
    <row r="4" spans="1:24" ht="15.75" x14ac:dyDescent="0.2">
      <c r="A4" s="1620">
        <v>2022</v>
      </c>
      <c r="B4" s="1620"/>
      <c r="C4" s="1620"/>
      <c r="D4" s="1620"/>
      <c r="E4" s="1620"/>
      <c r="F4" s="1620"/>
      <c r="G4" s="1620"/>
      <c r="H4" s="1620"/>
      <c r="I4" s="1620"/>
      <c r="J4" s="1620"/>
      <c r="K4" s="1620"/>
      <c r="L4" s="1620"/>
      <c r="M4" s="1620"/>
      <c r="N4" s="1620"/>
      <c r="O4" s="1620"/>
      <c r="P4" s="1620"/>
      <c r="Q4" s="1620"/>
      <c r="R4" s="1620"/>
      <c r="S4" s="1620"/>
      <c r="T4" s="1620"/>
      <c r="U4" s="1620"/>
      <c r="V4" s="1620"/>
      <c r="W4" s="1620"/>
      <c r="X4" s="1620"/>
    </row>
    <row r="5" spans="1:24" ht="15.75" x14ac:dyDescent="0.2">
      <c r="A5" s="260" t="s">
        <v>732</v>
      </c>
      <c r="B5" s="905"/>
      <c r="C5" s="905"/>
      <c r="D5" s="905"/>
      <c r="E5" s="905"/>
      <c r="F5" s="905"/>
      <c r="G5" s="905"/>
      <c r="H5" s="905"/>
      <c r="I5" s="905"/>
      <c r="J5" s="905"/>
      <c r="K5" s="905"/>
      <c r="L5" s="905"/>
      <c r="M5" s="905"/>
      <c r="N5" s="905"/>
      <c r="O5" s="905"/>
      <c r="P5" s="905"/>
      <c r="Q5" s="905"/>
      <c r="R5" s="905"/>
      <c r="S5" s="905"/>
      <c r="T5" s="905"/>
      <c r="U5" s="905"/>
      <c r="V5" s="905"/>
      <c r="W5" s="905"/>
      <c r="X5" s="265" t="s">
        <v>202</v>
      </c>
    </row>
    <row r="6" spans="1:24" ht="49.5" x14ac:dyDescent="0.2">
      <c r="A6" s="253" t="s">
        <v>846</v>
      </c>
      <c r="B6" s="661" t="s">
        <v>111</v>
      </c>
      <c r="C6" s="662" t="s">
        <v>414</v>
      </c>
      <c r="D6" s="255" t="s">
        <v>394</v>
      </c>
      <c r="E6" s="341" t="s">
        <v>845</v>
      </c>
      <c r="F6" s="342" t="s">
        <v>269</v>
      </c>
      <c r="G6" s="342" t="s">
        <v>173</v>
      </c>
      <c r="H6" s="342" t="s">
        <v>171</v>
      </c>
      <c r="I6" s="342" t="s">
        <v>169</v>
      </c>
      <c r="J6" s="342" t="s">
        <v>167</v>
      </c>
      <c r="K6" s="342" t="s">
        <v>165</v>
      </c>
      <c r="L6" s="342" t="s">
        <v>163</v>
      </c>
      <c r="M6" s="342" t="s">
        <v>161</v>
      </c>
      <c r="N6" s="342" t="s">
        <v>69</v>
      </c>
      <c r="O6" s="342" t="s">
        <v>67</v>
      </c>
      <c r="P6" s="342" t="s">
        <v>65</v>
      </c>
      <c r="Q6" s="342" t="s">
        <v>63</v>
      </c>
      <c r="R6" s="342" t="s">
        <v>61</v>
      </c>
      <c r="S6" s="342" t="s">
        <v>59</v>
      </c>
      <c r="T6" s="342" t="s">
        <v>153</v>
      </c>
      <c r="U6" s="342" t="s">
        <v>151</v>
      </c>
      <c r="V6" s="343" t="s">
        <v>453</v>
      </c>
      <c r="W6" s="255" t="s">
        <v>413</v>
      </c>
      <c r="X6" s="254" t="s">
        <v>804</v>
      </c>
    </row>
    <row r="7" spans="1:24" s="308" customFormat="1" ht="13.5" customHeight="1" thickBot="1" x14ac:dyDescent="0.25">
      <c r="A7" s="1621" t="s">
        <v>1109</v>
      </c>
      <c r="B7" s="1623" t="s">
        <v>1110</v>
      </c>
      <c r="C7" s="314" t="s">
        <v>1111</v>
      </c>
      <c r="D7" s="1117">
        <f>SUM(E7:V7)</f>
        <v>0</v>
      </c>
      <c r="E7" s="1118">
        <f>0</f>
        <v>0</v>
      </c>
      <c r="F7" s="1119">
        <f>0</f>
        <v>0</v>
      </c>
      <c r="G7" s="1119">
        <f>0</f>
        <v>0</v>
      </c>
      <c r="H7" s="1119">
        <f>0</f>
        <v>0</v>
      </c>
      <c r="I7" s="1119">
        <f>0</f>
        <v>0</v>
      </c>
      <c r="J7" s="1119">
        <f>0</f>
        <v>0</v>
      </c>
      <c r="K7" s="1119">
        <f>0</f>
        <v>0</v>
      </c>
      <c r="L7" s="1119">
        <f>0</f>
        <v>0</v>
      </c>
      <c r="M7" s="1119">
        <f>0</f>
        <v>0</v>
      </c>
      <c r="N7" s="1119">
        <f>0</f>
        <v>0</v>
      </c>
      <c r="O7" s="1119">
        <f>0</f>
        <v>0</v>
      </c>
      <c r="P7" s="1119">
        <f>0</f>
        <v>0</v>
      </c>
      <c r="Q7" s="1119">
        <f>0</f>
        <v>0</v>
      </c>
      <c r="R7" s="1119">
        <f>0</f>
        <v>0</v>
      </c>
      <c r="S7" s="1119">
        <f>0</f>
        <v>0</v>
      </c>
      <c r="T7" s="1119">
        <f>0</f>
        <v>0</v>
      </c>
      <c r="U7" s="1119">
        <f>0</f>
        <v>0</v>
      </c>
      <c r="V7" s="1119">
        <f>0</f>
        <v>0</v>
      </c>
      <c r="W7" s="314" t="s">
        <v>180</v>
      </c>
      <c r="X7" s="1635" t="s">
        <v>1112</v>
      </c>
    </row>
    <row r="8" spans="1:24" s="308" customFormat="1" ht="13.5" thickBot="1" x14ac:dyDescent="0.25">
      <c r="A8" s="1622"/>
      <c r="B8" s="1624"/>
      <c r="C8" s="257" t="s">
        <v>1113</v>
      </c>
      <c r="D8" s="1120">
        <f t="shared" ref="D8:D71" si="0">SUM(E8:V8)</f>
        <v>0</v>
      </c>
      <c r="E8" s="1121">
        <f>0</f>
        <v>0</v>
      </c>
      <c r="F8" s="1122">
        <f>0</f>
        <v>0</v>
      </c>
      <c r="G8" s="1122">
        <f>0</f>
        <v>0</v>
      </c>
      <c r="H8" s="1122">
        <f>0</f>
        <v>0</v>
      </c>
      <c r="I8" s="1122">
        <f>0</f>
        <v>0</v>
      </c>
      <c r="J8" s="1122">
        <f>0</f>
        <v>0</v>
      </c>
      <c r="K8" s="1122">
        <f>0</f>
        <v>0</v>
      </c>
      <c r="L8" s="1122">
        <f>0</f>
        <v>0</v>
      </c>
      <c r="M8" s="1122">
        <f>0</f>
        <v>0</v>
      </c>
      <c r="N8" s="1122">
        <f>0</f>
        <v>0</v>
      </c>
      <c r="O8" s="1122">
        <f>0</f>
        <v>0</v>
      </c>
      <c r="P8" s="1122">
        <f>0</f>
        <v>0</v>
      </c>
      <c r="Q8" s="1122">
        <f>0</f>
        <v>0</v>
      </c>
      <c r="R8" s="1122">
        <f>0</f>
        <v>0</v>
      </c>
      <c r="S8" s="1122">
        <f>0</f>
        <v>0</v>
      </c>
      <c r="T8" s="1122">
        <f>0</f>
        <v>0</v>
      </c>
      <c r="U8" s="1122">
        <f>0</f>
        <v>0</v>
      </c>
      <c r="V8" s="1122">
        <f>0</f>
        <v>0</v>
      </c>
      <c r="W8" s="257" t="s">
        <v>434</v>
      </c>
      <c r="X8" s="1636"/>
    </row>
    <row r="9" spans="1:24" s="309" customFormat="1" ht="13.5" customHeight="1" thickBot="1" x14ac:dyDescent="0.25">
      <c r="A9" s="1625" t="s">
        <v>1114</v>
      </c>
      <c r="B9" s="1627" t="s">
        <v>805</v>
      </c>
      <c r="C9" s="256" t="s">
        <v>1111</v>
      </c>
      <c r="D9" s="1123">
        <f t="shared" si="0"/>
        <v>1</v>
      </c>
      <c r="E9" s="1124">
        <f>0</f>
        <v>0</v>
      </c>
      <c r="F9" s="1125">
        <f>0</f>
        <v>0</v>
      </c>
      <c r="G9" s="1125">
        <f>0</f>
        <v>0</v>
      </c>
      <c r="H9" s="1125">
        <f>0</f>
        <v>0</v>
      </c>
      <c r="I9" s="1125">
        <f>0</f>
        <v>0</v>
      </c>
      <c r="J9" s="1125">
        <v>1</v>
      </c>
      <c r="K9" s="1125">
        <f>0</f>
        <v>0</v>
      </c>
      <c r="L9" s="1125">
        <f>0</f>
        <v>0</v>
      </c>
      <c r="M9" s="1125">
        <f>0</f>
        <v>0</v>
      </c>
      <c r="N9" s="1125">
        <f>0</f>
        <v>0</v>
      </c>
      <c r="O9" s="1125">
        <f>0</f>
        <v>0</v>
      </c>
      <c r="P9" s="1125">
        <f>0</f>
        <v>0</v>
      </c>
      <c r="Q9" s="1125">
        <f>0</f>
        <v>0</v>
      </c>
      <c r="R9" s="1125">
        <f>0</f>
        <v>0</v>
      </c>
      <c r="S9" s="1125">
        <f>0</f>
        <v>0</v>
      </c>
      <c r="T9" s="1125">
        <f>0</f>
        <v>0</v>
      </c>
      <c r="U9" s="1125">
        <f>0</f>
        <v>0</v>
      </c>
      <c r="V9" s="1125">
        <f>0</f>
        <v>0</v>
      </c>
      <c r="W9" s="256" t="s">
        <v>180</v>
      </c>
      <c r="X9" s="1637" t="s">
        <v>1115</v>
      </c>
    </row>
    <row r="10" spans="1:24" s="309" customFormat="1" ht="13.5" thickBot="1" x14ac:dyDescent="0.25">
      <c r="A10" s="1626"/>
      <c r="B10" s="1628"/>
      <c r="C10" s="256" t="s">
        <v>1113</v>
      </c>
      <c r="D10" s="1123">
        <f t="shared" si="0"/>
        <v>1</v>
      </c>
      <c r="E10" s="1124">
        <f>0</f>
        <v>0</v>
      </c>
      <c r="F10" s="1125">
        <f>0</f>
        <v>0</v>
      </c>
      <c r="G10" s="1125">
        <f>0</f>
        <v>0</v>
      </c>
      <c r="H10" s="1125">
        <f>0</f>
        <v>0</v>
      </c>
      <c r="I10" s="1125">
        <f>0</f>
        <v>0</v>
      </c>
      <c r="J10" s="1125">
        <f>0</f>
        <v>0</v>
      </c>
      <c r="K10" s="1125">
        <f>0</f>
        <v>0</v>
      </c>
      <c r="L10" s="1125">
        <f>0</f>
        <v>0</v>
      </c>
      <c r="M10" s="1125">
        <v>1</v>
      </c>
      <c r="N10" s="1125">
        <f>0</f>
        <v>0</v>
      </c>
      <c r="O10" s="1125">
        <f>0</f>
        <v>0</v>
      </c>
      <c r="P10" s="1125">
        <f>0</f>
        <v>0</v>
      </c>
      <c r="Q10" s="1125">
        <f>0</f>
        <v>0</v>
      </c>
      <c r="R10" s="1125">
        <f>0</f>
        <v>0</v>
      </c>
      <c r="S10" s="1125">
        <f>0</f>
        <v>0</v>
      </c>
      <c r="T10" s="1125">
        <f>0</f>
        <v>0</v>
      </c>
      <c r="U10" s="1125">
        <f>0</f>
        <v>0</v>
      </c>
      <c r="V10" s="1125">
        <f>0</f>
        <v>0</v>
      </c>
      <c r="W10" s="256" t="s">
        <v>434</v>
      </c>
      <c r="X10" s="1638"/>
    </row>
    <row r="11" spans="1:24" s="308" customFormat="1" ht="13.5" customHeight="1" thickBot="1" x14ac:dyDescent="0.25">
      <c r="A11" s="1629" t="s">
        <v>1194</v>
      </c>
      <c r="B11" s="1630" t="s">
        <v>1195</v>
      </c>
      <c r="C11" s="314" t="s">
        <v>1111</v>
      </c>
      <c r="D11" s="1117">
        <f t="shared" si="0"/>
        <v>0</v>
      </c>
      <c r="E11" s="1118">
        <f>0</f>
        <v>0</v>
      </c>
      <c r="F11" s="1119">
        <f>0</f>
        <v>0</v>
      </c>
      <c r="G11" s="1119">
        <f>0</f>
        <v>0</v>
      </c>
      <c r="H11" s="1119">
        <f>0</f>
        <v>0</v>
      </c>
      <c r="I11" s="1119">
        <f>0</f>
        <v>0</v>
      </c>
      <c r="J11" s="1119">
        <f>0</f>
        <v>0</v>
      </c>
      <c r="K11" s="1119">
        <f>0</f>
        <v>0</v>
      </c>
      <c r="L11" s="1119">
        <f>0</f>
        <v>0</v>
      </c>
      <c r="M11" s="1119">
        <f>0</f>
        <v>0</v>
      </c>
      <c r="N11" s="1119">
        <f>0</f>
        <v>0</v>
      </c>
      <c r="O11" s="1119">
        <f>0</f>
        <v>0</v>
      </c>
      <c r="P11" s="1119">
        <f>0</f>
        <v>0</v>
      </c>
      <c r="Q11" s="1119">
        <f>0</f>
        <v>0</v>
      </c>
      <c r="R11" s="1119">
        <f>0</f>
        <v>0</v>
      </c>
      <c r="S11" s="1119">
        <f>0</f>
        <v>0</v>
      </c>
      <c r="T11" s="1119">
        <f>0</f>
        <v>0</v>
      </c>
      <c r="U11" s="1119">
        <f>0</f>
        <v>0</v>
      </c>
      <c r="V11" s="1119">
        <f>0</f>
        <v>0</v>
      </c>
      <c r="W11" s="314" t="s">
        <v>180</v>
      </c>
      <c r="X11" s="1639" t="s">
        <v>1236</v>
      </c>
    </row>
    <row r="12" spans="1:24" s="308" customFormat="1" ht="13.5" thickBot="1" x14ac:dyDescent="0.25">
      <c r="A12" s="1622"/>
      <c r="B12" s="1624"/>
      <c r="C12" s="257" t="s">
        <v>1113</v>
      </c>
      <c r="D12" s="1120">
        <f t="shared" si="0"/>
        <v>0</v>
      </c>
      <c r="E12" s="1121">
        <f>0</f>
        <v>0</v>
      </c>
      <c r="F12" s="1122">
        <f>0</f>
        <v>0</v>
      </c>
      <c r="G12" s="1122">
        <f>0</f>
        <v>0</v>
      </c>
      <c r="H12" s="1122">
        <f>0</f>
        <v>0</v>
      </c>
      <c r="I12" s="1122">
        <f>0</f>
        <v>0</v>
      </c>
      <c r="J12" s="1122">
        <f>0</f>
        <v>0</v>
      </c>
      <c r="K12" s="1122">
        <f>0</f>
        <v>0</v>
      </c>
      <c r="L12" s="1122">
        <f>0</f>
        <v>0</v>
      </c>
      <c r="M12" s="1122">
        <f>0</f>
        <v>0</v>
      </c>
      <c r="N12" s="1122">
        <f>0</f>
        <v>0</v>
      </c>
      <c r="O12" s="1122">
        <f>0</f>
        <v>0</v>
      </c>
      <c r="P12" s="1122">
        <f>0</f>
        <v>0</v>
      </c>
      <c r="Q12" s="1122">
        <f>0</f>
        <v>0</v>
      </c>
      <c r="R12" s="1122">
        <f>0</f>
        <v>0</v>
      </c>
      <c r="S12" s="1122">
        <f>0</f>
        <v>0</v>
      </c>
      <c r="T12" s="1122">
        <f>0</f>
        <v>0</v>
      </c>
      <c r="U12" s="1122">
        <f>0</f>
        <v>0</v>
      </c>
      <c r="V12" s="1122">
        <f>0</f>
        <v>0</v>
      </c>
      <c r="W12" s="257" t="s">
        <v>434</v>
      </c>
      <c r="X12" s="1636"/>
    </row>
    <row r="13" spans="1:24" s="309" customFormat="1" ht="13.5" customHeight="1" thickBot="1" x14ac:dyDescent="0.25">
      <c r="A13" s="1625" t="s">
        <v>974</v>
      </c>
      <c r="B13" s="1627" t="s">
        <v>975</v>
      </c>
      <c r="C13" s="256" t="s">
        <v>1111</v>
      </c>
      <c r="D13" s="1123">
        <f>SUM(E13:V13)</f>
        <v>14</v>
      </c>
      <c r="E13" s="1124">
        <f>0</f>
        <v>0</v>
      </c>
      <c r="F13" s="1125">
        <v>5</v>
      </c>
      <c r="G13" s="1125">
        <v>1</v>
      </c>
      <c r="H13" s="1125">
        <v>1</v>
      </c>
      <c r="I13" s="1125">
        <v>2</v>
      </c>
      <c r="J13" s="1125">
        <v>1</v>
      </c>
      <c r="K13" s="1125">
        <v>1</v>
      </c>
      <c r="L13" s="1125">
        <v>1</v>
      </c>
      <c r="M13" s="1125">
        <f>0</f>
        <v>0</v>
      </c>
      <c r="N13" s="1125">
        <v>1</v>
      </c>
      <c r="O13" s="1125">
        <v>1</v>
      </c>
      <c r="P13" s="1125">
        <f>0</f>
        <v>0</v>
      </c>
      <c r="Q13" s="1125">
        <f>0</f>
        <v>0</v>
      </c>
      <c r="R13" s="1125">
        <f>0</f>
        <v>0</v>
      </c>
      <c r="S13" s="1125">
        <f>0</f>
        <v>0</v>
      </c>
      <c r="T13" s="1125">
        <f>0</f>
        <v>0</v>
      </c>
      <c r="U13" s="1125">
        <f>0</f>
        <v>0</v>
      </c>
      <c r="V13" s="1125">
        <f>0</f>
        <v>0</v>
      </c>
      <c r="W13" s="256" t="s">
        <v>180</v>
      </c>
      <c r="X13" s="1637" t="s">
        <v>976</v>
      </c>
    </row>
    <row r="14" spans="1:24" s="309" customFormat="1" ht="13.5" thickBot="1" x14ac:dyDescent="0.25">
      <c r="A14" s="1626"/>
      <c r="B14" s="1628"/>
      <c r="C14" s="256" t="s">
        <v>1113</v>
      </c>
      <c r="D14" s="1123">
        <f t="shared" si="0"/>
        <v>15</v>
      </c>
      <c r="E14" s="1124">
        <v>3</v>
      </c>
      <c r="F14" s="1125">
        <f>0</f>
        <v>0</v>
      </c>
      <c r="G14" s="1125">
        <f>0</f>
        <v>0</v>
      </c>
      <c r="H14" s="1125">
        <v>5</v>
      </c>
      <c r="I14" s="1125">
        <v>2</v>
      </c>
      <c r="J14" s="1125">
        <f>0</f>
        <v>0</v>
      </c>
      <c r="K14" s="1125">
        <v>1</v>
      </c>
      <c r="L14" s="1125">
        <v>1</v>
      </c>
      <c r="M14" s="1125">
        <v>1</v>
      </c>
      <c r="N14" s="1125">
        <v>1</v>
      </c>
      <c r="O14" s="1125">
        <f>0</f>
        <v>0</v>
      </c>
      <c r="P14" s="1125">
        <f>0</f>
        <v>0</v>
      </c>
      <c r="Q14" s="1125">
        <f>0</f>
        <v>0</v>
      </c>
      <c r="R14" s="1125">
        <f>0</f>
        <v>0</v>
      </c>
      <c r="S14" s="1125">
        <f>0</f>
        <v>0</v>
      </c>
      <c r="T14" s="1125">
        <f>0</f>
        <v>0</v>
      </c>
      <c r="U14" s="1125">
        <f>0</f>
        <v>0</v>
      </c>
      <c r="V14" s="1125">
        <v>1</v>
      </c>
      <c r="W14" s="256" t="s">
        <v>434</v>
      </c>
      <c r="X14" s="1638"/>
    </row>
    <row r="15" spans="1:24" s="308" customFormat="1" ht="13.5" customHeight="1" thickBot="1" x14ac:dyDescent="0.25">
      <c r="A15" s="1629" t="s">
        <v>977</v>
      </c>
      <c r="B15" s="1630" t="s">
        <v>978</v>
      </c>
      <c r="C15" s="314" t="s">
        <v>1111</v>
      </c>
      <c r="D15" s="1117">
        <f t="shared" si="0"/>
        <v>1</v>
      </c>
      <c r="E15" s="1118">
        <f>0</f>
        <v>0</v>
      </c>
      <c r="F15" s="1119">
        <f>0</f>
        <v>0</v>
      </c>
      <c r="G15" s="1119">
        <f>0</f>
        <v>0</v>
      </c>
      <c r="H15" s="1119">
        <f>0</f>
        <v>0</v>
      </c>
      <c r="I15" s="1119">
        <f>0</f>
        <v>0</v>
      </c>
      <c r="J15" s="1119">
        <f>0</f>
        <v>0</v>
      </c>
      <c r="K15" s="1119">
        <f>0</f>
        <v>0</v>
      </c>
      <c r="L15" s="1119">
        <f>0</f>
        <v>0</v>
      </c>
      <c r="M15" s="1119">
        <f>0</f>
        <v>0</v>
      </c>
      <c r="N15" s="1119">
        <f>0</f>
        <v>0</v>
      </c>
      <c r="O15" s="1119">
        <f>0</f>
        <v>0</v>
      </c>
      <c r="P15" s="1119">
        <v>1</v>
      </c>
      <c r="Q15" s="1119">
        <f>0</f>
        <v>0</v>
      </c>
      <c r="R15" s="1119">
        <f>0</f>
        <v>0</v>
      </c>
      <c r="S15" s="1119">
        <f>0</f>
        <v>0</v>
      </c>
      <c r="T15" s="1119">
        <f>0</f>
        <v>0</v>
      </c>
      <c r="U15" s="1119">
        <f>0</f>
        <v>0</v>
      </c>
      <c r="V15" s="1119">
        <f>0</f>
        <v>0</v>
      </c>
      <c r="W15" s="314" t="s">
        <v>180</v>
      </c>
      <c r="X15" s="1639" t="s">
        <v>979</v>
      </c>
    </row>
    <row r="16" spans="1:24" s="308" customFormat="1" ht="13.5" thickBot="1" x14ac:dyDescent="0.25">
      <c r="A16" s="1622"/>
      <c r="B16" s="1624"/>
      <c r="C16" s="257" t="s">
        <v>1113</v>
      </c>
      <c r="D16" s="1120">
        <f t="shared" si="0"/>
        <v>1</v>
      </c>
      <c r="E16" s="1121">
        <f>0</f>
        <v>0</v>
      </c>
      <c r="F16" s="1122">
        <f>0</f>
        <v>0</v>
      </c>
      <c r="G16" s="1122">
        <f>0</f>
        <v>0</v>
      </c>
      <c r="H16" s="1122">
        <f>0</f>
        <v>0</v>
      </c>
      <c r="I16" s="1122">
        <f>0</f>
        <v>0</v>
      </c>
      <c r="J16" s="1122">
        <f>0</f>
        <v>0</v>
      </c>
      <c r="K16" s="1122">
        <f>0</f>
        <v>0</v>
      </c>
      <c r="L16" s="1122">
        <f>0</f>
        <v>0</v>
      </c>
      <c r="M16" s="1122">
        <f>0</f>
        <v>0</v>
      </c>
      <c r="N16" s="1122">
        <f>0</f>
        <v>0</v>
      </c>
      <c r="O16" s="1122">
        <f>0</f>
        <v>0</v>
      </c>
      <c r="P16" s="1122">
        <f>0</f>
        <v>0</v>
      </c>
      <c r="Q16" s="1122">
        <f>0</f>
        <v>0</v>
      </c>
      <c r="R16" s="1122">
        <f>0</f>
        <v>0</v>
      </c>
      <c r="S16" s="1122">
        <f>0</f>
        <v>0</v>
      </c>
      <c r="T16" s="1122">
        <f>0</f>
        <v>0</v>
      </c>
      <c r="U16" s="1122">
        <f>0</f>
        <v>0</v>
      </c>
      <c r="V16" s="1122">
        <v>1</v>
      </c>
      <c r="W16" s="257" t="s">
        <v>434</v>
      </c>
      <c r="X16" s="1636"/>
    </row>
    <row r="17" spans="1:24" s="309" customFormat="1" ht="13.5" customHeight="1" thickBot="1" x14ac:dyDescent="0.25">
      <c r="A17" s="1625" t="s">
        <v>454</v>
      </c>
      <c r="B17" s="1627" t="s">
        <v>455</v>
      </c>
      <c r="C17" s="256" t="s">
        <v>1111</v>
      </c>
      <c r="D17" s="1123">
        <f t="shared" si="0"/>
        <v>2</v>
      </c>
      <c r="E17" s="1124">
        <f>0</f>
        <v>0</v>
      </c>
      <c r="F17" s="1125">
        <f>0</f>
        <v>0</v>
      </c>
      <c r="G17" s="1125">
        <f>0</f>
        <v>0</v>
      </c>
      <c r="H17" s="1125">
        <f>0</f>
        <v>0</v>
      </c>
      <c r="I17" s="1125">
        <f>0</f>
        <v>0</v>
      </c>
      <c r="J17" s="1125">
        <f>0</f>
        <v>0</v>
      </c>
      <c r="K17" s="1125">
        <v>2</v>
      </c>
      <c r="L17" s="1125">
        <f>0</f>
        <v>0</v>
      </c>
      <c r="M17" s="1125">
        <f>0</f>
        <v>0</v>
      </c>
      <c r="N17" s="1125">
        <f>0</f>
        <v>0</v>
      </c>
      <c r="O17" s="1125">
        <f>0</f>
        <v>0</v>
      </c>
      <c r="P17" s="1125">
        <f>0</f>
        <v>0</v>
      </c>
      <c r="Q17" s="1125">
        <f>0</f>
        <v>0</v>
      </c>
      <c r="R17" s="1125">
        <f>0</f>
        <v>0</v>
      </c>
      <c r="S17" s="1125">
        <f>0</f>
        <v>0</v>
      </c>
      <c r="T17" s="1125">
        <f>0</f>
        <v>0</v>
      </c>
      <c r="U17" s="1125">
        <f>0</f>
        <v>0</v>
      </c>
      <c r="V17" s="1125">
        <f>0</f>
        <v>0</v>
      </c>
      <c r="W17" s="256" t="s">
        <v>180</v>
      </c>
      <c r="X17" s="1637" t="s">
        <v>500</v>
      </c>
    </row>
    <row r="18" spans="1:24" s="309" customFormat="1" ht="13.5" thickBot="1" x14ac:dyDescent="0.25">
      <c r="A18" s="1626"/>
      <c r="B18" s="1628"/>
      <c r="C18" s="256" t="s">
        <v>1113</v>
      </c>
      <c r="D18" s="1123">
        <f t="shared" si="0"/>
        <v>0</v>
      </c>
      <c r="E18" s="1124">
        <f>0</f>
        <v>0</v>
      </c>
      <c r="F18" s="1125">
        <f>0</f>
        <v>0</v>
      </c>
      <c r="G18" s="1125">
        <f>0</f>
        <v>0</v>
      </c>
      <c r="H18" s="1125">
        <f>0</f>
        <v>0</v>
      </c>
      <c r="I18" s="1125">
        <f>0</f>
        <v>0</v>
      </c>
      <c r="J18" s="1125">
        <f>0</f>
        <v>0</v>
      </c>
      <c r="K18" s="1125">
        <f>0</f>
        <v>0</v>
      </c>
      <c r="L18" s="1125">
        <f>0</f>
        <v>0</v>
      </c>
      <c r="M18" s="1125">
        <f>0</f>
        <v>0</v>
      </c>
      <c r="N18" s="1125">
        <f>0</f>
        <v>0</v>
      </c>
      <c r="O18" s="1125">
        <f>0</f>
        <v>0</v>
      </c>
      <c r="P18" s="1125">
        <f>0</f>
        <v>0</v>
      </c>
      <c r="Q18" s="1125">
        <f>0</f>
        <v>0</v>
      </c>
      <c r="R18" s="1125">
        <f>0</f>
        <v>0</v>
      </c>
      <c r="S18" s="1125">
        <f>0</f>
        <v>0</v>
      </c>
      <c r="T18" s="1125">
        <f>0</f>
        <v>0</v>
      </c>
      <c r="U18" s="1125">
        <f>0</f>
        <v>0</v>
      </c>
      <c r="V18" s="1125">
        <f>0</f>
        <v>0</v>
      </c>
      <c r="W18" s="256" t="s">
        <v>434</v>
      </c>
      <c r="X18" s="1638"/>
    </row>
    <row r="19" spans="1:24" s="308" customFormat="1" ht="13.5" customHeight="1" thickBot="1" x14ac:dyDescent="0.25">
      <c r="A19" s="1629" t="s">
        <v>1196</v>
      </c>
      <c r="B19" s="1630" t="s">
        <v>1197</v>
      </c>
      <c r="C19" s="314" t="s">
        <v>1111</v>
      </c>
      <c r="D19" s="1117">
        <f t="shared" si="0"/>
        <v>1</v>
      </c>
      <c r="E19" s="1118">
        <f>0</f>
        <v>0</v>
      </c>
      <c r="F19" s="1119">
        <f>0</f>
        <v>0</v>
      </c>
      <c r="G19" s="1119">
        <f>0</f>
        <v>0</v>
      </c>
      <c r="H19" s="1119">
        <f>0</f>
        <v>0</v>
      </c>
      <c r="I19" s="1119">
        <f>0</f>
        <v>0</v>
      </c>
      <c r="J19" s="1119">
        <f>0</f>
        <v>0</v>
      </c>
      <c r="K19" s="1119">
        <f>0</f>
        <v>0</v>
      </c>
      <c r="L19" s="1119">
        <f>0</f>
        <v>0</v>
      </c>
      <c r="M19" s="1119">
        <f>0</f>
        <v>0</v>
      </c>
      <c r="N19" s="1119">
        <f>0</f>
        <v>0</v>
      </c>
      <c r="O19" s="1119">
        <v>1</v>
      </c>
      <c r="P19" s="1119">
        <f>0</f>
        <v>0</v>
      </c>
      <c r="Q19" s="1119">
        <f>0</f>
        <v>0</v>
      </c>
      <c r="R19" s="1119">
        <f>0</f>
        <v>0</v>
      </c>
      <c r="S19" s="1119">
        <f>0</f>
        <v>0</v>
      </c>
      <c r="T19" s="1119">
        <f>0</f>
        <v>0</v>
      </c>
      <c r="U19" s="1119">
        <f>0</f>
        <v>0</v>
      </c>
      <c r="V19" s="1119">
        <f>0</f>
        <v>0</v>
      </c>
      <c r="W19" s="314" t="s">
        <v>180</v>
      </c>
      <c r="X19" s="1639" t="s">
        <v>1237</v>
      </c>
    </row>
    <row r="20" spans="1:24" s="308" customFormat="1" ht="13.5" thickBot="1" x14ac:dyDescent="0.25">
      <c r="A20" s="1622"/>
      <c r="B20" s="1624"/>
      <c r="C20" s="257" t="s">
        <v>1113</v>
      </c>
      <c r="D20" s="1120">
        <f t="shared" si="0"/>
        <v>1</v>
      </c>
      <c r="E20" s="1121">
        <f>0</f>
        <v>0</v>
      </c>
      <c r="F20" s="1122">
        <f>0</f>
        <v>0</v>
      </c>
      <c r="G20" s="1122">
        <f>0</f>
        <v>0</v>
      </c>
      <c r="H20" s="1122">
        <f>0</f>
        <v>0</v>
      </c>
      <c r="I20" s="1122">
        <v>1</v>
      </c>
      <c r="J20" s="1122">
        <f>0</f>
        <v>0</v>
      </c>
      <c r="K20" s="1122">
        <f>0</f>
        <v>0</v>
      </c>
      <c r="L20" s="1122">
        <f>0</f>
        <v>0</v>
      </c>
      <c r="M20" s="1122">
        <f>0</f>
        <v>0</v>
      </c>
      <c r="N20" s="1122">
        <f>0</f>
        <v>0</v>
      </c>
      <c r="O20" s="1122">
        <f>0</f>
        <v>0</v>
      </c>
      <c r="P20" s="1122">
        <f>0</f>
        <v>0</v>
      </c>
      <c r="Q20" s="1122">
        <f>0</f>
        <v>0</v>
      </c>
      <c r="R20" s="1122">
        <f>0</f>
        <v>0</v>
      </c>
      <c r="S20" s="1122">
        <f>0</f>
        <v>0</v>
      </c>
      <c r="T20" s="1122">
        <f>0</f>
        <v>0</v>
      </c>
      <c r="U20" s="1122">
        <f>0</f>
        <v>0</v>
      </c>
      <c r="V20" s="1122">
        <f>0</f>
        <v>0</v>
      </c>
      <c r="W20" s="257" t="s">
        <v>434</v>
      </c>
      <c r="X20" s="1636"/>
    </row>
    <row r="21" spans="1:24" s="309" customFormat="1" ht="13.5" customHeight="1" thickBot="1" x14ac:dyDescent="0.25">
      <c r="A21" s="1625" t="s">
        <v>1116</v>
      </c>
      <c r="B21" s="1627" t="s">
        <v>1117</v>
      </c>
      <c r="C21" s="256" t="s">
        <v>1111</v>
      </c>
      <c r="D21" s="1123">
        <f t="shared" si="0"/>
        <v>1</v>
      </c>
      <c r="E21" s="1124">
        <f>0</f>
        <v>0</v>
      </c>
      <c r="F21" s="1125">
        <f>0</f>
        <v>0</v>
      </c>
      <c r="G21" s="1125">
        <f>0</f>
        <v>0</v>
      </c>
      <c r="H21" s="1125">
        <f>0</f>
        <v>0</v>
      </c>
      <c r="I21" s="1125">
        <f>0</f>
        <v>0</v>
      </c>
      <c r="J21" s="1125">
        <f>0</f>
        <v>0</v>
      </c>
      <c r="K21" s="1125">
        <f>0</f>
        <v>0</v>
      </c>
      <c r="L21" s="1125">
        <f>0</f>
        <v>0</v>
      </c>
      <c r="M21" s="1125">
        <f>0</f>
        <v>0</v>
      </c>
      <c r="N21" s="1125">
        <f>0</f>
        <v>0</v>
      </c>
      <c r="O21" s="1125">
        <f>0</f>
        <v>0</v>
      </c>
      <c r="P21" s="1125">
        <f>0</f>
        <v>0</v>
      </c>
      <c r="Q21" s="1125">
        <f>0</f>
        <v>0</v>
      </c>
      <c r="R21" s="1125">
        <v>1</v>
      </c>
      <c r="S21" s="1125">
        <f>0</f>
        <v>0</v>
      </c>
      <c r="T21" s="1125">
        <f>0</f>
        <v>0</v>
      </c>
      <c r="U21" s="1125">
        <f>0</f>
        <v>0</v>
      </c>
      <c r="V21" s="1125">
        <f>0</f>
        <v>0</v>
      </c>
      <c r="W21" s="256" t="s">
        <v>180</v>
      </c>
      <c r="X21" s="1637" t="s">
        <v>1118</v>
      </c>
    </row>
    <row r="22" spans="1:24" s="309" customFormat="1" ht="13.5" thickBot="1" x14ac:dyDescent="0.25">
      <c r="A22" s="1626"/>
      <c r="B22" s="1628"/>
      <c r="C22" s="256" t="s">
        <v>1113</v>
      </c>
      <c r="D22" s="1123">
        <f t="shared" si="0"/>
        <v>0</v>
      </c>
      <c r="E22" s="1124">
        <f>0</f>
        <v>0</v>
      </c>
      <c r="F22" s="1125">
        <f>0</f>
        <v>0</v>
      </c>
      <c r="G22" s="1125">
        <f>0</f>
        <v>0</v>
      </c>
      <c r="H22" s="1125">
        <f>0</f>
        <v>0</v>
      </c>
      <c r="I22" s="1125">
        <f>0</f>
        <v>0</v>
      </c>
      <c r="J22" s="1125">
        <f>0</f>
        <v>0</v>
      </c>
      <c r="K22" s="1125">
        <f>0</f>
        <v>0</v>
      </c>
      <c r="L22" s="1125">
        <f>0</f>
        <v>0</v>
      </c>
      <c r="M22" s="1125">
        <f>0</f>
        <v>0</v>
      </c>
      <c r="N22" s="1125">
        <f>0</f>
        <v>0</v>
      </c>
      <c r="O22" s="1125">
        <f>0</f>
        <v>0</v>
      </c>
      <c r="P22" s="1125">
        <f>0</f>
        <v>0</v>
      </c>
      <c r="Q22" s="1125">
        <f>0</f>
        <v>0</v>
      </c>
      <c r="R22" s="1125">
        <f>0</f>
        <v>0</v>
      </c>
      <c r="S22" s="1125">
        <f>0</f>
        <v>0</v>
      </c>
      <c r="T22" s="1125">
        <f>0</f>
        <v>0</v>
      </c>
      <c r="U22" s="1125">
        <f>0</f>
        <v>0</v>
      </c>
      <c r="V22" s="1125">
        <f>0</f>
        <v>0</v>
      </c>
      <c r="W22" s="256" t="s">
        <v>434</v>
      </c>
      <c r="X22" s="1638"/>
    </row>
    <row r="23" spans="1:24" s="308" customFormat="1" ht="13.5" customHeight="1" thickBot="1" x14ac:dyDescent="0.25">
      <c r="A23" s="1629" t="s">
        <v>1198</v>
      </c>
      <c r="B23" s="1630" t="s">
        <v>1199</v>
      </c>
      <c r="C23" s="314" t="s">
        <v>1111</v>
      </c>
      <c r="D23" s="1117">
        <f t="shared" si="0"/>
        <v>0</v>
      </c>
      <c r="E23" s="1118">
        <f>0</f>
        <v>0</v>
      </c>
      <c r="F23" s="1119">
        <f>0</f>
        <v>0</v>
      </c>
      <c r="G23" s="1119">
        <f>0</f>
        <v>0</v>
      </c>
      <c r="H23" s="1119">
        <f>0</f>
        <v>0</v>
      </c>
      <c r="I23" s="1119">
        <f>0</f>
        <v>0</v>
      </c>
      <c r="J23" s="1119">
        <f>0</f>
        <v>0</v>
      </c>
      <c r="K23" s="1119">
        <f>0</f>
        <v>0</v>
      </c>
      <c r="L23" s="1119">
        <f>0</f>
        <v>0</v>
      </c>
      <c r="M23" s="1119">
        <f>0</f>
        <v>0</v>
      </c>
      <c r="N23" s="1119">
        <f>0</f>
        <v>0</v>
      </c>
      <c r="O23" s="1119">
        <f>0</f>
        <v>0</v>
      </c>
      <c r="P23" s="1119">
        <f>0</f>
        <v>0</v>
      </c>
      <c r="Q23" s="1119">
        <f>0</f>
        <v>0</v>
      </c>
      <c r="R23" s="1119">
        <f>0</f>
        <v>0</v>
      </c>
      <c r="S23" s="1119">
        <f>0</f>
        <v>0</v>
      </c>
      <c r="T23" s="1119">
        <f>0</f>
        <v>0</v>
      </c>
      <c r="U23" s="1119">
        <f>0</f>
        <v>0</v>
      </c>
      <c r="V23" s="1119">
        <f>0</f>
        <v>0</v>
      </c>
      <c r="W23" s="314" t="s">
        <v>180</v>
      </c>
      <c r="X23" s="1639" t="s">
        <v>1238</v>
      </c>
    </row>
    <row r="24" spans="1:24" s="308" customFormat="1" ht="13.5" thickBot="1" x14ac:dyDescent="0.25">
      <c r="A24" s="1622"/>
      <c r="B24" s="1624"/>
      <c r="C24" s="257" t="s">
        <v>1113</v>
      </c>
      <c r="D24" s="1120">
        <f t="shared" si="0"/>
        <v>0</v>
      </c>
      <c r="E24" s="1121">
        <f>0</f>
        <v>0</v>
      </c>
      <c r="F24" s="1122">
        <f>0</f>
        <v>0</v>
      </c>
      <c r="G24" s="1122">
        <f>0</f>
        <v>0</v>
      </c>
      <c r="H24" s="1122">
        <f>0</f>
        <v>0</v>
      </c>
      <c r="I24" s="1122">
        <f>0</f>
        <v>0</v>
      </c>
      <c r="J24" s="1122">
        <f>0</f>
        <v>0</v>
      </c>
      <c r="K24" s="1122">
        <f>0</f>
        <v>0</v>
      </c>
      <c r="L24" s="1122">
        <f>0</f>
        <v>0</v>
      </c>
      <c r="M24" s="1122">
        <f>0</f>
        <v>0</v>
      </c>
      <c r="N24" s="1122">
        <f>0</f>
        <v>0</v>
      </c>
      <c r="O24" s="1122">
        <f>0</f>
        <v>0</v>
      </c>
      <c r="P24" s="1122">
        <f>0</f>
        <v>0</v>
      </c>
      <c r="Q24" s="1122">
        <f>0</f>
        <v>0</v>
      </c>
      <c r="R24" s="1122">
        <f>0</f>
        <v>0</v>
      </c>
      <c r="S24" s="1122">
        <f>0</f>
        <v>0</v>
      </c>
      <c r="T24" s="1122">
        <f>0</f>
        <v>0</v>
      </c>
      <c r="U24" s="1122">
        <f>0</f>
        <v>0</v>
      </c>
      <c r="V24" s="1122">
        <f>0</f>
        <v>0</v>
      </c>
      <c r="W24" s="257" t="s">
        <v>434</v>
      </c>
      <c r="X24" s="1636"/>
    </row>
    <row r="25" spans="1:24" s="309" customFormat="1" ht="13.5" customHeight="1" thickBot="1" x14ac:dyDescent="0.25">
      <c r="A25" s="1625" t="s">
        <v>980</v>
      </c>
      <c r="B25" s="1627" t="s">
        <v>981</v>
      </c>
      <c r="C25" s="256" t="s">
        <v>1111</v>
      </c>
      <c r="D25" s="1123">
        <f t="shared" si="0"/>
        <v>126</v>
      </c>
      <c r="E25" s="1124">
        <v>3</v>
      </c>
      <c r="F25" s="1125">
        <v>8</v>
      </c>
      <c r="G25" s="1125">
        <v>4</v>
      </c>
      <c r="H25" s="1125">
        <v>16</v>
      </c>
      <c r="I25" s="1125">
        <v>11</v>
      </c>
      <c r="J25" s="1125">
        <v>22</v>
      </c>
      <c r="K25" s="1125">
        <v>12</v>
      </c>
      <c r="L25" s="1125">
        <v>10</v>
      </c>
      <c r="M25" s="1125">
        <v>5</v>
      </c>
      <c r="N25" s="1125">
        <v>7</v>
      </c>
      <c r="O25" s="1125">
        <v>13</v>
      </c>
      <c r="P25" s="1125">
        <v>8</v>
      </c>
      <c r="Q25" s="1125">
        <v>4</v>
      </c>
      <c r="R25" s="1125">
        <f>0</f>
        <v>0</v>
      </c>
      <c r="S25" s="1125">
        <f>0</f>
        <v>0</v>
      </c>
      <c r="T25" s="1125">
        <v>2</v>
      </c>
      <c r="U25" s="1125">
        <f>0</f>
        <v>0</v>
      </c>
      <c r="V25" s="1125">
        <v>1</v>
      </c>
      <c r="W25" s="256" t="s">
        <v>180</v>
      </c>
      <c r="X25" s="1637" t="s">
        <v>982</v>
      </c>
    </row>
    <row r="26" spans="1:24" s="309" customFormat="1" ht="13.5" thickBot="1" x14ac:dyDescent="0.25">
      <c r="A26" s="1626"/>
      <c r="B26" s="1628"/>
      <c r="C26" s="256" t="s">
        <v>1113</v>
      </c>
      <c r="D26" s="1123">
        <f t="shared" si="0"/>
        <v>85</v>
      </c>
      <c r="E26" s="1124">
        <v>1</v>
      </c>
      <c r="F26" s="1125">
        <v>6</v>
      </c>
      <c r="G26" s="1125">
        <v>4</v>
      </c>
      <c r="H26" s="1125">
        <v>8</v>
      </c>
      <c r="I26" s="1125">
        <v>7</v>
      </c>
      <c r="J26" s="1125">
        <v>9</v>
      </c>
      <c r="K26" s="1125">
        <v>12</v>
      </c>
      <c r="L26" s="1125">
        <v>12</v>
      </c>
      <c r="M26" s="1125">
        <v>10</v>
      </c>
      <c r="N26" s="1125">
        <v>7</v>
      </c>
      <c r="O26" s="1125">
        <v>4</v>
      </c>
      <c r="P26" s="1125">
        <v>3</v>
      </c>
      <c r="Q26" s="1125">
        <v>1</v>
      </c>
      <c r="R26" s="1125">
        <f>0</f>
        <v>0</v>
      </c>
      <c r="S26" s="1125">
        <f>0</f>
        <v>0</v>
      </c>
      <c r="T26" s="1125">
        <f>0</f>
        <v>0</v>
      </c>
      <c r="U26" s="1125">
        <f>0</f>
        <v>0</v>
      </c>
      <c r="V26" s="1125">
        <v>1</v>
      </c>
      <c r="W26" s="256" t="s">
        <v>434</v>
      </c>
      <c r="X26" s="1638"/>
    </row>
    <row r="27" spans="1:24" s="308" customFormat="1" ht="13.5" customHeight="1" thickBot="1" x14ac:dyDescent="0.25">
      <c r="A27" s="1629" t="s">
        <v>1119</v>
      </c>
      <c r="B27" s="1630" t="s">
        <v>1120</v>
      </c>
      <c r="C27" s="314" t="s">
        <v>1111</v>
      </c>
      <c r="D27" s="1117">
        <f t="shared" si="0"/>
        <v>5</v>
      </c>
      <c r="E27" s="1118">
        <f>0</f>
        <v>0</v>
      </c>
      <c r="F27" s="1119">
        <f>0</f>
        <v>0</v>
      </c>
      <c r="G27" s="1119">
        <f>0</f>
        <v>0</v>
      </c>
      <c r="H27" s="1119">
        <v>1</v>
      </c>
      <c r="I27" s="1119">
        <v>2</v>
      </c>
      <c r="J27" s="1119">
        <f>0</f>
        <v>0</v>
      </c>
      <c r="K27" s="1119">
        <v>1</v>
      </c>
      <c r="L27" s="1119">
        <f>0</f>
        <v>0</v>
      </c>
      <c r="M27" s="1119">
        <v>1</v>
      </c>
      <c r="N27" s="1119">
        <f>0</f>
        <v>0</v>
      </c>
      <c r="O27" s="1119">
        <f>0</f>
        <v>0</v>
      </c>
      <c r="P27" s="1119">
        <f>0</f>
        <v>0</v>
      </c>
      <c r="Q27" s="1119">
        <f>0</f>
        <v>0</v>
      </c>
      <c r="R27" s="1119">
        <f>0</f>
        <v>0</v>
      </c>
      <c r="S27" s="1119">
        <f>0</f>
        <v>0</v>
      </c>
      <c r="T27" s="1119">
        <f>0</f>
        <v>0</v>
      </c>
      <c r="U27" s="1119">
        <f>0</f>
        <v>0</v>
      </c>
      <c r="V27" s="1119">
        <f>0</f>
        <v>0</v>
      </c>
      <c r="W27" s="314" t="s">
        <v>180</v>
      </c>
      <c r="X27" s="1639" t="s">
        <v>1121</v>
      </c>
    </row>
    <row r="28" spans="1:24" s="308" customFormat="1" ht="13.5" thickBot="1" x14ac:dyDescent="0.25">
      <c r="A28" s="1622"/>
      <c r="B28" s="1624"/>
      <c r="C28" s="257" t="s">
        <v>1113</v>
      </c>
      <c r="D28" s="1120">
        <f t="shared" si="0"/>
        <v>4</v>
      </c>
      <c r="E28" s="1121">
        <v>1</v>
      </c>
      <c r="F28" s="1122">
        <f>0</f>
        <v>0</v>
      </c>
      <c r="G28" s="1122">
        <f>0</f>
        <v>0</v>
      </c>
      <c r="H28" s="1122">
        <f>0</f>
        <v>0</v>
      </c>
      <c r="I28" s="1122">
        <v>2</v>
      </c>
      <c r="J28" s="1122">
        <f>0</f>
        <v>0</v>
      </c>
      <c r="K28" s="1122">
        <f>0</f>
        <v>0</v>
      </c>
      <c r="L28" s="1122">
        <v>1</v>
      </c>
      <c r="M28" s="1122">
        <f>0</f>
        <v>0</v>
      </c>
      <c r="N28" s="1122">
        <f>0</f>
        <v>0</v>
      </c>
      <c r="O28" s="1122">
        <f>0</f>
        <v>0</v>
      </c>
      <c r="P28" s="1122">
        <f>0</f>
        <v>0</v>
      </c>
      <c r="Q28" s="1122">
        <f>0</f>
        <v>0</v>
      </c>
      <c r="R28" s="1122">
        <f>0</f>
        <v>0</v>
      </c>
      <c r="S28" s="1122">
        <f>0</f>
        <v>0</v>
      </c>
      <c r="T28" s="1122">
        <f>0</f>
        <v>0</v>
      </c>
      <c r="U28" s="1122">
        <f>0</f>
        <v>0</v>
      </c>
      <c r="V28" s="1122">
        <f>0</f>
        <v>0</v>
      </c>
      <c r="W28" s="257" t="s">
        <v>434</v>
      </c>
      <c r="X28" s="1636"/>
    </row>
    <row r="29" spans="1:24" s="309" customFormat="1" ht="13.5" customHeight="1" thickBot="1" x14ac:dyDescent="0.25">
      <c r="A29" s="1625" t="s">
        <v>1200</v>
      </c>
      <c r="B29" s="1627" t="s">
        <v>1201</v>
      </c>
      <c r="C29" s="256" t="s">
        <v>1111</v>
      </c>
      <c r="D29" s="1123">
        <f t="shared" si="0"/>
        <v>0</v>
      </c>
      <c r="E29" s="1124">
        <f>0</f>
        <v>0</v>
      </c>
      <c r="F29" s="1125">
        <f>0</f>
        <v>0</v>
      </c>
      <c r="G29" s="1125">
        <f>0</f>
        <v>0</v>
      </c>
      <c r="H29" s="1125">
        <f>0</f>
        <v>0</v>
      </c>
      <c r="I29" s="1125">
        <f>0</f>
        <v>0</v>
      </c>
      <c r="J29" s="1125">
        <f>0</f>
        <v>0</v>
      </c>
      <c r="K29" s="1125">
        <f>0</f>
        <v>0</v>
      </c>
      <c r="L29" s="1125">
        <f>0</f>
        <v>0</v>
      </c>
      <c r="M29" s="1125">
        <f>0</f>
        <v>0</v>
      </c>
      <c r="N29" s="1125">
        <f>0</f>
        <v>0</v>
      </c>
      <c r="O29" s="1125">
        <f>0</f>
        <v>0</v>
      </c>
      <c r="P29" s="1125">
        <f>0</f>
        <v>0</v>
      </c>
      <c r="Q29" s="1125">
        <f>0</f>
        <v>0</v>
      </c>
      <c r="R29" s="1125">
        <f>0</f>
        <v>0</v>
      </c>
      <c r="S29" s="1125">
        <f>0</f>
        <v>0</v>
      </c>
      <c r="T29" s="1125">
        <f>0</f>
        <v>0</v>
      </c>
      <c r="U29" s="1125">
        <f>0</f>
        <v>0</v>
      </c>
      <c r="V29" s="1125">
        <f>0</f>
        <v>0</v>
      </c>
      <c r="W29" s="256" t="s">
        <v>180</v>
      </c>
      <c r="X29" s="1637" t="s">
        <v>1239</v>
      </c>
    </row>
    <row r="30" spans="1:24" s="309" customFormat="1" ht="13.5" thickBot="1" x14ac:dyDescent="0.25">
      <c r="A30" s="1626"/>
      <c r="B30" s="1628"/>
      <c r="C30" s="256" t="s">
        <v>1113</v>
      </c>
      <c r="D30" s="1123">
        <f t="shared" si="0"/>
        <v>1</v>
      </c>
      <c r="E30" s="1124">
        <f>0</f>
        <v>0</v>
      </c>
      <c r="F30" s="1125">
        <f>0</f>
        <v>0</v>
      </c>
      <c r="G30" s="1125">
        <f>0</f>
        <v>0</v>
      </c>
      <c r="H30" s="1125">
        <f>0</f>
        <v>0</v>
      </c>
      <c r="I30" s="1125">
        <f>0</f>
        <v>0</v>
      </c>
      <c r="J30" s="1125">
        <f>0</f>
        <v>0</v>
      </c>
      <c r="K30" s="1125">
        <f>0</f>
        <v>0</v>
      </c>
      <c r="L30" s="1125">
        <v>1</v>
      </c>
      <c r="M30" s="1125">
        <f>0</f>
        <v>0</v>
      </c>
      <c r="N30" s="1125">
        <f>0</f>
        <v>0</v>
      </c>
      <c r="O30" s="1125">
        <f>0</f>
        <v>0</v>
      </c>
      <c r="P30" s="1125">
        <f>0</f>
        <v>0</v>
      </c>
      <c r="Q30" s="1125">
        <f>0</f>
        <v>0</v>
      </c>
      <c r="R30" s="1125">
        <f>0</f>
        <v>0</v>
      </c>
      <c r="S30" s="1125">
        <f>0</f>
        <v>0</v>
      </c>
      <c r="T30" s="1125">
        <f>0</f>
        <v>0</v>
      </c>
      <c r="U30" s="1125">
        <f>0</f>
        <v>0</v>
      </c>
      <c r="V30" s="1125">
        <f>0</f>
        <v>0</v>
      </c>
      <c r="W30" s="256" t="s">
        <v>434</v>
      </c>
      <c r="X30" s="1638"/>
    </row>
    <row r="31" spans="1:24" s="308" customFormat="1" ht="13.5" customHeight="1" thickBot="1" x14ac:dyDescent="0.25">
      <c r="A31" s="1629" t="s">
        <v>983</v>
      </c>
      <c r="B31" s="1630" t="s">
        <v>984</v>
      </c>
      <c r="C31" s="314" t="s">
        <v>1111</v>
      </c>
      <c r="D31" s="1117">
        <f t="shared" si="0"/>
        <v>2</v>
      </c>
      <c r="E31" s="1118">
        <f>0</f>
        <v>0</v>
      </c>
      <c r="F31" s="1119">
        <f>0</f>
        <v>0</v>
      </c>
      <c r="G31" s="1119">
        <f>0</f>
        <v>0</v>
      </c>
      <c r="H31" s="1119">
        <f>0</f>
        <v>0</v>
      </c>
      <c r="I31" s="1119">
        <f>0</f>
        <v>0</v>
      </c>
      <c r="J31" s="1119">
        <f>0</f>
        <v>0</v>
      </c>
      <c r="K31" s="1119">
        <f>0</f>
        <v>0</v>
      </c>
      <c r="L31" s="1119">
        <f>0</f>
        <v>0</v>
      </c>
      <c r="M31" s="1119">
        <v>1</v>
      </c>
      <c r="N31" s="1119">
        <f>0</f>
        <v>0</v>
      </c>
      <c r="O31" s="1119">
        <f>0</f>
        <v>0</v>
      </c>
      <c r="P31" s="1119">
        <f>0</f>
        <v>0</v>
      </c>
      <c r="Q31" s="1119">
        <f>0</f>
        <v>0</v>
      </c>
      <c r="R31" s="1119">
        <f>0</f>
        <v>0</v>
      </c>
      <c r="S31" s="1119">
        <f>0</f>
        <v>0</v>
      </c>
      <c r="T31" s="1119">
        <f>0</f>
        <v>0</v>
      </c>
      <c r="U31" s="1119">
        <v>1</v>
      </c>
      <c r="V31" s="1119">
        <f>0</f>
        <v>0</v>
      </c>
      <c r="W31" s="314" t="s">
        <v>180</v>
      </c>
      <c r="X31" s="1639" t="s">
        <v>1122</v>
      </c>
    </row>
    <row r="32" spans="1:24" s="308" customFormat="1" ht="13.5" thickBot="1" x14ac:dyDescent="0.25">
      <c r="A32" s="1622"/>
      <c r="B32" s="1624"/>
      <c r="C32" s="257" t="s">
        <v>1113</v>
      </c>
      <c r="D32" s="1120">
        <f t="shared" si="0"/>
        <v>0</v>
      </c>
      <c r="E32" s="1121">
        <f>0</f>
        <v>0</v>
      </c>
      <c r="F32" s="1122">
        <f>0</f>
        <v>0</v>
      </c>
      <c r="G32" s="1122">
        <f>0</f>
        <v>0</v>
      </c>
      <c r="H32" s="1122">
        <f>0</f>
        <v>0</v>
      </c>
      <c r="I32" s="1122">
        <f>0</f>
        <v>0</v>
      </c>
      <c r="J32" s="1122">
        <f>0</f>
        <v>0</v>
      </c>
      <c r="K32" s="1122">
        <f>0</f>
        <v>0</v>
      </c>
      <c r="L32" s="1122">
        <f>0</f>
        <v>0</v>
      </c>
      <c r="M32" s="1122">
        <f>0</f>
        <v>0</v>
      </c>
      <c r="N32" s="1122">
        <f>0</f>
        <v>0</v>
      </c>
      <c r="O32" s="1122">
        <f>0</f>
        <v>0</v>
      </c>
      <c r="P32" s="1122">
        <f>0</f>
        <v>0</v>
      </c>
      <c r="Q32" s="1122">
        <f>0</f>
        <v>0</v>
      </c>
      <c r="R32" s="1122">
        <f>0</f>
        <v>0</v>
      </c>
      <c r="S32" s="1122">
        <f>0</f>
        <v>0</v>
      </c>
      <c r="T32" s="1122">
        <f>0</f>
        <v>0</v>
      </c>
      <c r="U32" s="1122">
        <f>0</f>
        <v>0</v>
      </c>
      <c r="V32" s="1122">
        <f>0</f>
        <v>0</v>
      </c>
      <c r="W32" s="257" t="s">
        <v>434</v>
      </c>
      <c r="X32" s="1636"/>
    </row>
    <row r="33" spans="1:24" s="309" customFormat="1" ht="13.5" customHeight="1" thickBot="1" x14ac:dyDescent="0.25">
      <c r="A33" s="1625" t="s">
        <v>1202</v>
      </c>
      <c r="B33" s="1627" t="s">
        <v>1203</v>
      </c>
      <c r="C33" s="256" t="s">
        <v>1111</v>
      </c>
      <c r="D33" s="1123">
        <f t="shared" si="0"/>
        <v>0</v>
      </c>
      <c r="E33" s="1124">
        <f>0</f>
        <v>0</v>
      </c>
      <c r="F33" s="1125">
        <f>0</f>
        <v>0</v>
      </c>
      <c r="G33" s="1125">
        <f>0</f>
        <v>0</v>
      </c>
      <c r="H33" s="1125">
        <f>0</f>
        <v>0</v>
      </c>
      <c r="I33" s="1125">
        <f>0</f>
        <v>0</v>
      </c>
      <c r="J33" s="1125">
        <f>0</f>
        <v>0</v>
      </c>
      <c r="K33" s="1125">
        <f>0</f>
        <v>0</v>
      </c>
      <c r="L33" s="1125">
        <f>0</f>
        <v>0</v>
      </c>
      <c r="M33" s="1125">
        <f>0</f>
        <v>0</v>
      </c>
      <c r="N33" s="1125">
        <f>0</f>
        <v>0</v>
      </c>
      <c r="O33" s="1125">
        <f>0</f>
        <v>0</v>
      </c>
      <c r="P33" s="1125">
        <f>0</f>
        <v>0</v>
      </c>
      <c r="Q33" s="1125">
        <f>0</f>
        <v>0</v>
      </c>
      <c r="R33" s="1125">
        <f>0</f>
        <v>0</v>
      </c>
      <c r="S33" s="1125">
        <f>0</f>
        <v>0</v>
      </c>
      <c r="T33" s="1125">
        <f>0</f>
        <v>0</v>
      </c>
      <c r="U33" s="1125">
        <f>0</f>
        <v>0</v>
      </c>
      <c r="V33" s="1125">
        <f>0</f>
        <v>0</v>
      </c>
      <c r="W33" s="256" t="s">
        <v>180</v>
      </c>
      <c r="X33" s="1637" t="s">
        <v>1240</v>
      </c>
    </row>
    <row r="34" spans="1:24" s="309" customFormat="1" ht="13.5" thickBot="1" x14ac:dyDescent="0.25">
      <c r="A34" s="1626"/>
      <c r="B34" s="1628"/>
      <c r="C34" s="256" t="s">
        <v>1113</v>
      </c>
      <c r="D34" s="1123">
        <f t="shared" si="0"/>
        <v>0</v>
      </c>
      <c r="E34" s="1124">
        <f>0</f>
        <v>0</v>
      </c>
      <c r="F34" s="1125">
        <f>0</f>
        <v>0</v>
      </c>
      <c r="G34" s="1125">
        <f>0</f>
        <v>0</v>
      </c>
      <c r="H34" s="1125">
        <f>0</f>
        <v>0</v>
      </c>
      <c r="I34" s="1125">
        <f>0</f>
        <v>0</v>
      </c>
      <c r="J34" s="1125">
        <f>0</f>
        <v>0</v>
      </c>
      <c r="K34" s="1125">
        <f>0</f>
        <v>0</v>
      </c>
      <c r="L34" s="1125">
        <f>0</f>
        <v>0</v>
      </c>
      <c r="M34" s="1125">
        <f>0</f>
        <v>0</v>
      </c>
      <c r="N34" s="1125">
        <f>0</f>
        <v>0</v>
      </c>
      <c r="O34" s="1125">
        <f>0</f>
        <v>0</v>
      </c>
      <c r="P34" s="1125">
        <f>0</f>
        <v>0</v>
      </c>
      <c r="Q34" s="1125">
        <f>0</f>
        <v>0</v>
      </c>
      <c r="R34" s="1125">
        <f>0</f>
        <v>0</v>
      </c>
      <c r="S34" s="1125">
        <f>0</f>
        <v>0</v>
      </c>
      <c r="T34" s="1125">
        <f>0</f>
        <v>0</v>
      </c>
      <c r="U34" s="1125">
        <f>0</f>
        <v>0</v>
      </c>
      <c r="V34" s="1125">
        <f>0</f>
        <v>0</v>
      </c>
      <c r="W34" s="256" t="s">
        <v>434</v>
      </c>
      <c r="X34" s="1638"/>
    </row>
    <row r="35" spans="1:24" s="308" customFormat="1" ht="13.5" customHeight="1" thickBot="1" x14ac:dyDescent="0.25">
      <c r="A35" s="1629" t="s">
        <v>985</v>
      </c>
      <c r="B35" s="1630" t="s">
        <v>986</v>
      </c>
      <c r="C35" s="314" t="s">
        <v>1111</v>
      </c>
      <c r="D35" s="1117">
        <f t="shared" si="0"/>
        <v>1</v>
      </c>
      <c r="E35" s="1118">
        <f>0</f>
        <v>0</v>
      </c>
      <c r="F35" s="1119">
        <f>0</f>
        <v>0</v>
      </c>
      <c r="G35" s="1119">
        <f>0</f>
        <v>0</v>
      </c>
      <c r="H35" s="1119">
        <f>0</f>
        <v>0</v>
      </c>
      <c r="I35" s="1119">
        <f>0</f>
        <v>0</v>
      </c>
      <c r="J35" s="1119">
        <f>0</f>
        <v>0</v>
      </c>
      <c r="K35" s="1119">
        <f>0</f>
        <v>0</v>
      </c>
      <c r="L35" s="1119">
        <f>0</f>
        <v>0</v>
      </c>
      <c r="M35" s="1119">
        <f>0</f>
        <v>0</v>
      </c>
      <c r="N35" s="1119">
        <f>0</f>
        <v>0</v>
      </c>
      <c r="O35" s="1119">
        <f>0</f>
        <v>0</v>
      </c>
      <c r="P35" s="1119">
        <v>1</v>
      </c>
      <c r="Q35" s="1119">
        <f>0</f>
        <v>0</v>
      </c>
      <c r="R35" s="1119">
        <f>0</f>
        <v>0</v>
      </c>
      <c r="S35" s="1119">
        <f>0</f>
        <v>0</v>
      </c>
      <c r="T35" s="1119">
        <f>0</f>
        <v>0</v>
      </c>
      <c r="U35" s="1119">
        <f>0</f>
        <v>0</v>
      </c>
      <c r="V35" s="1119">
        <f>0</f>
        <v>0</v>
      </c>
      <c r="W35" s="314" t="s">
        <v>180</v>
      </c>
      <c r="X35" s="1639" t="s">
        <v>987</v>
      </c>
    </row>
    <row r="36" spans="1:24" s="308" customFormat="1" ht="13.5" thickBot="1" x14ac:dyDescent="0.25">
      <c r="A36" s="1622"/>
      <c r="B36" s="1624"/>
      <c r="C36" s="257" t="s">
        <v>1113</v>
      </c>
      <c r="D36" s="1120">
        <f t="shared" si="0"/>
        <v>0</v>
      </c>
      <c r="E36" s="1121">
        <f>0</f>
        <v>0</v>
      </c>
      <c r="F36" s="1122">
        <f>0</f>
        <v>0</v>
      </c>
      <c r="G36" s="1122">
        <f>0</f>
        <v>0</v>
      </c>
      <c r="H36" s="1122">
        <f>0</f>
        <v>0</v>
      </c>
      <c r="I36" s="1122">
        <f>0</f>
        <v>0</v>
      </c>
      <c r="J36" s="1122">
        <f>0</f>
        <v>0</v>
      </c>
      <c r="K36" s="1122">
        <f>0</f>
        <v>0</v>
      </c>
      <c r="L36" s="1122">
        <f>0</f>
        <v>0</v>
      </c>
      <c r="M36" s="1122">
        <f>0</f>
        <v>0</v>
      </c>
      <c r="N36" s="1122">
        <f>0</f>
        <v>0</v>
      </c>
      <c r="O36" s="1122">
        <f>0</f>
        <v>0</v>
      </c>
      <c r="P36" s="1122">
        <f>0</f>
        <v>0</v>
      </c>
      <c r="Q36" s="1122">
        <f>0</f>
        <v>0</v>
      </c>
      <c r="R36" s="1122">
        <f>0</f>
        <v>0</v>
      </c>
      <c r="S36" s="1122">
        <f>0</f>
        <v>0</v>
      </c>
      <c r="T36" s="1122">
        <f>0</f>
        <v>0</v>
      </c>
      <c r="U36" s="1122">
        <f>0</f>
        <v>0</v>
      </c>
      <c r="V36" s="1122">
        <f>0</f>
        <v>0</v>
      </c>
      <c r="W36" s="257" t="s">
        <v>434</v>
      </c>
      <c r="X36" s="1636"/>
    </row>
    <row r="37" spans="1:24" s="309" customFormat="1" ht="13.5" customHeight="1" thickBot="1" x14ac:dyDescent="0.25">
      <c r="A37" s="1625" t="s">
        <v>1594</v>
      </c>
      <c r="B37" s="1627" t="s">
        <v>1595</v>
      </c>
      <c r="C37" s="256" t="s">
        <v>1111</v>
      </c>
      <c r="D37" s="1123">
        <f t="shared" si="0"/>
        <v>1</v>
      </c>
      <c r="E37" s="1124">
        <f>0</f>
        <v>0</v>
      </c>
      <c r="F37" s="1125">
        <f>0</f>
        <v>0</v>
      </c>
      <c r="G37" s="1125">
        <f>0</f>
        <v>0</v>
      </c>
      <c r="H37" s="1125">
        <f>0</f>
        <v>0</v>
      </c>
      <c r="I37" s="1125">
        <f>0</f>
        <v>0</v>
      </c>
      <c r="J37" s="1125">
        <f>0</f>
        <v>0</v>
      </c>
      <c r="K37" s="1125">
        <f>0</f>
        <v>0</v>
      </c>
      <c r="L37" s="1125">
        <v>1</v>
      </c>
      <c r="M37" s="1125">
        <f>0</f>
        <v>0</v>
      </c>
      <c r="N37" s="1125">
        <f>0</f>
        <v>0</v>
      </c>
      <c r="O37" s="1125">
        <f>0</f>
        <v>0</v>
      </c>
      <c r="P37" s="1125">
        <f>0</f>
        <v>0</v>
      </c>
      <c r="Q37" s="1125">
        <f>0</f>
        <v>0</v>
      </c>
      <c r="R37" s="1125">
        <f>0</f>
        <v>0</v>
      </c>
      <c r="S37" s="1125">
        <f>0</f>
        <v>0</v>
      </c>
      <c r="T37" s="1125">
        <f>0</f>
        <v>0</v>
      </c>
      <c r="U37" s="1125">
        <f>0</f>
        <v>0</v>
      </c>
      <c r="V37" s="1125">
        <f>0</f>
        <v>0</v>
      </c>
      <c r="W37" s="256" t="s">
        <v>180</v>
      </c>
      <c r="X37" s="1637" t="s">
        <v>1612</v>
      </c>
    </row>
    <row r="38" spans="1:24" s="309" customFormat="1" ht="13.5" thickBot="1" x14ac:dyDescent="0.25">
      <c r="A38" s="1626"/>
      <c r="B38" s="1628"/>
      <c r="C38" s="256" t="s">
        <v>1113</v>
      </c>
      <c r="D38" s="1123">
        <f t="shared" si="0"/>
        <v>0</v>
      </c>
      <c r="E38" s="1124">
        <f>0</f>
        <v>0</v>
      </c>
      <c r="F38" s="1125">
        <f>0</f>
        <v>0</v>
      </c>
      <c r="G38" s="1125">
        <f>0</f>
        <v>0</v>
      </c>
      <c r="H38" s="1125">
        <f>0</f>
        <v>0</v>
      </c>
      <c r="I38" s="1125">
        <f>0</f>
        <v>0</v>
      </c>
      <c r="J38" s="1125">
        <f>0</f>
        <v>0</v>
      </c>
      <c r="K38" s="1125">
        <f>0</f>
        <v>0</v>
      </c>
      <c r="L38" s="1125">
        <f>0</f>
        <v>0</v>
      </c>
      <c r="M38" s="1125">
        <f>0</f>
        <v>0</v>
      </c>
      <c r="N38" s="1125">
        <f>0</f>
        <v>0</v>
      </c>
      <c r="O38" s="1125">
        <f>0</f>
        <v>0</v>
      </c>
      <c r="P38" s="1125">
        <f>0</f>
        <v>0</v>
      </c>
      <c r="Q38" s="1125">
        <f>0</f>
        <v>0</v>
      </c>
      <c r="R38" s="1125">
        <f>0</f>
        <v>0</v>
      </c>
      <c r="S38" s="1125">
        <f>0</f>
        <v>0</v>
      </c>
      <c r="T38" s="1125">
        <f>0</f>
        <v>0</v>
      </c>
      <c r="U38" s="1125">
        <f>0</f>
        <v>0</v>
      </c>
      <c r="V38" s="1125">
        <f>0</f>
        <v>0</v>
      </c>
      <c r="W38" s="256" t="s">
        <v>434</v>
      </c>
      <c r="X38" s="1638"/>
    </row>
    <row r="39" spans="1:24" s="308" customFormat="1" ht="13.5" customHeight="1" thickBot="1" x14ac:dyDescent="0.25">
      <c r="A39" s="1629" t="s">
        <v>988</v>
      </c>
      <c r="B39" s="1630" t="s">
        <v>989</v>
      </c>
      <c r="C39" s="314" t="s">
        <v>1111</v>
      </c>
      <c r="D39" s="1117">
        <f t="shared" si="0"/>
        <v>2</v>
      </c>
      <c r="E39" s="1118">
        <f>0</f>
        <v>0</v>
      </c>
      <c r="F39" s="1119">
        <f>0</f>
        <v>0</v>
      </c>
      <c r="G39" s="1119">
        <f>0</f>
        <v>0</v>
      </c>
      <c r="H39" s="1119">
        <f>0</f>
        <v>0</v>
      </c>
      <c r="I39" s="1119">
        <f>0</f>
        <v>0</v>
      </c>
      <c r="J39" s="1119">
        <f>0</f>
        <v>0</v>
      </c>
      <c r="K39" s="1119">
        <f>0</f>
        <v>0</v>
      </c>
      <c r="L39" s="1119">
        <v>1</v>
      </c>
      <c r="M39" s="1119">
        <f>0</f>
        <v>0</v>
      </c>
      <c r="N39" s="1119">
        <f>0</f>
        <v>0</v>
      </c>
      <c r="O39" s="1119">
        <v>1</v>
      </c>
      <c r="P39" s="1119">
        <f>0</f>
        <v>0</v>
      </c>
      <c r="Q39" s="1119">
        <f>0</f>
        <v>0</v>
      </c>
      <c r="R39" s="1119">
        <f>0</f>
        <v>0</v>
      </c>
      <c r="S39" s="1119">
        <f>0</f>
        <v>0</v>
      </c>
      <c r="T39" s="1119">
        <f>0</f>
        <v>0</v>
      </c>
      <c r="U39" s="1119">
        <f>0</f>
        <v>0</v>
      </c>
      <c r="V39" s="1119">
        <f>0</f>
        <v>0</v>
      </c>
      <c r="W39" s="314" t="s">
        <v>180</v>
      </c>
      <c r="X39" s="1639" t="s">
        <v>990</v>
      </c>
    </row>
    <row r="40" spans="1:24" s="308" customFormat="1" ht="13.5" thickBot="1" x14ac:dyDescent="0.25">
      <c r="A40" s="1622"/>
      <c r="B40" s="1624"/>
      <c r="C40" s="257" t="s">
        <v>1113</v>
      </c>
      <c r="D40" s="1120">
        <f t="shared" si="0"/>
        <v>1</v>
      </c>
      <c r="E40" s="1121">
        <f>0</f>
        <v>0</v>
      </c>
      <c r="F40" s="1122">
        <f>0</f>
        <v>0</v>
      </c>
      <c r="G40" s="1122">
        <f>0</f>
        <v>0</v>
      </c>
      <c r="H40" s="1122">
        <f>0</f>
        <v>0</v>
      </c>
      <c r="I40" s="1122">
        <f>0</f>
        <v>0</v>
      </c>
      <c r="J40" s="1122">
        <f>0</f>
        <v>0</v>
      </c>
      <c r="K40" s="1122">
        <f>0</f>
        <v>0</v>
      </c>
      <c r="L40" s="1122">
        <f>0</f>
        <v>0</v>
      </c>
      <c r="M40" s="1122">
        <f>0</f>
        <v>0</v>
      </c>
      <c r="N40" s="1122">
        <f>0</f>
        <v>0</v>
      </c>
      <c r="O40" s="1122">
        <f>0</f>
        <v>0</v>
      </c>
      <c r="P40" s="1122">
        <f>0</f>
        <v>0</v>
      </c>
      <c r="Q40" s="1122">
        <f>0</f>
        <v>0</v>
      </c>
      <c r="R40" s="1122">
        <v>1</v>
      </c>
      <c r="S40" s="1122">
        <f>0</f>
        <v>0</v>
      </c>
      <c r="T40" s="1122">
        <f>0</f>
        <v>0</v>
      </c>
      <c r="U40" s="1122">
        <f>0</f>
        <v>0</v>
      </c>
      <c r="V40" s="1122">
        <f>0</f>
        <v>0</v>
      </c>
      <c r="W40" s="257" t="s">
        <v>434</v>
      </c>
      <c r="X40" s="1636"/>
    </row>
    <row r="41" spans="1:24" s="309" customFormat="1" ht="13.5" customHeight="1" thickBot="1" x14ac:dyDescent="0.25">
      <c r="A41" s="1625" t="s">
        <v>1596</v>
      </c>
      <c r="B41" s="1627" t="s">
        <v>1597</v>
      </c>
      <c r="C41" s="256" t="s">
        <v>1111</v>
      </c>
      <c r="D41" s="1123">
        <f t="shared" si="0"/>
        <v>0</v>
      </c>
      <c r="E41" s="1124">
        <f>0</f>
        <v>0</v>
      </c>
      <c r="F41" s="1125">
        <f>0</f>
        <v>0</v>
      </c>
      <c r="G41" s="1125">
        <f>0</f>
        <v>0</v>
      </c>
      <c r="H41" s="1125">
        <f>0</f>
        <v>0</v>
      </c>
      <c r="I41" s="1125">
        <f>0</f>
        <v>0</v>
      </c>
      <c r="J41" s="1125">
        <f>0</f>
        <v>0</v>
      </c>
      <c r="K41" s="1125">
        <f>0</f>
        <v>0</v>
      </c>
      <c r="L41" s="1125">
        <f>0</f>
        <v>0</v>
      </c>
      <c r="M41" s="1125">
        <f>0</f>
        <v>0</v>
      </c>
      <c r="N41" s="1125">
        <f>0</f>
        <v>0</v>
      </c>
      <c r="O41" s="1125">
        <f>0</f>
        <v>0</v>
      </c>
      <c r="P41" s="1125">
        <f>0</f>
        <v>0</v>
      </c>
      <c r="Q41" s="1125">
        <f>0</f>
        <v>0</v>
      </c>
      <c r="R41" s="1125">
        <f>0</f>
        <v>0</v>
      </c>
      <c r="S41" s="1125">
        <f>0</f>
        <v>0</v>
      </c>
      <c r="T41" s="1125">
        <f>0</f>
        <v>0</v>
      </c>
      <c r="U41" s="1125">
        <f>0</f>
        <v>0</v>
      </c>
      <c r="V41" s="1125">
        <f>0</f>
        <v>0</v>
      </c>
      <c r="W41" s="256" t="s">
        <v>180</v>
      </c>
      <c r="X41" s="1637" t="s">
        <v>1613</v>
      </c>
    </row>
    <row r="42" spans="1:24" s="309" customFormat="1" ht="13.5" thickBot="1" x14ac:dyDescent="0.25">
      <c r="A42" s="1626"/>
      <c r="B42" s="1628"/>
      <c r="C42" s="256" t="s">
        <v>1113</v>
      </c>
      <c r="D42" s="1123">
        <f t="shared" si="0"/>
        <v>2</v>
      </c>
      <c r="E42" s="1124">
        <f>0</f>
        <v>0</v>
      </c>
      <c r="F42" s="1125">
        <f>0</f>
        <v>0</v>
      </c>
      <c r="G42" s="1125">
        <f>0</f>
        <v>0</v>
      </c>
      <c r="H42" s="1125">
        <f>0</f>
        <v>0</v>
      </c>
      <c r="I42" s="1125">
        <f>0</f>
        <v>0</v>
      </c>
      <c r="J42" s="1125">
        <f>0</f>
        <v>0</v>
      </c>
      <c r="K42" s="1125">
        <f>0</f>
        <v>0</v>
      </c>
      <c r="L42" s="1125">
        <f>0</f>
        <v>0</v>
      </c>
      <c r="M42" s="1125">
        <f>0</f>
        <v>0</v>
      </c>
      <c r="N42" s="1125">
        <f>0</f>
        <v>0</v>
      </c>
      <c r="O42" s="1125">
        <f>0</f>
        <v>0</v>
      </c>
      <c r="P42" s="1125">
        <f>0</f>
        <v>0</v>
      </c>
      <c r="Q42" s="1125">
        <f>0</f>
        <v>0</v>
      </c>
      <c r="R42" s="1125">
        <f>0</f>
        <v>0</v>
      </c>
      <c r="S42" s="1125">
        <f>0</f>
        <v>0</v>
      </c>
      <c r="T42" s="1125">
        <f>0</f>
        <v>0</v>
      </c>
      <c r="U42" s="1125">
        <f>0</f>
        <v>0</v>
      </c>
      <c r="V42" s="1125">
        <v>2</v>
      </c>
      <c r="W42" s="256" t="s">
        <v>434</v>
      </c>
      <c r="X42" s="1638"/>
    </row>
    <row r="43" spans="1:24" s="308" customFormat="1" ht="13.5" customHeight="1" thickBot="1" x14ac:dyDescent="0.25">
      <c r="A43" s="1629" t="s">
        <v>1123</v>
      </c>
      <c r="B43" s="1630" t="s">
        <v>1124</v>
      </c>
      <c r="C43" s="314" t="s">
        <v>1111</v>
      </c>
      <c r="D43" s="1117">
        <f t="shared" si="0"/>
        <v>0</v>
      </c>
      <c r="E43" s="1118">
        <f>0</f>
        <v>0</v>
      </c>
      <c r="F43" s="1119">
        <f>0</f>
        <v>0</v>
      </c>
      <c r="G43" s="1119">
        <f>0</f>
        <v>0</v>
      </c>
      <c r="H43" s="1119">
        <f>0</f>
        <v>0</v>
      </c>
      <c r="I43" s="1119">
        <f>0</f>
        <v>0</v>
      </c>
      <c r="J43" s="1119">
        <f>0</f>
        <v>0</v>
      </c>
      <c r="K43" s="1119">
        <f>0</f>
        <v>0</v>
      </c>
      <c r="L43" s="1119">
        <f>0</f>
        <v>0</v>
      </c>
      <c r="M43" s="1119">
        <f>0</f>
        <v>0</v>
      </c>
      <c r="N43" s="1119">
        <f>0</f>
        <v>0</v>
      </c>
      <c r="O43" s="1119">
        <f>0</f>
        <v>0</v>
      </c>
      <c r="P43" s="1119">
        <f>0</f>
        <v>0</v>
      </c>
      <c r="Q43" s="1119">
        <f>0</f>
        <v>0</v>
      </c>
      <c r="R43" s="1119">
        <f>0</f>
        <v>0</v>
      </c>
      <c r="S43" s="1119">
        <f>0</f>
        <v>0</v>
      </c>
      <c r="T43" s="1119">
        <f>0</f>
        <v>0</v>
      </c>
      <c r="U43" s="1119">
        <f>0</f>
        <v>0</v>
      </c>
      <c r="V43" s="1119">
        <f>0</f>
        <v>0</v>
      </c>
      <c r="W43" s="314" t="s">
        <v>180</v>
      </c>
      <c r="X43" s="1639" t="s">
        <v>1125</v>
      </c>
    </row>
    <row r="44" spans="1:24" s="308" customFormat="1" ht="13.5" thickBot="1" x14ac:dyDescent="0.25">
      <c r="A44" s="1622"/>
      <c r="B44" s="1624"/>
      <c r="C44" s="257" t="s">
        <v>1113</v>
      </c>
      <c r="D44" s="1120">
        <f t="shared" si="0"/>
        <v>0</v>
      </c>
      <c r="E44" s="1121">
        <f>0</f>
        <v>0</v>
      </c>
      <c r="F44" s="1122">
        <f>0</f>
        <v>0</v>
      </c>
      <c r="G44" s="1122">
        <f>0</f>
        <v>0</v>
      </c>
      <c r="H44" s="1122">
        <f>0</f>
        <v>0</v>
      </c>
      <c r="I44" s="1122">
        <f>0</f>
        <v>0</v>
      </c>
      <c r="J44" s="1122">
        <f>0</f>
        <v>0</v>
      </c>
      <c r="K44" s="1122">
        <f>0</f>
        <v>0</v>
      </c>
      <c r="L44" s="1122">
        <f>0</f>
        <v>0</v>
      </c>
      <c r="M44" s="1122">
        <f>0</f>
        <v>0</v>
      </c>
      <c r="N44" s="1122">
        <f>0</f>
        <v>0</v>
      </c>
      <c r="O44" s="1122">
        <f>0</f>
        <v>0</v>
      </c>
      <c r="P44" s="1122">
        <f>0</f>
        <v>0</v>
      </c>
      <c r="Q44" s="1122">
        <f>0</f>
        <v>0</v>
      </c>
      <c r="R44" s="1122">
        <f>0</f>
        <v>0</v>
      </c>
      <c r="S44" s="1122">
        <f>0</f>
        <v>0</v>
      </c>
      <c r="T44" s="1122">
        <f>0</f>
        <v>0</v>
      </c>
      <c r="U44" s="1122">
        <f>0</f>
        <v>0</v>
      </c>
      <c r="V44" s="1122">
        <f>0</f>
        <v>0</v>
      </c>
      <c r="W44" s="257" t="s">
        <v>434</v>
      </c>
      <c r="X44" s="1636"/>
    </row>
    <row r="45" spans="1:24" s="309" customFormat="1" ht="13.5" customHeight="1" thickBot="1" x14ac:dyDescent="0.25">
      <c r="A45" s="1625" t="s">
        <v>1126</v>
      </c>
      <c r="B45" s="1627" t="s">
        <v>1127</v>
      </c>
      <c r="C45" s="256" t="s">
        <v>1111</v>
      </c>
      <c r="D45" s="1123">
        <f t="shared" si="0"/>
        <v>1</v>
      </c>
      <c r="E45" s="1124">
        <f>0</f>
        <v>0</v>
      </c>
      <c r="F45" s="1125">
        <f>0</f>
        <v>0</v>
      </c>
      <c r="G45" s="1125">
        <f>0</f>
        <v>0</v>
      </c>
      <c r="H45" s="1125">
        <f>0</f>
        <v>0</v>
      </c>
      <c r="I45" s="1125">
        <f>0</f>
        <v>0</v>
      </c>
      <c r="J45" s="1125">
        <f>0</f>
        <v>0</v>
      </c>
      <c r="K45" s="1125">
        <f>0</f>
        <v>0</v>
      </c>
      <c r="L45" s="1125">
        <f>0</f>
        <v>0</v>
      </c>
      <c r="M45" s="1125">
        <f>0</f>
        <v>0</v>
      </c>
      <c r="N45" s="1125">
        <v>1</v>
      </c>
      <c r="O45" s="1125">
        <f>0</f>
        <v>0</v>
      </c>
      <c r="P45" s="1125">
        <f>0</f>
        <v>0</v>
      </c>
      <c r="Q45" s="1125">
        <f>0</f>
        <v>0</v>
      </c>
      <c r="R45" s="1125">
        <f>0</f>
        <v>0</v>
      </c>
      <c r="S45" s="1125">
        <f>0</f>
        <v>0</v>
      </c>
      <c r="T45" s="1125">
        <f>0</f>
        <v>0</v>
      </c>
      <c r="U45" s="1125">
        <f>0</f>
        <v>0</v>
      </c>
      <c r="V45" s="1125">
        <f>0</f>
        <v>0</v>
      </c>
      <c r="W45" s="256" t="s">
        <v>180</v>
      </c>
      <c r="X45" s="1637" t="s">
        <v>1128</v>
      </c>
    </row>
    <row r="46" spans="1:24" s="309" customFormat="1" ht="12.75" x14ac:dyDescent="0.2">
      <c r="A46" s="1631"/>
      <c r="B46" s="1632"/>
      <c r="C46" s="1221" t="s">
        <v>1113</v>
      </c>
      <c r="D46" s="1134">
        <f t="shared" si="0"/>
        <v>0</v>
      </c>
      <c r="E46" s="1222">
        <f>0</f>
        <v>0</v>
      </c>
      <c r="F46" s="1223">
        <f>0</f>
        <v>0</v>
      </c>
      <c r="G46" s="1223">
        <f>0</f>
        <v>0</v>
      </c>
      <c r="H46" s="1223">
        <f>0</f>
        <v>0</v>
      </c>
      <c r="I46" s="1223">
        <f>0</f>
        <v>0</v>
      </c>
      <c r="J46" s="1223">
        <f>0</f>
        <v>0</v>
      </c>
      <c r="K46" s="1223">
        <f>0</f>
        <v>0</v>
      </c>
      <c r="L46" s="1223">
        <f>0</f>
        <v>0</v>
      </c>
      <c r="M46" s="1223">
        <f>0</f>
        <v>0</v>
      </c>
      <c r="N46" s="1223">
        <f>0</f>
        <v>0</v>
      </c>
      <c r="O46" s="1223">
        <f>0</f>
        <v>0</v>
      </c>
      <c r="P46" s="1223">
        <f>0</f>
        <v>0</v>
      </c>
      <c r="Q46" s="1223">
        <f>0</f>
        <v>0</v>
      </c>
      <c r="R46" s="1223">
        <f>0</f>
        <v>0</v>
      </c>
      <c r="S46" s="1223">
        <f>0</f>
        <v>0</v>
      </c>
      <c r="T46" s="1223">
        <f>0</f>
        <v>0</v>
      </c>
      <c r="U46" s="1223">
        <f>0</f>
        <v>0</v>
      </c>
      <c r="V46" s="1223">
        <f>0</f>
        <v>0</v>
      </c>
      <c r="W46" s="1221" t="s">
        <v>434</v>
      </c>
      <c r="X46" s="1640"/>
    </row>
    <row r="47" spans="1:24" s="308" customFormat="1" ht="13.5" thickBot="1" x14ac:dyDescent="0.25">
      <c r="A47" s="1633" t="s">
        <v>991</v>
      </c>
      <c r="B47" s="1634" t="s">
        <v>456</v>
      </c>
      <c r="C47" s="310" t="s">
        <v>1111</v>
      </c>
      <c r="D47" s="1126">
        <f t="shared" si="0"/>
        <v>44</v>
      </c>
      <c r="E47" s="1127">
        <v>2</v>
      </c>
      <c r="F47" s="1128">
        <v>3</v>
      </c>
      <c r="G47" s="1128">
        <v>4</v>
      </c>
      <c r="H47" s="1128">
        <v>6</v>
      </c>
      <c r="I47" s="1128">
        <v>3</v>
      </c>
      <c r="J47" s="1128">
        <v>8</v>
      </c>
      <c r="K47" s="1128">
        <v>5</v>
      </c>
      <c r="L47" s="1128">
        <v>1</v>
      </c>
      <c r="M47" s="1128">
        <v>5</v>
      </c>
      <c r="N47" s="1128">
        <v>5</v>
      </c>
      <c r="O47" s="1128">
        <v>1</v>
      </c>
      <c r="P47" s="1128">
        <f>0</f>
        <v>0</v>
      </c>
      <c r="Q47" s="1128">
        <f>0</f>
        <v>0</v>
      </c>
      <c r="R47" s="1128">
        <v>1</v>
      </c>
      <c r="S47" s="1128">
        <f>0</f>
        <v>0</v>
      </c>
      <c r="T47" s="1128">
        <f>0</f>
        <v>0</v>
      </c>
      <c r="U47" s="1128">
        <f>0</f>
        <v>0</v>
      </c>
      <c r="V47" s="1128">
        <f>0</f>
        <v>0</v>
      </c>
      <c r="W47" s="310" t="s">
        <v>180</v>
      </c>
      <c r="X47" s="1641" t="s">
        <v>992</v>
      </c>
    </row>
    <row r="48" spans="1:24" s="308" customFormat="1" ht="13.5" thickBot="1" x14ac:dyDescent="0.25">
      <c r="A48" s="1622"/>
      <c r="B48" s="1624"/>
      <c r="C48" s="257" t="s">
        <v>1113</v>
      </c>
      <c r="D48" s="1120">
        <f t="shared" si="0"/>
        <v>17</v>
      </c>
      <c r="E48" s="1121">
        <v>2</v>
      </c>
      <c r="F48" s="1122">
        <f>0</f>
        <v>0</v>
      </c>
      <c r="G48" s="1122">
        <v>2</v>
      </c>
      <c r="H48" s="1122">
        <v>3</v>
      </c>
      <c r="I48" s="1122">
        <v>2</v>
      </c>
      <c r="J48" s="1122">
        <v>2</v>
      </c>
      <c r="K48" s="1122">
        <v>1</v>
      </c>
      <c r="L48" s="1122">
        <v>2</v>
      </c>
      <c r="M48" s="1122">
        <v>2</v>
      </c>
      <c r="N48" s="1122">
        <f>0</f>
        <v>0</v>
      </c>
      <c r="O48" s="1122">
        <f>0</f>
        <v>0</v>
      </c>
      <c r="P48" s="1122">
        <v>1</v>
      </c>
      <c r="Q48" s="1122">
        <f>0</f>
        <v>0</v>
      </c>
      <c r="R48" s="1122">
        <f>0</f>
        <v>0</v>
      </c>
      <c r="S48" s="1122">
        <f>0</f>
        <v>0</v>
      </c>
      <c r="T48" s="1122">
        <f>0</f>
        <v>0</v>
      </c>
      <c r="U48" s="1122">
        <f>0</f>
        <v>0</v>
      </c>
      <c r="V48" s="1122">
        <f>0</f>
        <v>0</v>
      </c>
      <c r="W48" s="257" t="s">
        <v>434</v>
      </c>
      <c r="X48" s="1636"/>
    </row>
    <row r="49" spans="1:24" s="309" customFormat="1" ht="13.5" customHeight="1" thickBot="1" x14ac:dyDescent="0.25">
      <c r="A49" s="1625" t="s">
        <v>1129</v>
      </c>
      <c r="B49" s="1627" t="s">
        <v>1130</v>
      </c>
      <c r="C49" s="256" t="s">
        <v>1111</v>
      </c>
      <c r="D49" s="1123">
        <f t="shared" si="0"/>
        <v>2</v>
      </c>
      <c r="E49" s="1124">
        <f>0</f>
        <v>0</v>
      </c>
      <c r="F49" s="1125">
        <f>0</f>
        <v>0</v>
      </c>
      <c r="G49" s="1125">
        <f>0</f>
        <v>0</v>
      </c>
      <c r="H49" s="1125">
        <f>0</f>
        <v>0</v>
      </c>
      <c r="I49" s="1125">
        <f>0</f>
        <v>0</v>
      </c>
      <c r="J49" s="1125">
        <f>0</f>
        <v>0</v>
      </c>
      <c r="K49" s="1125">
        <v>1</v>
      </c>
      <c r="L49" s="1125">
        <f>0</f>
        <v>0</v>
      </c>
      <c r="M49" s="1125">
        <f>0</f>
        <v>0</v>
      </c>
      <c r="N49" s="1125">
        <f>0</f>
        <v>0</v>
      </c>
      <c r="O49" s="1125">
        <f>0</f>
        <v>0</v>
      </c>
      <c r="P49" s="1125">
        <f>0</f>
        <v>0</v>
      </c>
      <c r="Q49" s="1125">
        <f>0</f>
        <v>0</v>
      </c>
      <c r="R49" s="1125">
        <f>0</f>
        <v>0</v>
      </c>
      <c r="S49" s="1125">
        <f>0</f>
        <v>0</v>
      </c>
      <c r="T49" s="1125">
        <f>0</f>
        <v>0</v>
      </c>
      <c r="U49" s="1125">
        <f>0</f>
        <v>0</v>
      </c>
      <c r="V49" s="1125">
        <v>1</v>
      </c>
      <c r="W49" s="256" t="s">
        <v>180</v>
      </c>
      <c r="X49" s="1637" t="s">
        <v>1131</v>
      </c>
    </row>
    <row r="50" spans="1:24" s="309" customFormat="1" ht="13.5" thickBot="1" x14ac:dyDescent="0.25">
      <c r="A50" s="1626"/>
      <c r="B50" s="1628"/>
      <c r="C50" s="256" t="s">
        <v>1113</v>
      </c>
      <c r="D50" s="1123">
        <f t="shared" si="0"/>
        <v>0</v>
      </c>
      <c r="E50" s="1124">
        <f>0</f>
        <v>0</v>
      </c>
      <c r="F50" s="1125">
        <f>0</f>
        <v>0</v>
      </c>
      <c r="G50" s="1125">
        <f>0</f>
        <v>0</v>
      </c>
      <c r="H50" s="1125">
        <f>0</f>
        <v>0</v>
      </c>
      <c r="I50" s="1125">
        <f>0</f>
        <v>0</v>
      </c>
      <c r="J50" s="1125">
        <f>0</f>
        <v>0</v>
      </c>
      <c r="K50" s="1125">
        <f>0</f>
        <v>0</v>
      </c>
      <c r="L50" s="1125">
        <f>0</f>
        <v>0</v>
      </c>
      <c r="M50" s="1125">
        <f>0</f>
        <v>0</v>
      </c>
      <c r="N50" s="1125">
        <f>0</f>
        <v>0</v>
      </c>
      <c r="O50" s="1125">
        <f>0</f>
        <v>0</v>
      </c>
      <c r="P50" s="1125">
        <f>0</f>
        <v>0</v>
      </c>
      <c r="Q50" s="1125">
        <f>0</f>
        <v>0</v>
      </c>
      <c r="R50" s="1125">
        <f>0</f>
        <v>0</v>
      </c>
      <c r="S50" s="1125">
        <f>0</f>
        <v>0</v>
      </c>
      <c r="T50" s="1125">
        <f>0</f>
        <v>0</v>
      </c>
      <c r="U50" s="1125">
        <f>0</f>
        <v>0</v>
      </c>
      <c r="V50" s="1125">
        <f>0</f>
        <v>0</v>
      </c>
      <c r="W50" s="256" t="s">
        <v>434</v>
      </c>
      <c r="X50" s="1638"/>
    </row>
    <row r="51" spans="1:24" s="308" customFormat="1" ht="13.5" customHeight="1" thickBot="1" x14ac:dyDescent="0.25">
      <c r="A51" s="1629" t="s">
        <v>1204</v>
      </c>
      <c r="B51" s="1630" t="s">
        <v>1205</v>
      </c>
      <c r="C51" s="314" t="s">
        <v>1111</v>
      </c>
      <c r="D51" s="1117">
        <f t="shared" si="0"/>
        <v>0</v>
      </c>
      <c r="E51" s="1118">
        <f>0</f>
        <v>0</v>
      </c>
      <c r="F51" s="1119">
        <f>0</f>
        <v>0</v>
      </c>
      <c r="G51" s="1119">
        <f>0</f>
        <v>0</v>
      </c>
      <c r="H51" s="1119">
        <f>0</f>
        <v>0</v>
      </c>
      <c r="I51" s="1119">
        <f>0</f>
        <v>0</v>
      </c>
      <c r="J51" s="1119">
        <f>0</f>
        <v>0</v>
      </c>
      <c r="K51" s="1119">
        <f>0</f>
        <v>0</v>
      </c>
      <c r="L51" s="1119">
        <f>0</f>
        <v>0</v>
      </c>
      <c r="M51" s="1119">
        <f>0</f>
        <v>0</v>
      </c>
      <c r="N51" s="1119">
        <f>0</f>
        <v>0</v>
      </c>
      <c r="O51" s="1119">
        <f>0</f>
        <v>0</v>
      </c>
      <c r="P51" s="1119">
        <f>0</f>
        <v>0</v>
      </c>
      <c r="Q51" s="1119">
        <f>0</f>
        <v>0</v>
      </c>
      <c r="R51" s="1119">
        <f>0</f>
        <v>0</v>
      </c>
      <c r="S51" s="1119">
        <f>0</f>
        <v>0</v>
      </c>
      <c r="T51" s="1119">
        <f>0</f>
        <v>0</v>
      </c>
      <c r="U51" s="1119">
        <f>0</f>
        <v>0</v>
      </c>
      <c r="V51" s="1119">
        <f>0</f>
        <v>0</v>
      </c>
      <c r="W51" s="314" t="s">
        <v>180</v>
      </c>
      <c r="X51" s="1639" t="s">
        <v>1241</v>
      </c>
    </row>
    <row r="52" spans="1:24" s="308" customFormat="1" ht="13.5" thickBot="1" x14ac:dyDescent="0.25">
      <c r="A52" s="1622"/>
      <c r="B52" s="1624"/>
      <c r="C52" s="257" t="s">
        <v>1113</v>
      </c>
      <c r="D52" s="1120">
        <f t="shared" si="0"/>
        <v>0</v>
      </c>
      <c r="E52" s="1121">
        <f>0</f>
        <v>0</v>
      </c>
      <c r="F52" s="1122">
        <f>0</f>
        <v>0</v>
      </c>
      <c r="G52" s="1122">
        <f>0</f>
        <v>0</v>
      </c>
      <c r="H52" s="1122">
        <f>0</f>
        <v>0</v>
      </c>
      <c r="I52" s="1122">
        <f>0</f>
        <v>0</v>
      </c>
      <c r="J52" s="1122">
        <f>0</f>
        <v>0</v>
      </c>
      <c r="K52" s="1122">
        <f>0</f>
        <v>0</v>
      </c>
      <c r="L52" s="1122">
        <f>0</f>
        <v>0</v>
      </c>
      <c r="M52" s="1122">
        <f>0</f>
        <v>0</v>
      </c>
      <c r="N52" s="1122">
        <f>0</f>
        <v>0</v>
      </c>
      <c r="O52" s="1122">
        <f>0</f>
        <v>0</v>
      </c>
      <c r="P52" s="1122">
        <f>0</f>
        <v>0</v>
      </c>
      <c r="Q52" s="1122">
        <f>0</f>
        <v>0</v>
      </c>
      <c r="R52" s="1122">
        <f>0</f>
        <v>0</v>
      </c>
      <c r="S52" s="1122">
        <f>0</f>
        <v>0</v>
      </c>
      <c r="T52" s="1122">
        <f>0</f>
        <v>0</v>
      </c>
      <c r="U52" s="1122">
        <f>0</f>
        <v>0</v>
      </c>
      <c r="V52" s="1122">
        <f>0</f>
        <v>0</v>
      </c>
      <c r="W52" s="257" t="s">
        <v>434</v>
      </c>
      <c r="X52" s="1636"/>
    </row>
    <row r="53" spans="1:24" s="309" customFormat="1" ht="13.5" customHeight="1" thickBot="1" x14ac:dyDescent="0.25">
      <c r="A53" s="1625" t="s">
        <v>1206</v>
      </c>
      <c r="B53" s="1627" t="s">
        <v>1207</v>
      </c>
      <c r="C53" s="256" t="s">
        <v>1111</v>
      </c>
      <c r="D53" s="1123">
        <f t="shared" si="0"/>
        <v>1</v>
      </c>
      <c r="E53" s="1124">
        <f>0</f>
        <v>0</v>
      </c>
      <c r="F53" s="1125">
        <f>0</f>
        <v>0</v>
      </c>
      <c r="G53" s="1125">
        <f>0</f>
        <v>0</v>
      </c>
      <c r="H53" s="1125">
        <f>0</f>
        <v>0</v>
      </c>
      <c r="I53" s="1125">
        <f>0</f>
        <v>0</v>
      </c>
      <c r="J53" s="1125">
        <f>0</f>
        <v>0</v>
      </c>
      <c r="K53" s="1125">
        <f>0</f>
        <v>0</v>
      </c>
      <c r="L53" s="1125">
        <f>0</f>
        <v>0</v>
      </c>
      <c r="M53" s="1125">
        <v>1</v>
      </c>
      <c r="N53" s="1125">
        <f>0</f>
        <v>0</v>
      </c>
      <c r="O53" s="1125">
        <f>0</f>
        <v>0</v>
      </c>
      <c r="P53" s="1125">
        <f>0</f>
        <v>0</v>
      </c>
      <c r="Q53" s="1125">
        <f>0</f>
        <v>0</v>
      </c>
      <c r="R53" s="1125">
        <f>0</f>
        <v>0</v>
      </c>
      <c r="S53" s="1125">
        <f>0</f>
        <v>0</v>
      </c>
      <c r="T53" s="1125">
        <f>0</f>
        <v>0</v>
      </c>
      <c r="U53" s="1125">
        <f>0</f>
        <v>0</v>
      </c>
      <c r="V53" s="1125">
        <f>0</f>
        <v>0</v>
      </c>
      <c r="W53" s="256" t="s">
        <v>180</v>
      </c>
      <c r="X53" s="1637" t="s">
        <v>1242</v>
      </c>
    </row>
    <row r="54" spans="1:24" s="309" customFormat="1" ht="13.5" thickBot="1" x14ac:dyDescent="0.25">
      <c r="A54" s="1626"/>
      <c r="B54" s="1628"/>
      <c r="C54" s="256" t="s">
        <v>1113</v>
      </c>
      <c r="D54" s="1123">
        <f t="shared" si="0"/>
        <v>1</v>
      </c>
      <c r="E54" s="1124">
        <f>0</f>
        <v>0</v>
      </c>
      <c r="F54" s="1125">
        <f>0</f>
        <v>0</v>
      </c>
      <c r="G54" s="1125">
        <f>0</f>
        <v>0</v>
      </c>
      <c r="H54" s="1125">
        <f>0</f>
        <v>0</v>
      </c>
      <c r="I54" s="1125">
        <f>0</f>
        <v>0</v>
      </c>
      <c r="J54" s="1125">
        <v>1</v>
      </c>
      <c r="K54" s="1125">
        <f>0</f>
        <v>0</v>
      </c>
      <c r="L54" s="1125">
        <f>0</f>
        <v>0</v>
      </c>
      <c r="M54" s="1125">
        <f>0</f>
        <v>0</v>
      </c>
      <c r="N54" s="1125">
        <f>0</f>
        <v>0</v>
      </c>
      <c r="O54" s="1125">
        <f>0</f>
        <v>0</v>
      </c>
      <c r="P54" s="1125">
        <f>0</f>
        <v>0</v>
      </c>
      <c r="Q54" s="1125">
        <f>0</f>
        <v>0</v>
      </c>
      <c r="R54" s="1125">
        <f>0</f>
        <v>0</v>
      </c>
      <c r="S54" s="1125">
        <f>0</f>
        <v>0</v>
      </c>
      <c r="T54" s="1125">
        <f>0</f>
        <v>0</v>
      </c>
      <c r="U54" s="1125">
        <f>0</f>
        <v>0</v>
      </c>
      <c r="V54" s="1125">
        <f>0</f>
        <v>0</v>
      </c>
      <c r="W54" s="256" t="s">
        <v>434</v>
      </c>
      <c r="X54" s="1638"/>
    </row>
    <row r="55" spans="1:24" s="308" customFormat="1" ht="13.5" customHeight="1" thickBot="1" x14ac:dyDescent="0.25">
      <c r="A55" s="1629" t="s">
        <v>993</v>
      </c>
      <c r="B55" s="1630" t="s">
        <v>994</v>
      </c>
      <c r="C55" s="314" t="s">
        <v>1111</v>
      </c>
      <c r="D55" s="1117">
        <f t="shared" si="0"/>
        <v>4</v>
      </c>
      <c r="E55" s="1118">
        <f>0</f>
        <v>0</v>
      </c>
      <c r="F55" s="1119">
        <f>0</f>
        <v>0</v>
      </c>
      <c r="G55" s="1119">
        <f>0</f>
        <v>0</v>
      </c>
      <c r="H55" s="1119">
        <f>0</f>
        <v>0</v>
      </c>
      <c r="I55" s="1119">
        <f>0</f>
        <v>0</v>
      </c>
      <c r="J55" s="1119">
        <v>1</v>
      </c>
      <c r="K55" s="1119">
        <v>1</v>
      </c>
      <c r="L55" s="1119">
        <f>0</f>
        <v>0</v>
      </c>
      <c r="M55" s="1119">
        <f>0</f>
        <v>0</v>
      </c>
      <c r="N55" s="1119">
        <f>0</f>
        <v>0</v>
      </c>
      <c r="O55" s="1119">
        <f>0</f>
        <v>0</v>
      </c>
      <c r="P55" s="1119">
        <v>1</v>
      </c>
      <c r="Q55" s="1119">
        <f>0</f>
        <v>0</v>
      </c>
      <c r="R55" s="1119">
        <f>0</f>
        <v>0</v>
      </c>
      <c r="S55" s="1119">
        <f>0</f>
        <v>0</v>
      </c>
      <c r="T55" s="1119">
        <f>0</f>
        <v>0</v>
      </c>
      <c r="U55" s="1119">
        <f>0</f>
        <v>0</v>
      </c>
      <c r="V55" s="1119">
        <v>1</v>
      </c>
      <c r="W55" s="314" t="s">
        <v>180</v>
      </c>
      <c r="X55" s="1639" t="s">
        <v>995</v>
      </c>
    </row>
    <row r="56" spans="1:24" s="308" customFormat="1" ht="13.5" thickBot="1" x14ac:dyDescent="0.25">
      <c r="A56" s="1622"/>
      <c r="B56" s="1624"/>
      <c r="C56" s="257" t="s">
        <v>1113</v>
      </c>
      <c r="D56" s="1120">
        <f t="shared" si="0"/>
        <v>3</v>
      </c>
      <c r="E56" s="1121">
        <f>0</f>
        <v>0</v>
      </c>
      <c r="F56" s="1122">
        <f>0</f>
        <v>0</v>
      </c>
      <c r="G56" s="1122">
        <f>0</f>
        <v>0</v>
      </c>
      <c r="H56" s="1122">
        <v>1</v>
      </c>
      <c r="I56" s="1122">
        <f>0</f>
        <v>0</v>
      </c>
      <c r="J56" s="1122">
        <f>0</f>
        <v>0</v>
      </c>
      <c r="K56" s="1122">
        <v>1</v>
      </c>
      <c r="L56" s="1122">
        <f>0</f>
        <v>0</v>
      </c>
      <c r="M56" s="1122">
        <f>0</f>
        <v>0</v>
      </c>
      <c r="N56" s="1122">
        <f>0</f>
        <v>0</v>
      </c>
      <c r="O56" s="1122">
        <f>0</f>
        <v>0</v>
      </c>
      <c r="P56" s="1122">
        <f>0</f>
        <v>0</v>
      </c>
      <c r="Q56" s="1122">
        <f>0</f>
        <v>0</v>
      </c>
      <c r="R56" s="1122">
        <f>0</f>
        <v>0</v>
      </c>
      <c r="S56" s="1122">
        <f>0</f>
        <v>0</v>
      </c>
      <c r="T56" s="1122">
        <f>0</f>
        <v>0</v>
      </c>
      <c r="U56" s="1122">
        <f>0</f>
        <v>0</v>
      </c>
      <c r="V56" s="1122">
        <v>1</v>
      </c>
      <c r="W56" s="257" t="s">
        <v>434</v>
      </c>
      <c r="X56" s="1636"/>
    </row>
    <row r="57" spans="1:24" s="309" customFormat="1" ht="13.5" customHeight="1" thickBot="1" x14ac:dyDescent="0.25">
      <c r="A57" s="1625" t="s">
        <v>1567</v>
      </c>
      <c r="B57" s="1627" t="s">
        <v>1133</v>
      </c>
      <c r="C57" s="256" t="s">
        <v>1111</v>
      </c>
      <c r="D57" s="1123">
        <f t="shared" si="0"/>
        <v>1</v>
      </c>
      <c r="E57" s="1124">
        <f>0</f>
        <v>0</v>
      </c>
      <c r="F57" s="1125">
        <f>0</f>
        <v>0</v>
      </c>
      <c r="G57" s="1125">
        <f>0</f>
        <v>0</v>
      </c>
      <c r="H57" s="1125">
        <f>0</f>
        <v>0</v>
      </c>
      <c r="I57" s="1125">
        <f>0</f>
        <v>0</v>
      </c>
      <c r="J57" s="1125">
        <f>0</f>
        <v>0</v>
      </c>
      <c r="K57" s="1125">
        <f>0</f>
        <v>0</v>
      </c>
      <c r="L57" s="1125">
        <f>0</f>
        <v>0</v>
      </c>
      <c r="M57" s="1125">
        <f>0</f>
        <v>0</v>
      </c>
      <c r="N57" s="1125">
        <f>0</f>
        <v>0</v>
      </c>
      <c r="O57" s="1125">
        <f>0</f>
        <v>0</v>
      </c>
      <c r="P57" s="1125">
        <f>0</f>
        <v>0</v>
      </c>
      <c r="Q57" s="1125">
        <f>0</f>
        <v>0</v>
      </c>
      <c r="R57" s="1125">
        <f>0</f>
        <v>0</v>
      </c>
      <c r="S57" s="1125">
        <f>0</f>
        <v>0</v>
      </c>
      <c r="T57" s="1125">
        <f>0</f>
        <v>0</v>
      </c>
      <c r="U57" s="1125">
        <f>0</f>
        <v>0</v>
      </c>
      <c r="V57" s="1125">
        <v>1</v>
      </c>
      <c r="W57" s="256" t="s">
        <v>180</v>
      </c>
      <c r="X57" s="1637" t="s">
        <v>1585</v>
      </c>
    </row>
    <row r="58" spans="1:24" s="309" customFormat="1" ht="13.5" thickBot="1" x14ac:dyDescent="0.25">
      <c r="A58" s="1626"/>
      <c r="B58" s="1628"/>
      <c r="C58" s="256" t="s">
        <v>1113</v>
      </c>
      <c r="D58" s="1123">
        <f t="shared" si="0"/>
        <v>2</v>
      </c>
      <c r="E58" s="1124">
        <f>0</f>
        <v>0</v>
      </c>
      <c r="F58" s="1125">
        <f>0</f>
        <v>0</v>
      </c>
      <c r="G58" s="1125">
        <f>0</f>
        <v>0</v>
      </c>
      <c r="H58" s="1125">
        <f>0</f>
        <v>0</v>
      </c>
      <c r="I58" s="1125">
        <f>0</f>
        <v>0</v>
      </c>
      <c r="J58" s="1125">
        <f>0</f>
        <v>0</v>
      </c>
      <c r="K58" s="1125">
        <f>0</f>
        <v>0</v>
      </c>
      <c r="L58" s="1125">
        <f>0</f>
        <v>0</v>
      </c>
      <c r="M58" s="1125">
        <f>0</f>
        <v>0</v>
      </c>
      <c r="N58" s="1125">
        <v>1</v>
      </c>
      <c r="O58" s="1125">
        <f>0</f>
        <v>0</v>
      </c>
      <c r="P58" s="1125">
        <f>0</f>
        <v>0</v>
      </c>
      <c r="Q58" s="1125">
        <f>0</f>
        <v>0</v>
      </c>
      <c r="R58" s="1125">
        <f>0</f>
        <v>0</v>
      </c>
      <c r="S58" s="1125">
        <f>0</f>
        <v>0</v>
      </c>
      <c r="T58" s="1125">
        <f>0</f>
        <v>0</v>
      </c>
      <c r="U58" s="1125">
        <f>0</f>
        <v>0</v>
      </c>
      <c r="V58" s="1125">
        <v>1</v>
      </c>
      <c r="W58" s="256" t="s">
        <v>434</v>
      </c>
      <c r="X58" s="1638"/>
    </row>
    <row r="59" spans="1:24" s="308" customFormat="1" ht="13.5" customHeight="1" thickBot="1" x14ac:dyDescent="0.25">
      <c r="A59" s="1629" t="s">
        <v>1132</v>
      </c>
      <c r="B59" s="1630" t="s">
        <v>1133</v>
      </c>
      <c r="C59" s="314" t="s">
        <v>1111</v>
      </c>
      <c r="D59" s="1117">
        <f t="shared" si="0"/>
        <v>0</v>
      </c>
      <c r="E59" s="1118">
        <f>0</f>
        <v>0</v>
      </c>
      <c r="F59" s="1119">
        <f>0</f>
        <v>0</v>
      </c>
      <c r="G59" s="1119">
        <f>0</f>
        <v>0</v>
      </c>
      <c r="H59" s="1119">
        <f>0</f>
        <v>0</v>
      </c>
      <c r="I59" s="1119">
        <f>0</f>
        <v>0</v>
      </c>
      <c r="J59" s="1119">
        <f>0</f>
        <v>0</v>
      </c>
      <c r="K59" s="1119">
        <f>0</f>
        <v>0</v>
      </c>
      <c r="L59" s="1119">
        <f>0</f>
        <v>0</v>
      </c>
      <c r="M59" s="1119">
        <f>0</f>
        <v>0</v>
      </c>
      <c r="N59" s="1119">
        <f>0</f>
        <v>0</v>
      </c>
      <c r="O59" s="1119">
        <f>0</f>
        <v>0</v>
      </c>
      <c r="P59" s="1119">
        <f>0</f>
        <v>0</v>
      </c>
      <c r="Q59" s="1119">
        <f>0</f>
        <v>0</v>
      </c>
      <c r="R59" s="1119">
        <f>0</f>
        <v>0</v>
      </c>
      <c r="S59" s="1119">
        <f>0</f>
        <v>0</v>
      </c>
      <c r="T59" s="1119">
        <f>0</f>
        <v>0</v>
      </c>
      <c r="U59" s="1119">
        <f>0</f>
        <v>0</v>
      </c>
      <c r="V59" s="1119">
        <f>0</f>
        <v>0</v>
      </c>
      <c r="W59" s="314" t="s">
        <v>180</v>
      </c>
      <c r="X59" s="1639" t="s">
        <v>1134</v>
      </c>
    </row>
    <row r="60" spans="1:24" s="308" customFormat="1" ht="13.5" thickBot="1" x14ac:dyDescent="0.25">
      <c r="A60" s="1622"/>
      <c r="B60" s="1624"/>
      <c r="C60" s="257" t="s">
        <v>1113</v>
      </c>
      <c r="D60" s="1120">
        <f t="shared" si="0"/>
        <v>0</v>
      </c>
      <c r="E60" s="1121">
        <f>0</f>
        <v>0</v>
      </c>
      <c r="F60" s="1122">
        <f>0</f>
        <v>0</v>
      </c>
      <c r="G60" s="1122">
        <f>0</f>
        <v>0</v>
      </c>
      <c r="H60" s="1122">
        <f>0</f>
        <v>0</v>
      </c>
      <c r="I60" s="1122">
        <f>0</f>
        <v>0</v>
      </c>
      <c r="J60" s="1122">
        <f>0</f>
        <v>0</v>
      </c>
      <c r="K60" s="1122">
        <f>0</f>
        <v>0</v>
      </c>
      <c r="L60" s="1122">
        <f>0</f>
        <v>0</v>
      </c>
      <c r="M60" s="1122">
        <f>0</f>
        <v>0</v>
      </c>
      <c r="N60" s="1122">
        <f>0</f>
        <v>0</v>
      </c>
      <c r="O60" s="1122">
        <f>0</f>
        <v>0</v>
      </c>
      <c r="P60" s="1122">
        <f>0</f>
        <v>0</v>
      </c>
      <c r="Q60" s="1122">
        <f>0</f>
        <v>0</v>
      </c>
      <c r="R60" s="1122">
        <f>0</f>
        <v>0</v>
      </c>
      <c r="S60" s="1122">
        <f>0</f>
        <v>0</v>
      </c>
      <c r="T60" s="1122">
        <f>0</f>
        <v>0</v>
      </c>
      <c r="U60" s="1122">
        <f>0</f>
        <v>0</v>
      </c>
      <c r="V60" s="1122">
        <f>0</f>
        <v>0</v>
      </c>
      <c r="W60" s="257" t="s">
        <v>434</v>
      </c>
      <c r="X60" s="1636"/>
    </row>
    <row r="61" spans="1:24" s="309" customFormat="1" ht="13.5" customHeight="1" thickBot="1" x14ac:dyDescent="0.25">
      <c r="A61" s="1625" t="s">
        <v>1208</v>
      </c>
      <c r="B61" s="1627" t="s">
        <v>1209</v>
      </c>
      <c r="C61" s="256" t="s">
        <v>1111</v>
      </c>
      <c r="D61" s="1123">
        <f t="shared" si="0"/>
        <v>1</v>
      </c>
      <c r="E61" s="1124">
        <f>0</f>
        <v>0</v>
      </c>
      <c r="F61" s="1125">
        <v>1</v>
      </c>
      <c r="G61" s="1125">
        <f>0</f>
        <v>0</v>
      </c>
      <c r="H61" s="1125">
        <f>0</f>
        <v>0</v>
      </c>
      <c r="I61" s="1125">
        <f>0</f>
        <v>0</v>
      </c>
      <c r="J61" s="1125">
        <f>0</f>
        <v>0</v>
      </c>
      <c r="K61" s="1125">
        <f>0</f>
        <v>0</v>
      </c>
      <c r="L61" s="1125">
        <f>0</f>
        <v>0</v>
      </c>
      <c r="M61" s="1125">
        <f>0</f>
        <v>0</v>
      </c>
      <c r="N61" s="1125">
        <f>0</f>
        <v>0</v>
      </c>
      <c r="O61" s="1125">
        <f>0</f>
        <v>0</v>
      </c>
      <c r="P61" s="1125">
        <f>0</f>
        <v>0</v>
      </c>
      <c r="Q61" s="1125">
        <f>0</f>
        <v>0</v>
      </c>
      <c r="R61" s="1125">
        <f>0</f>
        <v>0</v>
      </c>
      <c r="S61" s="1125">
        <f>0</f>
        <v>0</v>
      </c>
      <c r="T61" s="1125">
        <f>0</f>
        <v>0</v>
      </c>
      <c r="U61" s="1125">
        <f>0</f>
        <v>0</v>
      </c>
      <c r="V61" s="1125">
        <f>0</f>
        <v>0</v>
      </c>
      <c r="W61" s="256" t="s">
        <v>180</v>
      </c>
      <c r="X61" s="1637" t="s">
        <v>1243</v>
      </c>
    </row>
    <row r="62" spans="1:24" s="309" customFormat="1" ht="13.5" thickBot="1" x14ac:dyDescent="0.25">
      <c r="A62" s="1626"/>
      <c r="B62" s="1628"/>
      <c r="C62" s="256" t="s">
        <v>1113</v>
      </c>
      <c r="D62" s="1123">
        <f t="shared" si="0"/>
        <v>1</v>
      </c>
      <c r="E62" s="1124">
        <f>0</f>
        <v>0</v>
      </c>
      <c r="F62" s="1125">
        <f>0</f>
        <v>0</v>
      </c>
      <c r="G62" s="1125">
        <f>0</f>
        <v>0</v>
      </c>
      <c r="H62" s="1125">
        <f>0</f>
        <v>0</v>
      </c>
      <c r="I62" s="1125">
        <f>0</f>
        <v>0</v>
      </c>
      <c r="J62" s="1125">
        <f>0</f>
        <v>0</v>
      </c>
      <c r="K62" s="1125">
        <f>0</f>
        <v>0</v>
      </c>
      <c r="L62" s="1125">
        <v>1</v>
      </c>
      <c r="M62" s="1125">
        <f>0</f>
        <v>0</v>
      </c>
      <c r="N62" s="1125">
        <f>0</f>
        <v>0</v>
      </c>
      <c r="O62" s="1125">
        <f>0</f>
        <v>0</v>
      </c>
      <c r="P62" s="1125">
        <f>0</f>
        <v>0</v>
      </c>
      <c r="Q62" s="1125">
        <f>0</f>
        <v>0</v>
      </c>
      <c r="R62" s="1125">
        <f>0</f>
        <v>0</v>
      </c>
      <c r="S62" s="1125">
        <f>0</f>
        <v>0</v>
      </c>
      <c r="T62" s="1125">
        <f>0</f>
        <v>0</v>
      </c>
      <c r="U62" s="1125">
        <f>0</f>
        <v>0</v>
      </c>
      <c r="V62" s="1125">
        <f>0</f>
        <v>0</v>
      </c>
      <c r="W62" s="256" t="s">
        <v>434</v>
      </c>
      <c r="X62" s="1638"/>
    </row>
    <row r="63" spans="1:24" s="308" customFormat="1" ht="13.5" customHeight="1" thickBot="1" x14ac:dyDescent="0.25">
      <c r="A63" s="1629" t="s">
        <v>1210</v>
      </c>
      <c r="B63" s="1630" t="s">
        <v>1211</v>
      </c>
      <c r="C63" s="314" t="s">
        <v>1111</v>
      </c>
      <c r="D63" s="1117">
        <f t="shared" si="0"/>
        <v>0</v>
      </c>
      <c r="E63" s="1118">
        <f>0</f>
        <v>0</v>
      </c>
      <c r="F63" s="1119">
        <f>0</f>
        <v>0</v>
      </c>
      <c r="G63" s="1119">
        <f>0</f>
        <v>0</v>
      </c>
      <c r="H63" s="1119">
        <f>0</f>
        <v>0</v>
      </c>
      <c r="I63" s="1119">
        <f>0</f>
        <v>0</v>
      </c>
      <c r="J63" s="1119">
        <f>0</f>
        <v>0</v>
      </c>
      <c r="K63" s="1119">
        <f>0</f>
        <v>0</v>
      </c>
      <c r="L63" s="1119">
        <f>0</f>
        <v>0</v>
      </c>
      <c r="M63" s="1119">
        <f>0</f>
        <v>0</v>
      </c>
      <c r="N63" s="1119">
        <f>0</f>
        <v>0</v>
      </c>
      <c r="O63" s="1119">
        <f>0</f>
        <v>0</v>
      </c>
      <c r="P63" s="1119">
        <f>0</f>
        <v>0</v>
      </c>
      <c r="Q63" s="1119">
        <f>0</f>
        <v>0</v>
      </c>
      <c r="R63" s="1119">
        <f>0</f>
        <v>0</v>
      </c>
      <c r="S63" s="1119">
        <f>0</f>
        <v>0</v>
      </c>
      <c r="T63" s="1119">
        <f>0</f>
        <v>0</v>
      </c>
      <c r="U63" s="1119">
        <f>0</f>
        <v>0</v>
      </c>
      <c r="V63" s="1119">
        <f>0</f>
        <v>0</v>
      </c>
      <c r="W63" s="314" t="s">
        <v>180</v>
      </c>
      <c r="X63" s="1639" t="s">
        <v>1244</v>
      </c>
    </row>
    <row r="64" spans="1:24" s="308" customFormat="1" ht="13.5" thickBot="1" x14ac:dyDescent="0.25">
      <c r="A64" s="1622"/>
      <c r="B64" s="1624"/>
      <c r="C64" s="257" t="s">
        <v>1113</v>
      </c>
      <c r="D64" s="1120">
        <f t="shared" si="0"/>
        <v>2</v>
      </c>
      <c r="E64" s="1121">
        <v>1</v>
      </c>
      <c r="F64" s="1122">
        <f>0</f>
        <v>0</v>
      </c>
      <c r="G64" s="1122">
        <v>1</v>
      </c>
      <c r="H64" s="1122">
        <f>0</f>
        <v>0</v>
      </c>
      <c r="I64" s="1122">
        <f>0</f>
        <v>0</v>
      </c>
      <c r="J64" s="1122">
        <f>0</f>
        <v>0</v>
      </c>
      <c r="K64" s="1122">
        <f>0</f>
        <v>0</v>
      </c>
      <c r="L64" s="1122">
        <f>0</f>
        <v>0</v>
      </c>
      <c r="M64" s="1122">
        <f>0</f>
        <v>0</v>
      </c>
      <c r="N64" s="1122">
        <f>0</f>
        <v>0</v>
      </c>
      <c r="O64" s="1122">
        <f>0</f>
        <v>0</v>
      </c>
      <c r="P64" s="1122">
        <f>0</f>
        <v>0</v>
      </c>
      <c r="Q64" s="1122">
        <f>0</f>
        <v>0</v>
      </c>
      <c r="R64" s="1122">
        <f>0</f>
        <v>0</v>
      </c>
      <c r="S64" s="1122">
        <f>0</f>
        <v>0</v>
      </c>
      <c r="T64" s="1122">
        <f>0</f>
        <v>0</v>
      </c>
      <c r="U64" s="1122">
        <f>0</f>
        <v>0</v>
      </c>
      <c r="V64" s="1122">
        <f>0</f>
        <v>0</v>
      </c>
      <c r="W64" s="257" t="s">
        <v>434</v>
      </c>
      <c r="X64" s="1636"/>
    </row>
    <row r="65" spans="1:24" s="309" customFormat="1" ht="13.5" customHeight="1" thickBot="1" x14ac:dyDescent="0.25">
      <c r="A65" s="1625" t="s">
        <v>1598</v>
      </c>
      <c r="B65" s="1627" t="s">
        <v>1599</v>
      </c>
      <c r="C65" s="256" t="s">
        <v>1111</v>
      </c>
      <c r="D65" s="1123">
        <f t="shared" si="0"/>
        <v>0</v>
      </c>
      <c r="E65" s="1124">
        <f>0</f>
        <v>0</v>
      </c>
      <c r="F65" s="1125">
        <f>0</f>
        <v>0</v>
      </c>
      <c r="G65" s="1125">
        <f>0</f>
        <v>0</v>
      </c>
      <c r="H65" s="1125">
        <f>0</f>
        <v>0</v>
      </c>
      <c r="I65" s="1125">
        <f>0</f>
        <v>0</v>
      </c>
      <c r="J65" s="1125">
        <f>0</f>
        <v>0</v>
      </c>
      <c r="K65" s="1125">
        <f>0</f>
        <v>0</v>
      </c>
      <c r="L65" s="1125">
        <f>0</f>
        <v>0</v>
      </c>
      <c r="M65" s="1125">
        <f>0</f>
        <v>0</v>
      </c>
      <c r="N65" s="1125">
        <f>0</f>
        <v>0</v>
      </c>
      <c r="O65" s="1125">
        <f>0</f>
        <v>0</v>
      </c>
      <c r="P65" s="1125">
        <f>0</f>
        <v>0</v>
      </c>
      <c r="Q65" s="1125">
        <f>0</f>
        <v>0</v>
      </c>
      <c r="R65" s="1125">
        <f>0</f>
        <v>0</v>
      </c>
      <c r="S65" s="1125">
        <f>0</f>
        <v>0</v>
      </c>
      <c r="T65" s="1125">
        <f>0</f>
        <v>0</v>
      </c>
      <c r="U65" s="1125">
        <f>0</f>
        <v>0</v>
      </c>
      <c r="V65" s="1125">
        <f>0</f>
        <v>0</v>
      </c>
      <c r="W65" s="256" t="s">
        <v>180</v>
      </c>
      <c r="X65" s="1637" t="s">
        <v>1614</v>
      </c>
    </row>
    <row r="66" spans="1:24" s="309" customFormat="1" ht="13.5" thickBot="1" x14ac:dyDescent="0.25">
      <c r="A66" s="1626"/>
      <c r="B66" s="1628"/>
      <c r="C66" s="256" t="s">
        <v>1113</v>
      </c>
      <c r="D66" s="1123">
        <f t="shared" si="0"/>
        <v>1</v>
      </c>
      <c r="E66" s="1124">
        <f>0</f>
        <v>0</v>
      </c>
      <c r="F66" s="1125">
        <f>0</f>
        <v>0</v>
      </c>
      <c r="G66" s="1125">
        <f>0</f>
        <v>0</v>
      </c>
      <c r="H66" s="1125">
        <f>0</f>
        <v>0</v>
      </c>
      <c r="I66" s="1125">
        <f>0</f>
        <v>0</v>
      </c>
      <c r="J66" s="1125">
        <f>0</f>
        <v>0</v>
      </c>
      <c r="K66" s="1125">
        <f>0</f>
        <v>0</v>
      </c>
      <c r="L66" s="1125">
        <f>0</f>
        <v>0</v>
      </c>
      <c r="M66" s="1125">
        <f>0</f>
        <v>0</v>
      </c>
      <c r="N66" s="1125">
        <f>0</f>
        <v>0</v>
      </c>
      <c r="O66" s="1125">
        <f>0</f>
        <v>0</v>
      </c>
      <c r="P66" s="1125">
        <f>0</f>
        <v>0</v>
      </c>
      <c r="Q66" s="1125">
        <f>0</f>
        <v>0</v>
      </c>
      <c r="R66" s="1125">
        <f>0</f>
        <v>0</v>
      </c>
      <c r="S66" s="1125">
        <f>0</f>
        <v>0</v>
      </c>
      <c r="T66" s="1125">
        <f>0</f>
        <v>0</v>
      </c>
      <c r="U66" s="1125">
        <f>0</f>
        <v>0</v>
      </c>
      <c r="V66" s="1125">
        <v>1</v>
      </c>
      <c r="W66" s="256" t="s">
        <v>434</v>
      </c>
      <c r="X66" s="1638"/>
    </row>
    <row r="67" spans="1:24" s="308" customFormat="1" ht="13.5" customHeight="1" thickBot="1" x14ac:dyDescent="0.25">
      <c r="A67" s="1629" t="s">
        <v>996</v>
      </c>
      <c r="B67" s="1630" t="s">
        <v>997</v>
      </c>
      <c r="C67" s="314" t="s">
        <v>1111</v>
      </c>
      <c r="D67" s="1117">
        <f t="shared" si="0"/>
        <v>11</v>
      </c>
      <c r="E67" s="1118">
        <f>0</f>
        <v>0</v>
      </c>
      <c r="F67" s="1119">
        <f>0</f>
        <v>0</v>
      </c>
      <c r="G67" s="1119">
        <f>0</f>
        <v>0</v>
      </c>
      <c r="H67" s="1119">
        <f>0</f>
        <v>0</v>
      </c>
      <c r="I67" s="1119">
        <f>0</f>
        <v>0</v>
      </c>
      <c r="J67" s="1119">
        <f>0</f>
        <v>0</v>
      </c>
      <c r="K67" s="1119">
        <v>1</v>
      </c>
      <c r="L67" s="1119">
        <f>0</f>
        <v>0</v>
      </c>
      <c r="M67" s="1119">
        <v>1</v>
      </c>
      <c r="N67" s="1119">
        <v>2</v>
      </c>
      <c r="O67" s="1119">
        <v>1</v>
      </c>
      <c r="P67" s="1119">
        <v>1</v>
      </c>
      <c r="Q67" s="1119">
        <f>0</f>
        <v>0</v>
      </c>
      <c r="R67" s="1119">
        <v>2</v>
      </c>
      <c r="S67" s="1119">
        <f>0</f>
        <v>0</v>
      </c>
      <c r="T67" s="1119">
        <v>1</v>
      </c>
      <c r="U67" s="1119">
        <v>1</v>
      </c>
      <c r="V67" s="1119">
        <v>1</v>
      </c>
      <c r="W67" s="314" t="s">
        <v>180</v>
      </c>
      <c r="X67" s="1639" t="s">
        <v>998</v>
      </c>
    </row>
    <row r="68" spans="1:24" s="308" customFormat="1" ht="13.5" thickBot="1" x14ac:dyDescent="0.25">
      <c r="A68" s="1622"/>
      <c r="B68" s="1624"/>
      <c r="C68" s="257" t="s">
        <v>1113</v>
      </c>
      <c r="D68" s="1120">
        <f t="shared" si="0"/>
        <v>3</v>
      </c>
      <c r="E68" s="1121">
        <f>0</f>
        <v>0</v>
      </c>
      <c r="F68" s="1122">
        <f>0</f>
        <v>0</v>
      </c>
      <c r="G68" s="1122">
        <f>0</f>
        <v>0</v>
      </c>
      <c r="H68" s="1122">
        <f>0</f>
        <v>0</v>
      </c>
      <c r="I68" s="1122">
        <v>1</v>
      </c>
      <c r="J68" s="1122">
        <f>0</f>
        <v>0</v>
      </c>
      <c r="K68" s="1122">
        <f>0</f>
        <v>0</v>
      </c>
      <c r="L68" s="1122">
        <f>0</f>
        <v>0</v>
      </c>
      <c r="M68" s="1122">
        <f>0</f>
        <v>0</v>
      </c>
      <c r="N68" s="1122">
        <f>0</f>
        <v>0</v>
      </c>
      <c r="O68" s="1122">
        <v>1</v>
      </c>
      <c r="P68" s="1122">
        <f>0</f>
        <v>0</v>
      </c>
      <c r="Q68" s="1122">
        <f>0</f>
        <v>0</v>
      </c>
      <c r="R68" s="1122">
        <f>0</f>
        <v>0</v>
      </c>
      <c r="S68" s="1122">
        <v>1</v>
      </c>
      <c r="T68" s="1122">
        <f>0</f>
        <v>0</v>
      </c>
      <c r="U68" s="1122">
        <f>0</f>
        <v>0</v>
      </c>
      <c r="V68" s="1122">
        <f>0</f>
        <v>0</v>
      </c>
      <c r="W68" s="257" t="s">
        <v>434</v>
      </c>
      <c r="X68" s="1636"/>
    </row>
    <row r="69" spans="1:24" s="309" customFormat="1" ht="13.5" customHeight="1" thickBot="1" x14ac:dyDescent="0.25">
      <c r="A69" s="1625" t="s">
        <v>999</v>
      </c>
      <c r="B69" s="1627" t="s">
        <v>1000</v>
      </c>
      <c r="C69" s="256" t="s">
        <v>1111</v>
      </c>
      <c r="D69" s="1123">
        <f t="shared" si="0"/>
        <v>1</v>
      </c>
      <c r="E69" s="1124">
        <f>0</f>
        <v>0</v>
      </c>
      <c r="F69" s="1125">
        <f>0</f>
        <v>0</v>
      </c>
      <c r="G69" s="1125">
        <f>0</f>
        <v>0</v>
      </c>
      <c r="H69" s="1125">
        <f>0</f>
        <v>0</v>
      </c>
      <c r="I69" s="1125">
        <f>0</f>
        <v>0</v>
      </c>
      <c r="J69" s="1125">
        <v>1</v>
      </c>
      <c r="K69" s="1125">
        <f>0</f>
        <v>0</v>
      </c>
      <c r="L69" s="1125">
        <f>0</f>
        <v>0</v>
      </c>
      <c r="M69" s="1125">
        <f>0</f>
        <v>0</v>
      </c>
      <c r="N69" s="1125">
        <f>0</f>
        <v>0</v>
      </c>
      <c r="O69" s="1125">
        <f>0</f>
        <v>0</v>
      </c>
      <c r="P69" s="1125">
        <f>0</f>
        <v>0</v>
      </c>
      <c r="Q69" s="1125">
        <f>0</f>
        <v>0</v>
      </c>
      <c r="R69" s="1125">
        <f>0</f>
        <v>0</v>
      </c>
      <c r="S69" s="1125">
        <f>0</f>
        <v>0</v>
      </c>
      <c r="T69" s="1125">
        <f>0</f>
        <v>0</v>
      </c>
      <c r="U69" s="1125">
        <f>0</f>
        <v>0</v>
      </c>
      <c r="V69" s="1125">
        <f>0</f>
        <v>0</v>
      </c>
      <c r="W69" s="256" t="s">
        <v>180</v>
      </c>
      <c r="X69" s="1637" t="s">
        <v>1001</v>
      </c>
    </row>
    <row r="70" spans="1:24" s="309" customFormat="1" ht="13.5" thickBot="1" x14ac:dyDescent="0.25">
      <c r="A70" s="1626"/>
      <c r="B70" s="1628"/>
      <c r="C70" s="256" t="s">
        <v>1113</v>
      </c>
      <c r="D70" s="1123">
        <f t="shared" si="0"/>
        <v>0</v>
      </c>
      <c r="E70" s="1124">
        <f>0</f>
        <v>0</v>
      </c>
      <c r="F70" s="1125">
        <f>0</f>
        <v>0</v>
      </c>
      <c r="G70" s="1125">
        <f>0</f>
        <v>0</v>
      </c>
      <c r="H70" s="1125">
        <f>0</f>
        <v>0</v>
      </c>
      <c r="I70" s="1125">
        <f>0</f>
        <v>0</v>
      </c>
      <c r="J70" s="1125">
        <f>0</f>
        <v>0</v>
      </c>
      <c r="K70" s="1125">
        <f>0</f>
        <v>0</v>
      </c>
      <c r="L70" s="1125">
        <f>0</f>
        <v>0</v>
      </c>
      <c r="M70" s="1125">
        <f>0</f>
        <v>0</v>
      </c>
      <c r="N70" s="1125">
        <f>0</f>
        <v>0</v>
      </c>
      <c r="O70" s="1125">
        <f>0</f>
        <v>0</v>
      </c>
      <c r="P70" s="1125">
        <f>0</f>
        <v>0</v>
      </c>
      <c r="Q70" s="1125">
        <f>0</f>
        <v>0</v>
      </c>
      <c r="R70" s="1125">
        <f>0</f>
        <v>0</v>
      </c>
      <c r="S70" s="1125">
        <f>0</f>
        <v>0</v>
      </c>
      <c r="T70" s="1125">
        <f>0</f>
        <v>0</v>
      </c>
      <c r="U70" s="1125">
        <f>0</f>
        <v>0</v>
      </c>
      <c r="V70" s="1125">
        <f>0</f>
        <v>0</v>
      </c>
      <c r="W70" s="256" t="s">
        <v>434</v>
      </c>
      <c r="X70" s="1638"/>
    </row>
    <row r="71" spans="1:24" s="308" customFormat="1" ht="13.5" customHeight="1" thickBot="1" x14ac:dyDescent="0.25">
      <c r="A71" s="1629" t="s">
        <v>1002</v>
      </c>
      <c r="B71" s="1630" t="s">
        <v>1003</v>
      </c>
      <c r="C71" s="314" t="s">
        <v>1111</v>
      </c>
      <c r="D71" s="1117">
        <f t="shared" si="0"/>
        <v>3</v>
      </c>
      <c r="E71" s="1118">
        <f>0</f>
        <v>0</v>
      </c>
      <c r="F71" s="1119">
        <f>0</f>
        <v>0</v>
      </c>
      <c r="G71" s="1119">
        <f>0</f>
        <v>0</v>
      </c>
      <c r="H71" s="1119">
        <f>0</f>
        <v>0</v>
      </c>
      <c r="I71" s="1119">
        <f>0</f>
        <v>0</v>
      </c>
      <c r="J71" s="1119">
        <f>0</f>
        <v>0</v>
      </c>
      <c r="K71" s="1119">
        <f>0</f>
        <v>0</v>
      </c>
      <c r="L71" s="1119">
        <f>0</f>
        <v>0</v>
      </c>
      <c r="M71" s="1119">
        <f>0</f>
        <v>0</v>
      </c>
      <c r="N71" s="1119">
        <f>0</f>
        <v>0</v>
      </c>
      <c r="O71" s="1119">
        <f>0</f>
        <v>0</v>
      </c>
      <c r="P71" s="1119">
        <v>1</v>
      </c>
      <c r="Q71" s="1119">
        <f>0</f>
        <v>0</v>
      </c>
      <c r="R71" s="1119">
        <f>0</f>
        <v>0</v>
      </c>
      <c r="S71" s="1119">
        <v>1</v>
      </c>
      <c r="T71" s="1119">
        <v>1</v>
      </c>
      <c r="U71" s="1119">
        <f>0</f>
        <v>0</v>
      </c>
      <c r="V71" s="1119">
        <f>0</f>
        <v>0</v>
      </c>
      <c r="W71" s="314" t="s">
        <v>180</v>
      </c>
      <c r="X71" s="1639" t="s">
        <v>1004</v>
      </c>
    </row>
    <row r="72" spans="1:24" s="308" customFormat="1" ht="13.5" thickBot="1" x14ac:dyDescent="0.25">
      <c r="A72" s="1622"/>
      <c r="B72" s="1624"/>
      <c r="C72" s="257" t="s">
        <v>1113</v>
      </c>
      <c r="D72" s="1120">
        <f t="shared" ref="D72:D135" si="1">SUM(E72:V72)</f>
        <v>2</v>
      </c>
      <c r="E72" s="1121">
        <f>0</f>
        <v>0</v>
      </c>
      <c r="F72" s="1122">
        <f>0</f>
        <v>0</v>
      </c>
      <c r="G72" s="1122">
        <f>0</f>
        <v>0</v>
      </c>
      <c r="H72" s="1122">
        <f>0</f>
        <v>0</v>
      </c>
      <c r="I72" s="1122">
        <f>0</f>
        <v>0</v>
      </c>
      <c r="J72" s="1122">
        <f>0</f>
        <v>0</v>
      </c>
      <c r="K72" s="1122">
        <f>0</f>
        <v>0</v>
      </c>
      <c r="L72" s="1122">
        <f>0</f>
        <v>0</v>
      </c>
      <c r="M72" s="1122">
        <f>0</f>
        <v>0</v>
      </c>
      <c r="N72" s="1122">
        <f>0</f>
        <v>0</v>
      </c>
      <c r="O72" s="1122">
        <f>0</f>
        <v>0</v>
      </c>
      <c r="P72" s="1122">
        <f>0</f>
        <v>0</v>
      </c>
      <c r="Q72" s="1122">
        <f>0</f>
        <v>0</v>
      </c>
      <c r="R72" s="1122">
        <f>0</f>
        <v>0</v>
      </c>
      <c r="S72" s="1122">
        <f>0</f>
        <v>0</v>
      </c>
      <c r="T72" s="1122">
        <f>0</f>
        <v>0</v>
      </c>
      <c r="U72" s="1122">
        <v>1</v>
      </c>
      <c r="V72" s="1122">
        <v>1</v>
      </c>
      <c r="W72" s="257" t="s">
        <v>434</v>
      </c>
      <c r="X72" s="1636"/>
    </row>
    <row r="73" spans="1:24" s="309" customFormat="1" ht="13.5" customHeight="1" thickBot="1" x14ac:dyDescent="0.25">
      <c r="A73" s="1625" t="s">
        <v>1005</v>
      </c>
      <c r="B73" s="1627" t="s">
        <v>1006</v>
      </c>
      <c r="C73" s="256" t="s">
        <v>1111</v>
      </c>
      <c r="D73" s="1123">
        <f t="shared" si="1"/>
        <v>11</v>
      </c>
      <c r="E73" s="1124">
        <f>0</f>
        <v>0</v>
      </c>
      <c r="F73" s="1125">
        <f>0</f>
        <v>0</v>
      </c>
      <c r="G73" s="1125">
        <v>1</v>
      </c>
      <c r="H73" s="1125">
        <f>0</f>
        <v>0</v>
      </c>
      <c r="I73" s="1125">
        <v>1</v>
      </c>
      <c r="J73" s="1125">
        <f>0</f>
        <v>0</v>
      </c>
      <c r="K73" s="1125">
        <f>0</f>
        <v>0</v>
      </c>
      <c r="L73" s="1125">
        <v>2</v>
      </c>
      <c r="M73" s="1125">
        <v>1</v>
      </c>
      <c r="N73" s="1125">
        <f>0</f>
        <v>0</v>
      </c>
      <c r="O73" s="1125">
        <v>1</v>
      </c>
      <c r="P73" s="1125">
        <v>1</v>
      </c>
      <c r="Q73" s="1125">
        <v>2</v>
      </c>
      <c r="R73" s="1125">
        <f>0</f>
        <v>0</v>
      </c>
      <c r="S73" s="1125">
        <f>0</f>
        <v>0</v>
      </c>
      <c r="T73" s="1125">
        <v>1</v>
      </c>
      <c r="U73" s="1125">
        <v>1</v>
      </c>
      <c r="V73" s="1125">
        <f>0</f>
        <v>0</v>
      </c>
      <c r="W73" s="256" t="s">
        <v>180</v>
      </c>
      <c r="X73" s="1637" t="s">
        <v>1007</v>
      </c>
    </row>
    <row r="74" spans="1:24" s="309" customFormat="1" ht="13.5" thickBot="1" x14ac:dyDescent="0.25">
      <c r="A74" s="1626"/>
      <c r="B74" s="1628"/>
      <c r="C74" s="256" t="s">
        <v>1113</v>
      </c>
      <c r="D74" s="1123">
        <f t="shared" si="1"/>
        <v>5</v>
      </c>
      <c r="E74" s="1124">
        <f>0</f>
        <v>0</v>
      </c>
      <c r="F74" s="1125">
        <v>2</v>
      </c>
      <c r="G74" s="1125">
        <f>0</f>
        <v>0</v>
      </c>
      <c r="H74" s="1125">
        <f>0</f>
        <v>0</v>
      </c>
      <c r="I74" s="1125">
        <f>0</f>
        <v>0</v>
      </c>
      <c r="J74" s="1125">
        <f>0</f>
        <v>0</v>
      </c>
      <c r="K74" s="1125">
        <f>0</f>
        <v>0</v>
      </c>
      <c r="L74" s="1125">
        <f>0</f>
        <v>0</v>
      </c>
      <c r="M74" s="1125">
        <v>1</v>
      </c>
      <c r="N74" s="1125">
        <f>0</f>
        <v>0</v>
      </c>
      <c r="O74" s="1125">
        <v>1</v>
      </c>
      <c r="P74" s="1125">
        <f>0</f>
        <v>0</v>
      </c>
      <c r="Q74" s="1125">
        <f>0</f>
        <v>0</v>
      </c>
      <c r="R74" s="1125">
        <f>0</f>
        <v>0</v>
      </c>
      <c r="S74" s="1125">
        <f>0</f>
        <v>0</v>
      </c>
      <c r="T74" s="1125">
        <f>0</f>
        <v>0</v>
      </c>
      <c r="U74" s="1125">
        <f>0</f>
        <v>0</v>
      </c>
      <c r="V74" s="1125">
        <v>1</v>
      </c>
      <c r="W74" s="256" t="s">
        <v>434</v>
      </c>
      <c r="X74" s="1638"/>
    </row>
    <row r="75" spans="1:24" s="308" customFormat="1" ht="13.5" customHeight="1" thickBot="1" x14ac:dyDescent="0.25">
      <c r="A75" s="1629" t="s">
        <v>1212</v>
      </c>
      <c r="B75" s="1630" t="s">
        <v>1213</v>
      </c>
      <c r="C75" s="314" t="s">
        <v>1111</v>
      </c>
      <c r="D75" s="1117">
        <f t="shared" si="1"/>
        <v>0</v>
      </c>
      <c r="E75" s="1118">
        <f>0</f>
        <v>0</v>
      </c>
      <c r="F75" s="1119">
        <f>0</f>
        <v>0</v>
      </c>
      <c r="G75" s="1119">
        <f>0</f>
        <v>0</v>
      </c>
      <c r="H75" s="1119">
        <f>0</f>
        <v>0</v>
      </c>
      <c r="I75" s="1119">
        <f>0</f>
        <v>0</v>
      </c>
      <c r="J75" s="1119">
        <f>0</f>
        <v>0</v>
      </c>
      <c r="K75" s="1119">
        <f>0</f>
        <v>0</v>
      </c>
      <c r="L75" s="1119">
        <f>0</f>
        <v>0</v>
      </c>
      <c r="M75" s="1119">
        <f>0</f>
        <v>0</v>
      </c>
      <c r="N75" s="1119">
        <f>0</f>
        <v>0</v>
      </c>
      <c r="O75" s="1119">
        <f>0</f>
        <v>0</v>
      </c>
      <c r="P75" s="1119">
        <f>0</f>
        <v>0</v>
      </c>
      <c r="Q75" s="1119">
        <f>0</f>
        <v>0</v>
      </c>
      <c r="R75" s="1119">
        <f>0</f>
        <v>0</v>
      </c>
      <c r="S75" s="1119">
        <f>0</f>
        <v>0</v>
      </c>
      <c r="T75" s="1119">
        <f>0</f>
        <v>0</v>
      </c>
      <c r="U75" s="1119">
        <f>0</f>
        <v>0</v>
      </c>
      <c r="V75" s="1119">
        <f>0</f>
        <v>0</v>
      </c>
      <c r="W75" s="314" t="s">
        <v>180</v>
      </c>
      <c r="X75" s="1639" t="s">
        <v>1245</v>
      </c>
    </row>
    <row r="76" spans="1:24" s="308" customFormat="1" ht="13.5" thickBot="1" x14ac:dyDescent="0.25">
      <c r="A76" s="1622"/>
      <c r="B76" s="1624"/>
      <c r="C76" s="257" t="s">
        <v>1113</v>
      </c>
      <c r="D76" s="1120">
        <f t="shared" si="1"/>
        <v>0</v>
      </c>
      <c r="E76" s="1121">
        <f>0</f>
        <v>0</v>
      </c>
      <c r="F76" s="1122">
        <f>0</f>
        <v>0</v>
      </c>
      <c r="G76" s="1122">
        <f>0</f>
        <v>0</v>
      </c>
      <c r="H76" s="1122">
        <f>0</f>
        <v>0</v>
      </c>
      <c r="I76" s="1122">
        <f>0</f>
        <v>0</v>
      </c>
      <c r="J76" s="1122">
        <f>0</f>
        <v>0</v>
      </c>
      <c r="K76" s="1122">
        <f>0</f>
        <v>0</v>
      </c>
      <c r="L76" s="1122">
        <f>0</f>
        <v>0</v>
      </c>
      <c r="M76" s="1122">
        <f>0</f>
        <v>0</v>
      </c>
      <c r="N76" s="1122">
        <f>0</f>
        <v>0</v>
      </c>
      <c r="O76" s="1122">
        <f>0</f>
        <v>0</v>
      </c>
      <c r="P76" s="1122">
        <f>0</f>
        <v>0</v>
      </c>
      <c r="Q76" s="1122">
        <f>0</f>
        <v>0</v>
      </c>
      <c r="R76" s="1122">
        <f>0</f>
        <v>0</v>
      </c>
      <c r="S76" s="1122">
        <f>0</f>
        <v>0</v>
      </c>
      <c r="T76" s="1122">
        <f>0</f>
        <v>0</v>
      </c>
      <c r="U76" s="1122">
        <f>0</f>
        <v>0</v>
      </c>
      <c r="V76" s="1122">
        <f>0</f>
        <v>0</v>
      </c>
      <c r="W76" s="257" t="s">
        <v>434</v>
      </c>
      <c r="X76" s="1636"/>
    </row>
    <row r="77" spans="1:24" s="309" customFormat="1" ht="13.5" customHeight="1" thickBot="1" x14ac:dyDescent="0.25">
      <c r="A77" s="1625" t="s">
        <v>1008</v>
      </c>
      <c r="B77" s="1627" t="s">
        <v>1009</v>
      </c>
      <c r="C77" s="256" t="s">
        <v>1111</v>
      </c>
      <c r="D77" s="1123">
        <f t="shared" si="1"/>
        <v>1</v>
      </c>
      <c r="E77" s="1124">
        <f>0</f>
        <v>0</v>
      </c>
      <c r="F77" s="1125">
        <f>0</f>
        <v>0</v>
      </c>
      <c r="G77" s="1125">
        <v>1</v>
      </c>
      <c r="H77" s="1125">
        <f>0</f>
        <v>0</v>
      </c>
      <c r="I77" s="1125">
        <f>0</f>
        <v>0</v>
      </c>
      <c r="J77" s="1125">
        <f>0</f>
        <v>0</v>
      </c>
      <c r="K77" s="1125">
        <f>0</f>
        <v>0</v>
      </c>
      <c r="L77" s="1125">
        <f>0</f>
        <v>0</v>
      </c>
      <c r="M77" s="1125">
        <f>0</f>
        <v>0</v>
      </c>
      <c r="N77" s="1125">
        <f>0</f>
        <v>0</v>
      </c>
      <c r="O77" s="1125">
        <f>0</f>
        <v>0</v>
      </c>
      <c r="P77" s="1125">
        <f>0</f>
        <v>0</v>
      </c>
      <c r="Q77" s="1125">
        <f>0</f>
        <v>0</v>
      </c>
      <c r="R77" s="1125">
        <f>0</f>
        <v>0</v>
      </c>
      <c r="S77" s="1125">
        <f>0</f>
        <v>0</v>
      </c>
      <c r="T77" s="1125">
        <f>0</f>
        <v>0</v>
      </c>
      <c r="U77" s="1125">
        <f>0</f>
        <v>0</v>
      </c>
      <c r="V77" s="1125">
        <f>0</f>
        <v>0</v>
      </c>
      <c r="W77" s="256" t="s">
        <v>180</v>
      </c>
      <c r="X77" s="1637" t="s">
        <v>540</v>
      </c>
    </row>
    <row r="78" spans="1:24" s="309" customFormat="1" ht="13.5" thickBot="1" x14ac:dyDescent="0.25">
      <c r="A78" s="1626"/>
      <c r="B78" s="1628"/>
      <c r="C78" s="256" t="s">
        <v>1113</v>
      </c>
      <c r="D78" s="1123">
        <f t="shared" si="1"/>
        <v>0</v>
      </c>
      <c r="E78" s="1124">
        <f>0</f>
        <v>0</v>
      </c>
      <c r="F78" s="1125">
        <f>0</f>
        <v>0</v>
      </c>
      <c r="G78" s="1125">
        <f>0</f>
        <v>0</v>
      </c>
      <c r="H78" s="1125">
        <f>0</f>
        <v>0</v>
      </c>
      <c r="I78" s="1125">
        <f>0</f>
        <v>0</v>
      </c>
      <c r="J78" s="1125">
        <f>0</f>
        <v>0</v>
      </c>
      <c r="K78" s="1125">
        <f>0</f>
        <v>0</v>
      </c>
      <c r="L78" s="1125">
        <f>0</f>
        <v>0</v>
      </c>
      <c r="M78" s="1125">
        <f>0</f>
        <v>0</v>
      </c>
      <c r="N78" s="1125">
        <f>0</f>
        <v>0</v>
      </c>
      <c r="O78" s="1125">
        <f>0</f>
        <v>0</v>
      </c>
      <c r="P78" s="1125">
        <f>0</f>
        <v>0</v>
      </c>
      <c r="Q78" s="1125">
        <f>0</f>
        <v>0</v>
      </c>
      <c r="R78" s="1125">
        <f>0</f>
        <v>0</v>
      </c>
      <c r="S78" s="1125">
        <f>0</f>
        <v>0</v>
      </c>
      <c r="T78" s="1125">
        <f>0</f>
        <v>0</v>
      </c>
      <c r="U78" s="1125">
        <f>0</f>
        <v>0</v>
      </c>
      <c r="V78" s="1125">
        <f>0</f>
        <v>0</v>
      </c>
      <c r="W78" s="256" t="s">
        <v>434</v>
      </c>
      <c r="X78" s="1638"/>
    </row>
    <row r="79" spans="1:24" s="308" customFormat="1" ht="13.5" customHeight="1" thickBot="1" x14ac:dyDescent="0.25">
      <c r="A79" s="1629" t="s">
        <v>1010</v>
      </c>
      <c r="B79" s="1630" t="s">
        <v>457</v>
      </c>
      <c r="C79" s="314" t="s">
        <v>1111</v>
      </c>
      <c r="D79" s="1117">
        <f t="shared" si="1"/>
        <v>23</v>
      </c>
      <c r="E79" s="1118">
        <v>2</v>
      </c>
      <c r="F79" s="1119">
        <v>1</v>
      </c>
      <c r="G79" s="1119">
        <v>1</v>
      </c>
      <c r="H79" s="1119">
        <v>2</v>
      </c>
      <c r="I79" s="1119">
        <v>1</v>
      </c>
      <c r="J79" s="1119">
        <v>3</v>
      </c>
      <c r="K79" s="1119">
        <v>2</v>
      </c>
      <c r="L79" s="1119">
        <v>1</v>
      </c>
      <c r="M79" s="1119">
        <v>4</v>
      </c>
      <c r="N79" s="1119">
        <v>3</v>
      </c>
      <c r="O79" s="1119">
        <v>2</v>
      </c>
      <c r="P79" s="1119">
        <v>1</v>
      </c>
      <c r="Q79" s="1119">
        <f>0</f>
        <v>0</v>
      </c>
      <c r="R79" s="1119">
        <f>0</f>
        <v>0</v>
      </c>
      <c r="S79" s="1119">
        <f>0</f>
        <v>0</v>
      </c>
      <c r="T79" s="1119">
        <f>0</f>
        <v>0</v>
      </c>
      <c r="U79" s="1119">
        <f>0</f>
        <v>0</v>
      </c>
      <c r="V79" s="1119">
        <f>0</f>
        <v>0</v>
      </c>
      <c r="W79" s="314" t="s">
        <v>180</v>
      </c>
      <c r="X79" s="1639" t="s">
        <v>501</v>
      </c>
    </row>
    <row r="80" spans="1:24" s="308" customFormat="1" ht="13.5" thickBot="1" x14ac:dyDescent="0.25">
      <c r="A80" s="1622"/>
      <c r="B80" s="1624"/>
      <c r="C80" s="257" t="s">
        <v>1113</v>
      </c>
      <c r="D80" s="1120">
        <f t="shared" si="1"/>
        <v>10</v>
      </c>
      <c r="E80" s="1121">
        <v>2</v>
      </c>
      <c r="F80" s="1122">
        <v>2</v>
      </c>
      <c r="G80" s="1122">
        <v>1</v>
      </c>
      <c r="H80" s="1122">
        <v>1</v>
      </c>
      <c r="I80" s="1122">
        <v>2</v>
      </c>
      <c r="J80" s="1122">
        <f>0</f>
        <v>0</v>
      </c>
      <c r="K80" s="1122">
        <v>1</v>
      </c>
      <c r="L80" s="1122">
        <f>0</f>
        <v>0</v>
      </c>
      <c r="M80" s="1122">
        <f>0</f>
        <v>0</v>
      </c>
      <c r="N80" s="1122">
        <v>1</v>
      </c>
      <c r="O80" s="1122">
        <f>0</f>
        <v>0</v>
      </c>
      <c r="P80" s="1122">
        <f>0</f>
        <v>0</v>
      </c>
      <c r="Q80" s="1122">
        <f>0</f>
        <v>0</v>
      </c>
      <c r="R80" s="1122">
        <f>0</f>
        <v>0</v>
      </c>
      <c r="S80" s="1122">
        <f>0</f>
        <v>0</v>
      </c>
      <c r="T80" s="1122">
        <f>0</f>
        <v>0</v>
      </c>
      <c r="U80" s="1122">
        <f>0</f>
        <v>0</v>
      </c>
      <c r="V80" s="1122">
        <f>0</f>
        <v>0</v>
      </c>
      <c r="W80" s="257" t="s">
        <v>434</v>
      </c>
      <c r="X80" s="1636"/>
    </row>
    <row r="81" spans="1:24" s="309" customFormat="1" ht="13.5" customHeight="1" thickBot="1" x14ac:dyDescent="0.25">
      <c r="A81" s="1625" t="s">
        <v>458</v>
      </c>
      <c r="B81" s="1627" t="s">
        <v>459</v>
      </c>
      <c r="C81" s="256" t="s">
        <v>1111</v>
      </c>
      <c r="D81" s="1123">
        <f t="shared" si="1"/>
        <v>111</v>
      </c>
      <c r="E81" s="1124">
        <v>6</v>
      </c>
      <c r="F81" s="1125">
        <v>4</v>
      </c>
      <c r="G81" s="1125">
        <v>9</v>
      </c>
      <c r="H81" s="1125">
        <v>5</v>
      </c>
      <c r="I81" s="1125">
        <v>13</v>
      </c>
      <c r="J81" s="1125">
        <v>9</v>
      </c>
      <c r="K81" s="1125">
        <v>17</v>
      </c>
      <c r="L81" s="1125">
        <v>16</v>
      </c>
      <c r="M81" s="1125">
        <v>13</v>
      </c>
      <c r="N81" s="1125">
        <v>8</v>
      </c>
      <c r="O81" s="1125">
        <v>7</v>
      </c>
      <c r="P81" s="1125">
        <v>2</v>
      </c>
      <c r="Q81" s="1125">
        <v>1</v>
      </c>
      <c r="R81" s="1125">
        <f>0</f>
        <v>0</v>
      </c>
      <c r="S81" s="1125">
        <v>1</v>
      </c>
      <c r="T81" s="1125">
        <f>0</f>
        <v>0</v>
      </c>
      <c r="U81" s="1125">
        <f>0</f>
        <v>0</v>
      </c>
      <c r="V81" s="1125">
        <f>0</f>
        <v>0</v>
      </c>
      <c r="W81" s="256" t="s">
        <v>180</v>
      </c>
      <c r="X81" s="1637" t="s">
        <v>1011</v>
      </c>
    </row>
    <row r="82" spans="1:24" s="309" customFormat="1" ht="12.75" x14ac:dyDescent="0.2">
      <c r="A82" s="1631"/>
      <c r="B82" s="1632"/>
      <c r="C82" s="1221" t="s">
        <v>1113</v>
      </c>
      <c r="D82" s="1134">
        <f t="shared" si="1"/>
        <v>14</v>
      </c>
      <c r="E82" s="1222">
        <v>2</v>
      </c>
      <c r="F82" s="1223">
        <f>0</f>
        <v>0</v>
      </c>
      <c r="G82" s="1223">
        <v>1</v>
      </c>
      <c r="H82" s="1223">
        <v>2</v>
      </c>
      <c r="I82" s="1223">
        <v>3</v>
      </c>
      <c r="J82" s="1223">
        <v>3</v>
      </c>
      <c r="K82" s="1223">
        <v>2</v>
      </c>
      <c r="L82" s="1223">
        <f>0</f>
        <v>0</v>
      </c>
      <c r="M82" s="1223">
        <f>0</f>
        <v>0</v>
      </c>
      <c r="N82" s="1223">
        <f>0</f>
        <v>0</v>
      </c>
      <c r="O82" s="1223">
        <f>0</f>
        <v>0</v>
      </c>
      <c r="P82" s="1223">
        <f>0</f>
        <v>0</v>
      </c>
      <c r="Q82" s="1223">
        <f>0</f>
        <v>0</v>
      </c>
      <c r="R82" s="1223">
        <f>0</f>
        <v>0</v>
      </c>
      <c r="S82" s="1223">
        <v>1</v>
      </c>
      <c r="T82" s="1223">
        <f>0</f>
        <v>0</v>
      </c>
      <c r="U82" s="1223">
        <f>0</f>
        <v>0</v>
      </c>
      <c r="V82" s="1223">
        <f>0</f>
        <v>0</v>
      </c>
      <c r="W82" s="1221" t="s">
        <v>434</v>
      </c>
      <c r="X82" s="1640"/>
    </row>
    <row r="83" spans="1:24" s="308" customFormat="1" ht="18.75" customHeight="1" thickBot="1" x14ac:dyDescent="0.25">
      <c r="A83" s="1633" t="s">
        <v>1012</v>
      </c>
      <c r="B83" s="1634" t="s">
        <v>1013</v>
      </c>
      <c r="C83" s="310" t="s">
        <v>1111</v>
      </c>
      <c r="D83" s="1126">
        <f t="shared" si="1"/>
        <v>7</v>
      </c>
      <c r="E83" s="1127">
        <f>0</f>
        <v>0</v>
      </c>
      <c r="F83" s="1128">
        <v>1</v>
      </c>
      <c r="G83" s="1128">
        <f>0</f>
        <v>0</v>
      </c>
      <c r="H83" s="1128">
        <f>0</f>
        <v>0</v>
      </c>
      <c r="I83" s="1128">
        <v>1</v>
      </c>
      <c r="J83" s="1128">
        <f>0</f>
        <v>0</v>
      </c>
      <c r="K83" s="1128">
        <f>0</f>
        <v>0</v>
      </c>
      <c r="L83" s="1128">
        <f>0</f>
        <v>0</v>
      </c>
      <c r="M83" s="1128">
        <v>2</v>
      </c>
      <c r="N83" s="1128">
        <f>0</f>
        <v>0</v>
      </c>
      <c r="O83" s="1128">
        <v>1</v>
      </c>
      <c r="P83" s="1128">
        <v>2</v>
      </c>
      <c r="Q83" s="1128">
        <f>0</f>
        <v>0</v>
      </c>
      <c r="R83" s="1128">
        <f>0</f>
        <v>0</v>
      </c>
      <c r="S83" s="1128">
        <f>0</f>
        <v>0</v>
      </c>
      <c r="T83" s="1128">
        <f>0</f>
        <v>0</v>
      </c>
      <c r="U83" s="1128">
        <f>0</f>
        <v>0</v>
      </c>
      <c r="V83" s="1128">
        <f>0</f>
        <v>0</v>
      </c>
      <c r="W83" s="310" t="s">
        <v>180</v>
      </c>
      <c r="X83" s="1641" t="s">
        <v>1014</v>
      </c>
    </row>
    <row r="84" spans="1:24" s="308" customFormat="1" ht="18.75" customHeight="1" thickBot="1" x14ac:dyDescent="0.25">
      <c r="A84" s="1622"/>
      <c r="B84" s="1624"/>
      <c r="C84" s="257" t="s">
        <v>1113</v>
      </c>
      <c r="D84" s="1120">
        <f t="shared" si="1"/>
        <v>9</v>
      </c>
      <c r="E84" s="1121">
        <f>0</f>
        <v>0</v>
      </c>
      <c r="F84" s="1122">
        <v>1</v>
      </c>
      <c r="G84" s="1122">
        <v>2</v>
      </c>
      <c r="H84" s="1122">
        <v>2</v>
      </c>
      <c r="I84" s="1122">
        <f>0</f>
        <v>0</v>
      </c>
      <c r="J84" s="1122">
        <v>1</v>
      </c>
      <c r="K84" s="1122">
        <f>0</f>
        <v>0</v>
      </c>
      <c r="L84" s="1122">
        <f>0</f>
        <v>0</v>
      </c>
      <c r="M84" s="1122">
        <f>0</f>
        <v>0</v>
      </c>
      <c r="N84" s="1122">
        <f>0</f>
        <v>0</v>
      </c>
      <c r="O84" s="1122">
        <f>0</f>
        <v>0</v>
      </c>
      <c r="P84" s="1122">
        <v>1</v>
      </c>
      <c r="Q84" s="1122">
        <f>0</f>
        <v>0</v>
      </c>
      <c r="R84" s="1122">
        <f>0</f>
        <v>0</v>
      </c>
      <c r="S84" s="1122">
        <f>0</f>
        <v>0</v>
      </c>
      <c r="T84" s="1122">
        <f>0</f>
        <v>0</v>
      </c>
      <c r="U84" s="1122">
        <f>0</f>
        <v>0</v>
      </c>
      <c r="V84" s="1122">
        <v>2</v>
      </c>
      <c r="W84" s="257" t="s">
        <v>434</v>
      </c>
      <c r="X84" s="1636"/>
    </row>
    <row r="85" spans="1:24" s="309" customFormat="1" ht="18" customHeight="1" thickBot="1" x14ac:dyDescent="0.25">
      <c r="A85" s="1625" t="s">
        <v>1015</v>
      </c>
      <c r="B85" s="1627" t="s">
        <v>1016</v>
      </c>
      <c r="C85" s="256" t="s">
        <v>1111</v>
      </c>
      <c r="D85" s="1123">
        <f t="shared" si="1"/>
        <v>403</v>
      </c>
      <c r="E85" s="1124">
        <v>15</v>
      </c>
      <c r="F85" s="1125">
        <v>7</v>
      </c>
      <c r="G85" s="1125">
        <v>9</v>
      </c>
      <c r="H85" s="1125">
        <v>11</v>
      </c>
      <c r="I85" s="1125">
        <v>22</v>
      </c>
      <c r="J85" s="1125">
        <v>25</v>
      </c>
      <c r="K85" s="1125">
        <v>45</v>
      </c>
      <c r="L85" s="1125">
        <v>67</v>
      </c>
      <c r="M85" s="1125">
        <v>40</v>
      </c>
      <c r="N85" s="1125">
        <v>49</v>
      </c>
      <c r="O85" s="1125">
        <v>48</v>
      </c>
      <c r="P85" s="1125">
        <v>37</v>
      </c>
      <c r="Q85" s="1125">
        <v>19</v>
      </c>
      <c r="R85" s="1125">
        <v>5</v>
      </c>
      <c r="S85" s="1125">
        <v>3</v>
      </c>
      <c r="T85" s="1125">
        <f>0</f>
        <v>0</v>
      </c>
      <c r="U85" s="1125">
        <v>1</v>
      </c>
      <c r="V85" s="1125">
        <f>0</f>
        <v>0</v>
      </c>
      <c r="W85" s="256" t="s">
        <v>180</v>
      </c>
      <c r="X85" s="1637" t="s">
        <v>1017</v>
      </c>
    </row>
    <row r="86" spans="1:24" s="309" customFormat="1" ht="18" customHeight="1" thickBot="1" x14ac:dyDescent="0.25">
      <c r="A86" s="1626"/>
      <c r="B86" s="1628"/>
      <c r="C86" s="256" t="s">
        <v>1113</v>
      </c>
      <c r="D86" s="1123">
        <f t="shared" si="1"/>
        <v>52</v>
      </c>
      <c r="E86" s="1124">
        <v>4</v>
      </c>
      <c r="F86" s="1125">
        <v>1</v>
      </c>
      <c r="G86" s="1125">
        <v>6</v>
      </c>
      <c r="H86" s="1125">
        <v>9</v>
      </c>
      <c r="I86" s="1125">
        <v>6</v>
      </c>
      <c r="J86" s="1125">
        <v>9</v>
      </c>
      <c r="K86" s="1125">
        <v>3</v>
      </c>
      <c r="L86" s="1125">
        <v>2</v>
      </c>
      <c r="M86" s="1125">
        <v>3</v>
      </c>
      <c r="N86" s="1125">
        <f>0</f>
        <v>0</v>
      </c>
      <c r="O86" s="1125">
        <v>1</v>
      </c>
      <c r="P86" s="1125">
        <v>3</v>
      </c>
      <c r="Q86" s="1125">
        <v>1</v>
      </c>
      <c r="R86" s="1125">
        <v>1</v>
      </c>
      <c r="S86" s="1125">
        <f>0</f>
        <v>0</v>
      </c>
      <c r="T86" s="1125">
        <f>0</f>
        <v>0</v>
      </c>
      <c r="U86" s="1125">
        <f>0</f>
        <v>0</v>
      </c>
      <c r="V86" s="1125">
        <v>3</v>
      </c>
      <c r="W86" s="256" t="s">
        <v>434</v>
      </c>
      <c r="X86" s="1638"/>
    </row>
    <row r="87" spans="1:24" s="308" customFormat="1" ht="13.5" customHeight="1" thickBot="1" x14ac:dyDescent="0.25">
      <c r="A87" s="1629" t="s">
        <v>1018</v>
      </c>
      <c r="B87" s="1630" t="s">
        <v>460</v>
      </c>
      <c r="C87" s="310" t="s">
        <v>1111</v>
      </c>
      <c r="D87" s="1126">
        <f t="shared" si="1"/>
        <v>45</v>
      </c>
      <c r="E87" s="1127">
        <v>1</v>
      </c>
      <c r="F87" s="1128">
        <v>1</v>
      </c>
      <c r="G87" s="1128">
        <v>2</v>
      </c>
      <c r="H87" s="1128">
        <v>1</v>
      </c>
      <c r="I87" s="1128">
        <f>0</f>
        <v>0</v>
      </c>
      <c r="J87" s="1128">
        <v>2</v>
      </c>
      <c r="K87" s="1128">
        <v>5</v>
      </c>
      <c r="L87" s="1128">
        <v>6</v>
      </c>
      <c r="M87" s="1128">
        <v>11</v>
      </c>
      <c r="N87" s="1128">
        <v>6</v>
      </c>
      <c r="O87" s="1128">
        <v>6</v>
      </c>
      <c r="P87" s="1128">
        <v>2</v>
      </c>
      <c r="Q87" s="1128">
        <v>2</v>
      </c>
      <c r="R87" s="1128">
        <f>0</f>
        <v>0</v>
      </c>
      <c r="S87" s="1128">
        <f>0</f>
        <v>0</v>
      </c>
      <c r="T87" s="1128">
        <f>0</f>
        <v>0</v>
      </c>
      <c r="U87" s="1128">
        <f>0</f>
        <v>0</v>
      </c>
      <c r="V87" s="1128">
        <f>0</f>
        <v>0</v>
      </c>
      <c r="W87" s="310" t="s">
        <v>180</v>
      </c>
      <c r="X87" s="1639" t="s">
        <v>1019</v>
      </c>
    </row>
    <row r="88" spans="1:24" s="308" customFormat="1" ht="13.5" thickBot="1" x14ac:dyDescent="0.25">
      <c r="A88" s="1622"/>
      <c r="B88" s="1624"/>
      <c r="C88" s="257" t="s">
        <v>1113</v>
      </c>
      <c r="D88" s="1120">
        <f t="shared" si="1"/>
        <v>6</v>
      </c>
      <c r="E88" s="1121">
        <v>1</v>
      </c>
      <c r="F88" s="1122">
        <f>0</f>
        <v>0</v>
      </c>
      <c r="G88" s="1122">
        <v>1</v>
      </c>
      <c r="H88" s="1122">
        <f>0</f>
        <v>0</v>
      </c>
      <c r="I88" s="1122">
        <f>0</f>
        <v>0</v>
      </c>
      <c r="J88" s="1122">
        <f>0</f>
        <v>0</v>
      </c>
      <c r="K88" s="1122">
        <v>2</v>
      </c>
      <c r="L88" s="1122">
        <f>0</f>
        <v>0</v>
      </c>
      <c r="M88" s="1122">
        <v>2</v>
      </c>
      <c r="N88" s="1122">
        <f>0</f>
        <v>0</v>
      </c>
      <c r="O88" s="1122">
        <f>0</f>
        <v>0</v>
      </c>
      <c r="P88" s="1122">
        <f>0</f>
        <v>0</v>
      </c>
      <c r="Q88" s="1122">
        <f>0</f>
        <v>0</v>
      </c>
      <c r="R88" s="1122">
        <f>0</f>
        <v>0</v>
      </c>
      <c r="S88" s="1122">
        <f>0</f>
        <v>0</v>
      </c>
      <c r="T88" s="1122">
        <f>0</f>
        <v>0</v>
      </c>
      <c r="U88" s="1122">
        <f>0</f>
        <v>0</v>
      </c>
      <c r="V88" s="1122">
        <f>0</f>
        <v>0</v>
      </c>
      <c r="W88" s="257" t="s">
        <v>434</v>
      </c>
      <c r="X88" s="1636"/>
    </row>
    <row r="89" spans="1:24" s="309" customFormat="1" ht="13.5" customHeight="1" thickBot="1" x14ac:dyDescent="0.25">
      <c r="A89" s="1625" t="s">
        <v>1135</v>
      </c>
      <c r="B89" s="1627" t="s">
        <v>1136</v>
      </c>
      <c r="C89" s="256" t="s">
        <v>1111</v>
      </c>
      <c r="D89" s="1123">
        <f t="shared" si="1"/>
        <v>5</v>
      </c>
      <c r="E89" s="1124">
        <f>0</f>
        <v>0</v>
      </c>
      <c r="F89" s="1125">
        <v>1</v>
      </c>
      <c r="G89" s="1125">
        <f>0</f>
        <v>0</v>
      </c>
      <c r="H89" s="1125">
        <v>1</v>
      </c>
      <c r="I89" s="1125">
        <f>0</f>
        <v>0</v>
      </c>
      <c r="J89" s="1125">
        <f>0</f>
        <v>0</v>
      </c>
      <c r="K89" s="1125">
        <v>1</v>
      </c>
      <c r="L89" s="1125">
        <v>1</v>
      </c>
      <c r="M89" s="1125">
        <f>0</f>
        <v>0</v>
      </c>
      <c r="N89" s="1125">
        <f>0</f>
        <v>0</v>
      </c>
      <c r="O89" s="1125">
        <f>0</f>
        <v>0</v>
      </c>
      <c r="P89" s="1125">
        <f>0</f>
        <v>0</v>
      </c>
      <c r="Q89" s="1125">
        <v>1</v>
      </c>
      <c r="R89" s="1125">
        <f>0</f>
        <v>0</v>
      </c>
      <c r="S89" s="1125">
        <f>0</f>
        <v>0</v>
      </c>
      <c r="T89" s="1125">
        <f>0</f>
        <v>0</v>
      </c>
      <c r="U89" s="1125">
        <f>0</f>
        <v>0</v>
      </c>
      <c r="V89" s="1125">
        <f>0</f>
        <v>0</v>
      </c>
      <c r="W89" s="256" t="s">
        <v>180</v>
      </c>
      <c r="X89" s="1637" t="s">
        <v>1137</v>
      </c>
    </row>
    <row r="90" spans="1:24" s="309" customFormat="1" ht="13.5" thickBot="1" x14ac:dyDescent="0.25">
      <c r="A90" s="1626"/>
      <c r="B90" s="1628"/>
      <c r="C90" s="256" t="s">
        <v>1113</v>
      </c>
      <c r="D90" s="1123">
        <f t="shared" si="1"/>
        <v>1</v>
      </c>
      <c r="E90" s="1124">
        <f>0</f>
        <v>0</v>
      </c>
      <c r="F90" s="1125">
        <f>0</f>
        <v>0</v>
      </c>
      <c r="G90" s="1125">
        <f>0</f>
        <v>0</v>
      </c>
      <c r="H90" s="1125">
        <f>0</f>
        <v>0</v>
      </c>
      <c r="I90" s="1125">
        <f>0</f>
        <v>0</v>
      </c>
      <c r="J90" s="1125">
        <f>0</f>
        <v>0</v>
      </c>
      <c r="K90" s="1125">
        <f>0</f>
        <v>0</v>
      </c>
      <c r="L90" s="1125">
        <f>0</f>
        <v>0</v>
      </c>
      <c r="M90" s="1125">
        <f>0</f>
        <v>0</v>
      </c>
      <c r="N90" s="1125">
        <f>0</f>
        <v>0</v>
      </c>
      <c r="O90" s="1125">
        <f>0</f>
        <v>0</v>
      </c>
      <c r="P90" s="1125">
        <f>0</f>
        <v>0</v>
      </c>
      <c r="Q90" s="1125">
        <f>0</f>
        <v>0</v>
      </c>
      <c r="R90" s="1125">
        <f>0</f>
        <v>0</v>
      </c>
      <c r="S90" s="1125">
        <f>0</f>
        <v>0</v>
      </c>
      <c r="T90" s="1125">
        <f>0</f>
        <v>0</v>
      </c>
      <c r="U90" s="1125">
        <v>1</v>
      </c>
      <c r="V90" s="1125">
        <f>0</f>
        <v>0</v>
      </c>
      <c r="W90" s="256" t="s">
        <v>434</v>
      </c>
      <c r="X90" s="1638"/>
    </row>
    <row r="91" spans="1:24" s="308" customFormat="1" ht="18.75" customHeight="1" thickBot="1" x14ac:dyDescent="0.25">
      <c r="A91" s="1629" t="s">
        <v>1020</v>
      </c>
      <c r="B91" s="1630" t="s">
        <v>1021</v>
      </c>
      <c r="C91" s="314" t="s">
        <v>1111</v>
      </c>
      <c r="D91" s="1117">
        <f t="shared" si="1"/>
        <v>1</v>
      </c>
      <c r="E91" s="1118">
        <f>0</f>
        <v>0</v>
      </c>
      <c r="F91" s="1119">
        <f>0</f>
        <v>0</v>
      </c>
      <c r="G91" s="1119">
        <f>0</f>
        <v>0</v>
      </c>
      <c r="H91" s="1119">
        <f>0</f>
        <v>0</v>
      </c>
      <c r="I91" s="1119">
        <f>0</f>
        <v>0</v>
      </c>
      <c r="J91" s="1119">
        <f>0</f>
        <v>0</v>
      </c>
      <c r="K91" s="1119">
        <f>0</f>
        <v>0</v>
      </c>
      <c r="L91" s="1119">
        <f>0</f>
        <v>0</v>
      </c>
      <c r="M91" s="1119">
        <f>0</f>
        <v>0</v>
      </c>
      <c r="N91" s="1119">
        <v>1</v>
      </c>
      <c r="O91" s="1119">
        <f>0</f>
        <v>0</v>
      </c>
      <c r="P91" s="1119">
        <f>0</f>
        <v>0</v>
      </c>
      <c r="Q91" s="1119">
        <f>0</f>
        <v>0</v>
      </c>
      <c r="R91" s="1119">
        <f>0</f>
        <v>0</v>
      </c>
      <c r="S91" s="1119">
        <f>0</f>
        <v>0</v>
      </c>
      <c r="T91" s="1119">
        <f>0</f>
        <v>0</v>
      </c>
      <c r="U91" s="1119">
        <f>0</f>
        <v>0</v>
      </c>
      <c r="V91" s="1119">
        <f>0</f>
        <v>0</v>
      </c>
      <c r="W91" s="314" t="s">
        <v>180</v>
      </c>
      <c r="X91" s="1639" t="s">
        <v>1022</v>
      </c>
    </row>
    <row r="92" spans="1:24" s="308" customFormat="1" ht="18.75" customHeight="1" thickBot="1" x14ac:dyDescent="0.25">
      <c r="A92" s="1622"/>
      <c r="B92" s="1624"/>
      <c r="C92" s="257" t="s">
        <v>1113</v>
      </c>
      <c r="D92" s="1120">
        <f t="shared" si="1"/>
        <v>0</v>
      </c>
      <c r="E92" s="1121">
        <f>0</f>
        <v>0</v>
      </c>
      <c r="F92" s="1122">
        <f>0</f>
        <v>0</v>
      </c>
      <c r="G92" s="1122">
        <f>0</f>
        <v>0</v>
      </c>
      <c r="H92" s="1122">
        <f>0</f>
        <v>0</v>
      </c>
      <c r="I92" s="1122">
        <f>0</f>
        <v>0</v>
      </c>
      <c r="J92" s="1122">
        <f>0</f>
        <v>0</v>
      </c>
      <c r="K92" s="1122">
        <f>0</f>
        <v>0</v>
      </c>
      <c r="L92" s="1122">
        <f>0</f>
        <v>0</v>
      </c>
      <c r="M92" s="1122">
        <f>0</f>
        <v>0</v>
      </c>
      <c r="N92" s="1122">
        <f>0</f>
        <v>0</v>
      </c>
      <c r="O92" s="1122">
        <f>0</f>
        <v>0</v>
      </c>
      <c r="P92" s="1122">
        <f>0</f>
        <v>0</v>
      </c>
      <c r="Q92" s="1122">
        <f>0</f>
        <v>0</v>
      </c>
      <c r="R92" s="1122">
        <f>0</f>
        <v>0</v>
      </c>
      <c r="S92" s="1122">
        <f>0</f>
        <v>0</v>
      </c>
      <c r="T92" s="1122">
        <f>0</f>
        <v>0</v>
      </c>
      <c r="U92" s="1122">
        <f>0</f>
        <v>0</v>
      </c>
      <c r="V92" s="1122">
        <f>0</f>
        <v>0</v>
      </c>
      <c r="W92" s="257" t="s">
        <v>434</v>
      </c>
      <c r="X92" s="1636"/>
    </row>
    <row r="93" spans="1:24" s="309" customFormat="1" ht="13.5" customHeight="1" thickBot="1" x14ac:dyDescent="0.25">
      <c r="A93" s="1625" t="s">
        <v>1023</v>
      </c>
      <c r="B93" s="1627" t="s">
        <v>1024</v>
      </c>
      <c r="C93" s="256" t="s">
        <v>1111</v>
      </c>
      <c r="D93" s="1123">
        <f t="shared" si="1"/>
        <v>2</v>
      </c>
      <c r="E93" s="1124">
        <f>0</f>
        <v>0</v>
      </c>
      <c r="F93" s="1125">
        <v>1</v>
      </c>
      <c r="G93" s="1125">
        <f>0</f>
        <v>0</v>
      </c>
      <c r="H93" s="1125">
        <f>0</f>
        <v>0</v>
      </c>
      <c r="I93" s="1125">
        <v>1</v>
      </c>
      <c r="J93" s="1125">
        <f>0</f>
        <v>0</v>
      </c>
      <c r="K93" s="1125">
        <f>0</f>
        <v>0</v>
      </c>
      <c r="L93" s="1125">
        <f>0</f>
        <v>0</v>
      </c>
      <c r="M93" s="1125">
        <f>0</f>
        <v>0</v>
      </c>
      <c r="N93" s="1125">
        <f>0</f>
        <v>0</v>
      </c>
      <c r="O93" s="1125">
        <f>0</f>
        <v>0</v>
      </c>
      <c r="P93" s="1125">
        <f>0</f>
        <v>0</v>
      </c>
      <c r="Q93" s="1125">
        <f>0</f>
        <v>0</v>
      </c>
      <c r="R93" s="1125">
        <f>0</f>
        <v>0</v>
      </c>
      <c r="S93" s="1125">
        <f>0</f>
        <v>0</v>
      </c>
      <c r="T93" s="1125">
        <f>0</f>
        <v>0</v>
      </c>
      <c r="U93" s="1125">
        <f>0</f>
        <v>0</v>
      </c>
      <c r="V93" s="1125">
        <f>0</f>
        <v>0</v>
      </c>
      <c r="W93" s="256" t="s">
        <v>180</v>
      </c>
      <c r="X93" s="1637" t="s">
        <v>1025</v>
      </c>
    </row>
    <row r="94" spans="1:24" s="309" customFormat="1" ht="13.5" thickBot="1" x14ac:dyDescent="0.25">
      <c r="A94" s="1626"/>
      <c r="B94" s="1628"/>
      <c r="C94" s="256" t="s">
        <v>1113</v>
      </c>
      <c r="D94" s="1123">
        <f t="shared" si="1"/>
        <v>0</v>
      </c>
      <c r="E94" s="1124">
        <f>0</f>
        <v>0</v>
      </c>
      <c r="F94" s="1125">
        <f>0</f>
        <v>0</v>
      </c>
      <c r="G94" s="1125">
        <f>0</f>
        <v>0</v>
      </c>
      <c r="H94" s="1125">
        <f>0</f>
        <v>0</v>
      </c>
      <c r="I94" s="1125">
        <f>0</f>
        <v>0</v>
      </c>
      <c r="J94" s="1125">
        <f>0</f>
        <v>0</v>
      </c>
      <c r="K94" s="1125">
        <f>0</f>
        <v>0</v>
      </c>
      <c r="L94" s="1125">
        <f>0</f>
        <v>0</v>
      </c>
      <c r="M94" s="1125">
        <f>0</f>
        <v>0</v>
      </c>
      <c r="N94" s="1125">
        <f>0</f>
        <v>0</v>
      </c>
      <c r="O94" s="1125">
        <f>0</f>
        <v>0</v>
      </c>
      <c r="P94" s="1125">
        <f>0</f>
        <v>0</v>
      </c>
      <c r="Q94" s="1125">
        <f>0</f>
        <v>0</v>
      </c>
      <c r="R94" s="1125">
        <f>0</f>
        <v>0</v>
      </c>
      <c r="S94" s="1125">
        <f>0</f>
        <v>0</v>
      </c>
      <c r="T94" s="1125">
        <f>0</f>
        <v>0</v>
      </c>
      <c r="U94" s="1125">
        <f>0</f>
        <v>0</v>
      </c>
      <c r="V94" s="1125">
        <f>0</f>
        <v>0</v>
      </c>
      <c r="W94" s="256" t="s">
        <v>434</v>
      </c>
      <c r="X94" s="1638"/>
    </row>
    <row r="95" spans="1:24" s="308" customFormat="1" ht="12" customHeight="1" thickBot="1" x14ac:dyDescent="0.25">
      <c r="A95" s="1629" t="s">
        <v>1138</v>
      </c>
      <c r="B95" s="1630" t="s">
        <v>1139</v>
      </c>
      <c r="C95" s="314" t="s">
        <v>1111</v>
      </c>
      <c r="D95" s="1117">
        <f t="shared" si="1"/>
        <v>4</v>
      </c>
      <c r="E95" s="1118">
        <v>1</v>
      </c>
      <c r="F95" s="1119">
        <f>0</f>
        <v>0</v>
      </c>
      <c r="G95" s="1119">
        <f>0</f>
        <v>0</v>
      </c>
      <c r="H95" s="1119">
        <v>1</v>
      </c>
      <c r="I95" s="1119">
        <f>0</f>
        <v>0</v>
      </c>
      <c r="J95" s="1119">
        <f>0</f>
        <v>0</v>
      </c>
      <c r="K95" s="1119">
        <v>1</v>
      </c>
      <c r="L95" s="1119">
        <f>0</f>
        <v>0</v>
      </c>
      <c r="M95" s="1119">
        <f>0</f>
        <v>0</v>
      </c>
      <c r="N95" s="1119">
        <f>0</f>
        <v>0</v>
      </c>
      <c r="O95" s="1119">
        <f>0</f>
        <v>0</v>
      </c>
      <c r="P95" s="1119">
        <f>0</f>
        <v>0</v>
      </c>
      <c r="Q95" s="1119">
        <f>0</f>
        <v>0</v>
      </c>
      <c r="R95" s="1119">
        <f>0</f>
        <v>0</v>
      </c>
      <c r="S95" s="1119">
        <f>0</f>
        <v>0</v>
      </c>
      <c r="T95" s="1119">
        <f>0</f>
        <v>0</v>
      </c>
      <c r="U95" s="1119">
        <f>0</f>
        <v>0</v>
      </c>
      <c r="V95" s="1119">
        <v>1</v>
      </c>
      <c r="W95" s="314" t="s">
        <v>180</v>
      </c>
      <c r="X95" s="1639" t="s">
        <v>1140</v>
      </c>
    </row>
    <row r="96" spans="1:24" s="308" customFormat="1" ht="12" customHeight="1" thickBot="1" x14ac:dyDescent="0.25">
      <c r="A96" s="1622"/>
      <c r="B96" s="1624"/>
      <c r="C96" s="257" t="s">
        <v>1113</v>
      </c>
      <c r="D96" s="1120">
        <f t="shared" si="1"/>
        <v>8</v>
      </c>
      <c r="E96" s="1121">
        <v>2</v>
      </c>
      <c r="F96" s="1122">
        <v>1</v>
      </c>
      <c r="G96" s="1122">
        <v>2</v>
      </c>
      <c r="H96" s="1122">
        <v>1</v>
      </c>
      <c r="I96" s="1122">
        <f>0</f>
        <v>0</v>
      </c>
      <c r="J96" s="1122">
        <v>1</v>
      </c>
      <c r="K96" s="1122">
        <f>0</f>
        <v>0</v>
      </c>
      <c r="L96" s="1122">
        <f>0</f>
        <v>0</v>
      </c>
      <c r="M96" s="1122">
        <f>0</f>
        <v>0</v>
      </c>
      <c r="N96" s="1122">
        <f>0</f>
        <v>0</v>
      </c>
      <c r="O96" s="1122">
        <v>1</v>
      </c>
      <c r="P96" s="1122">
        <f>0</f>
        <v>0</v>
      </c>
      <c r="Q96" s="1122">
        <f>0</f>
        <v>0</v>
      </c>
      <c r="R96" s="1122">
        <f>0</f>
        <v>0</v>
      </c>
      <c r="S96" s="1122">
        <f>0</f>
        <v>0</v>
      </c>
      <c r="T96" s="1122">
        <f>0</f>
        <v>0</v>
      </c>
      <c r="U96" s="1122">
        <f>0</f>
        <v>0</v>
      </c>
      <c r="V96" s="1122">
        <f>0</f>
        <v>0</v>
      </c>
      <c r="W96" s="257" t="s">
        <v>434</v>
      </c>
      <c r="X96" s="1636"/>
    </row>
    <row r="97" spans="1:24" s="309" customFormat="1" ht="12" customHeight="1" thickBot="1" x14ac:dyDescent="0.25">
      <c r="A97" s="1625" t="s">
        <v>1026</v>
      </c>
      <c r="B97" s="1627" t="s">
        <v>1027</v>
      </c>
      <c r="C97" s="256" t="s">
        <v>1111</v>
      </c>
      <c r="D97" s="1123">
        <f t="shared" si="1"/>
        <v>9</v>
      </c>
      <c r="E97" s="1124">
        <v>3</v>
      </c>
      <c r="F97" s="1125">
        <f>0</f>
        <v>0</v>
      </c>
      <c r="G97" s="1125">
        <f>0</f>
        <v>0</v>
      </c>
      <c r="H97" s="1125">
        <f>0</f>
        <v>0</v>
      </c>
      <c r="I97" s="1125">
        <v>1</v>
      </c>
      <c r="J97" s="1125">
        <f>0</f>
        <v>0</v>
      </c>
      <c r="K97" s="1125">
        <f>0</f>
        <v>0</v>
      </c>
      <c r="L97" s="1125">
        <f>0</f>
        <v>0</v>
      </c>
      <c r="M97" s="1125">
        <v>1</v>
      </c>
      <c r="N97" s="1125">
        <f>0</f>
        <v>0</v>
      </c>
      <c r="O97" s="1125">
        <v>1</v>
      </c>
      <c r="P97" s="1125">
        <f>0</f>
        <v>0</v>
      </c>
      <c r="Q97" s="1125">
        <v>1</v>
      </c>
      <c r="R97" s="1125">
        <f>0</f>
        <v>0</v>
      </c>
      <c r="S97" s="1125">
        <f>0</f>
        <v>0</v>
      </c>
      <c r="T97" s="1125">
        <v>1</v>
      </c>
      <c r="U97" s="1125">
        <f>0</f>
        <v>0</v>
      </c>
      <c r="V97" s="1125">
        <v>1</v>
      </c>
      <c r="W97" s="256" t="s">
        <v>180</v>
      </c>
      <c r="X97" s="1637" t="s">
        <v>1028</v>
      </c>
    </row>
    <row r="98" spans="1:24" s="309" customFormat="1" ht="12" customHeight="1" thickBot="1" x14ac:dyDescent="0.25">
      <c r="A98" s="1626"/>
      <c r="B98" s="1628"/>
      <c r="C98" s="256" t="s">
        <v>1113</v>
      </c>
      <c r="D98" s="1123">
        <f t="shared" si="1"/>
        <v>7</v>
      </c>
      <c r="E98" s="1124">
        <v>2</v>
      </c>
      <c r="F98" s="1125">
        <v>2</v>
      </c>
      <c r="G98" s="1125">
        <f>0</f>
        <v>0</v>
      </c>
      <c r="H98" s="1125">
        <v>1</v>
      </c>
      <c r="I98" s="1125">
        <f>0</f>
        <v>0</v>
      </c>
      <c r="J98" s="1125">
        <f>0</f>
        <v>0</v>
      </c>
      <c r="K98" s="1125">
        <v>1</v>
      </c>
      <c r="L98" s="1125">
        <f>0</f>
        <v>0</v>
      </c>
      <c r="M98" s="1125">
        <f>0</f>
        <v>0</v>
      </c>
      <c r="N98" s="1125">
        <f>0</f>
        <v>0</v>
      </c>
      <c r="O98" s="1125">
        <f>0</f>
        <v>0</v>
      </c>
      <c r="P98" s="1125">
        <f>0</f>
        <v>0</v>
      </c>
      <c r="Q98" s="1125">
        <v>1</v>
      </c>
      <c r="R98" s="1125">
        <f>0</f>
        <v>0</v>
      </c>
      <c r="S98" s="1125">
        <f>0</f>
        <v>0</v>
      </c>
      <c r="T98" s="1125">
        <f>0</f>
        <v>0</v>
      </c>
      <c r="U98" s="1125">
        <f>0</f>
        <v>0</v>
      </c>
      <c r="V98" s="1125">
        <f>0</f>
        <v>0</v>
      </c>
      <c r="W98" s="256" t="s">
        <v>434</v>
      </c>
      <c r="X98" s="1638"/>
    </row>
    <row r="99" spans="1:24" s="308" customFormat="1" ht="12" customHeight="1" thickBot="1" x14ac:dyDescent="0.25">
      <c r="A99" s="1629" t="s">
        <v>1141</v>
      </c>
      <c r="B99" s="1630" t="s">
        <v>461</v>
      </c>
      <c r="C99" s="314" t="s">
        <v>1111</v>
      </c>
      <c r="D99" s="1117">
        <f t="shared" si="1"/>
        <v>3</v>
      </c>
      <c r="E99" s="1118">
        <f>0</f>
        <v>0</v>
      </c>
      <c r="F99" s="1119">
        <f>0</f>
        <v>0</v>
      </c>
      <c r="G99" s="1119">
        <f>0</f>
        <v>0</v>
      </c>
      <c r="H99" s="1119">
        <f>0</f>
        <v>0</v>
      </c>
      <c r="I99" s="1119">
        <f>0</f>
        <v>0</v>
      </c>
      <c r="J99" s="1119">
        <f>0</f>
        <v>0</v>
      </c>
      <c r="K99" s="1119">
        <f>0</f>
        <v>0</v>
      </c>
      <c r="L99" s="1119">
        <f>0</f>
        <v>0</v>
      </c>
      <c r="M99" s="1119">
        <v>1</v>
      </c>
      <c r="N99" s="1119">
        <f>0</f>
        <v>0</v>
      </c>
      <c r="O99" s="1119">
        <f>0</f>
        <v>0</v>
      </c>
      <c r="P99" s="1119">
        <f>0</f>
        <v>0</v>
      </c>
      <c r="Q99" s="1119">
        <v>1</v>
      </c>
      <c r="R99" s="1119">
        <f>0</f>
        <v>0</v>
      </c>
      <c r="S99" s="1119">
        <f>0</f>
        <v>0</v>
      </c>
      <c r="T99" s="1119">
        <f>0</f>
        <v>0</v>
      </c>
      <c r="U99" s="1119">
        <f>0</f>
        <v>0</v>
      </c>
      <c r="V99" s="1119">
        <v>1</v>
      </c>
      <c r="W99" s="314" t="s">
        <v>180</v>
      </c>
      <c r="X99" s="1639" t="s">
        <v>502</v>
      </c>
    </row>
    <row r="100" spans="1:24" s="308" customFormat="1" ht="12" customHeight="1" thickBot="1" x14ac:dyDescent="0.25">
      <c r="A100" s="1622"/>
      <c r="B100" s="1624"/>
      <c r="C100" s="257" t="s">
        <v>1113</v>
      </c>
      <c r="D100" s="1120">
        <f t="shared" si="1"/>
        <v>1</v>
      </c>
      <c r="E100" s="1121">
        <v>1</v>
      </c>
      <c r="F100" s="1122">
        <f>0</f>
        <v>0</v>
      </c>
      <c r="G100" s="1122">
        <f>0</f>
        <v>0</v>
      </c>
      <c r="H100" s="1122">
        <f>0</f>
        <v>0</v>
      </c>
      <c r="I100" s="1122">
        <f>0</f>
        <v>0</v>
      </c>
      <c r="J100" s="1122">
        <f>0</f>
        <v>0</v>
      </c>
      <c r="K100" s="1122">
        <f>0</f>
        <v>0</v>
      </c>
      <c r="L100" s="1122">
        <f>0</f>
        <v>0</v>
      </c>
      <c r="M100" s="1122">
        <f>0</f>
        <v>0</v>
      </c>
      <c r="N100" s="1122">
        <f>0</f>
        <v>0</v>
      </c>
      <c r="O100" s="1122">
        <f>0</f>
        <v>0</v>
      </c>
      <c r="P100" s="1122">
        <f>0</f>
        <v>0</v>
      </c>
      <c r="Q100" s="1122">
        <f>0</f>
        <v>0</v>
      </c>
      <c r="R100" s="1122">
        <f>0</f>
        <v>0</v>
      </c>
      <c r="S100" s="1122">
        <f>0</f>
        <v>0</v>
      </c>
      <c r="T100" s="1122">
        <f>0</f>
        <v>0</v>
      </c>
      <c r="U100" s="1122">
        <f>0</f>
        <v>0</v>
      </c>
      <c r="V100" s="1122">
        <f>0</f>
        <v>0</v>
      </c>
      <c r="W100" s="257" t="s">
        <v>434</v>
      </c>
      <c r="X100" s="1636"/>
    </row>
    <row r="101" spans="1:24" s="309" customFormat="1" ht="13.5" customHeight="1" thickBot="1" x14ac:dyDescent="0.25">
      <c r="A101" s="1625" t="s">
        <v>1214</v>
      </c>
      <c r="B101" s="1627" t="s">
        <v>1215</v>
      </c>
      <c r="C101" s="256" t="s">
        <v>1111</v>
      </c>
      <c r="D101" s="1123">
        <f t="shared" si="1"/>
        <v>0</v>
      </c>
      <c r="E101" s="1124">
        <f>0</f>
        <v>0</v>
      </c>
      <c r="F101" s="1125">
        <f>0</f>
        <v>0</v>
      </c>
      <c r="G101" s="1125">
        <f>0</f>
        <v>0</v>
      </c>
      <c r="H101" s="1125">
        <f>0</f>
        <v>0</v>
      </c>
      <c r="I101" s="1125">
        <f>0</f>
        <v>0</v>
      </c>
      <c r="J101" s="1125">
        <f>0</f>
        <v>0</v>
      </c>
      <c r="K101" s="1125">
        <f>0</f>
        <v>0</v>
      </c>
      <c r="L101" s="1125">
        <f>0</f>
        <v>0</v>
      </c>
      <c r="M101" s="1125">
        <f>0</f>
        <v>0</v>
      </c>
      <c r="N101" s="1125">
        <f>0</f>
        <v>0</v>
      </c>
      <c r="O101" s="1125">
        <f>0</f>
        <v>0</v>
      </c>
      <c r="P101" s="1125">
        <f>0</f>
        <v>0</v>
      </c>
      <c r="Q101" s="1125">
        <f>0</f>
        <v>0</v>
      </c>
      <c r="R101" s="1125">
        <f>0</f>
        <v>0</v>
      </c>
      <c r="S101" s="1125">
        <f>0</f>
        <v>0</v>
      </c>
      <c r="T101" s="1125">
        <f>0</f>
        <v>0</v>
      </c>
      <c r="U101" s="1125">
        <f>0</f>
        <v>0</v>
      </c>
      <c r="V101" s="1125">
        <f>0</f>
        <v>0</v>
      </c>
      <c r="W101" s="256" t="s">
        <v>180</v>
      </c>
      <c r="X101" s="1637" t="s">
        <v>1246</v>
      </c>
    </row>
    <row r="102" spans="1:24" s="309" customFormat="1" ht="13.5" thickBot="1" x14ac:dyDescent="0.25">
      <c r="A102" s="1626"/>
      <c r="B102" s="1628"/>
      <c r="C102" s="256" t="s">
        <v>1113</v>
      </c>
      <c r="D102" s="1123">
        <f t="shared" si="1"/>
        <v>0</v>
      </c>
      <c r="E102" s="1124">
        <f>0</f>
        <v>0</v>
      </c>
      <c r="F102" s="1125">
        <f>0</f>
        <v>0</v>
      </c>
      <c r="G102" s="1125">
        <f>0</f>
        <v>0</v>
      </c>
      <c r="H102" s="1125">
        <f>0</f>
        <v>0</v>
      </c>
      <c r="I102" s="1125">
        <f>0</f>
        <v>0</v>
      </c>
      <c r="J102" s="1125">
        <f>0</f>
        <v>0</v>
      </c>
      <c r="K102" s="1125">
        <f>0</f>
        <v>0</v>
      </c>
      <c r="L102" s="1125">
        <f>0</f>
        <v>0</v>
      </c>
      <c r="M102" s="1125">
        <f>0</f>
        <v>0</v>
      </c>
      <c r="N102" s="1125">
        <f>0</f>
        <v>0</v>
      </c>
      <c r="O102" s="1125">
        <f>0</f>
        <v>0</v>
      </c>
      <c r="P102" s="1125">
        <f>0</f>
        <v>0</v>
      </c>
      <c r="Q102" s="1125">
        <f>0</f>
        <v>0</v>
      </c>
      <c r="R102" s="1125">
        <f>0</f>
        <v>0</v>
      </c>
      <c r="S102" s="1125">
        <f>0</f>
        <v>0</v>
      </c>
      <c r="T102" s="1125">
        <f>0</f>
        <v>0</v>
      </c>
      <c r="U102" s="1125">
        <f>0</f>
        <v>0</v>
      </c>
      <c r="V102" s="1125">
        <f>0</f>
        <v>0</v>
      </c>
      <c r="W102" s="256" t="s">
        <v>434</v>
      </c>
      <c r="X102" s="1638"/>
    </row>
    <row r="103" spans="1:24" s="308" customFormat="1" ht="13.5" customHeight="1" thickBot="1" x14ac:dyDescent="0.25">
      <c r="A103" s="1629" t="s">
        <v>1142</v>
      </c>
      <c r="B103" s="1630" t="s">
        <v>1143</v>
      </c>
      <c r="C103" s="314" t="s">
        <v>1111</v>
      </c>
      <c r="D103" s="1117">
        <f t="shared" si="1"/>
        <v>3</v>
      </c>
      <c r="E103" s="1118">
        <f>0</f>
        <v>0</v>
      </c>
      <c r="F103" s="1119">
        <f>0</f>
        <v>0</v>
      </c>
      <c r="G103" s="1119">
        <f>0</f>
        <v>0</v>
      </c>
      <c r="H103" s="1119">
        <f>0</f>
        <v>0</v>
      </c>
      <c r="I103" s="1119">
        <v>1</v>
      </c>
      <c r="J103" s="1119">
        <f>0</f>
        <v>0</v>
      </c>
      <c r="K103" s="1119">
        <f>0</f>
        <v>0</v>
      </c>
      <c r="L103" s="1119">
        <f>0</f>
        <v>0</v>
      </c>
      <c r="M103" s="1119">
        <f>0</f>
        <v>0</v>
      </c>
      <c r="N103" s="1119">
        <f>0</f>
        <v>0</v>
      </c>
      <c r="O103" s="1119">
        <f>0</f>
        <v>0</v>
      </c>
      <c r="P103" s="1119">
        <v>1</v>
      </c>
      <c r="Q103" s="1119">
        <f>0</f>
        <v>0</v>
      </c>
      <c r="R103" s="1119">
        <f>0</f>
        <v>0</v>
      </c>
      <c r="S103" s="1119">
        <f>0</f>
        <v>0</v>
      </c>
      <c r="T103" s="1119">
        <f>0</f>
        <v>0</v>
      </c>
      <c r="U103" s="1119">
        <f>0</f>
        <v>0</v>
      </c>
      <c r="V103" s="1119">
        <v>1</v>
      </c>
      <c r="W103" s="314" t="s">
        <v>180</v>
      </c>
      <c r="X103" s="1639" t="s">
        <v>503</v>
      </c>
    </row>
    <row r="104" spans="1:24" s="308" customFormat="1" ht="13.5" thickBot="1" x14ac:dyDescent="0.25">
      <c r="A104" s="1622"/>
      <c r="B104" s="1624"/>
      <c r="C104" s="257" t="s">
        <v>1113</v>
      </c>
      <c r="D104" s="1120">
        <f t="shared" si="1"/>
        <v>0</v>
      </c>
      <c r="E104" s="1121">
        <f>0</f>
        <v>0</v>
      </c>
      <c r="F104" s="1122">
        <f>0</f>
        <v>0</v>
      </c>
      <c r="G104" s="1122">
        <f>0</f>
        <v>0</v>
      </c>
      <c r="H104" s="1122">
        <f>0</f>
        <v>0</v>
      </c>
      <c r="I104" s="1122">
        <f>0</f>
        <v>0</v>
      </c>
      <c r="J104" s="1122">
        <f>0</f>
        <v>0</v>
      </c>
      <c r="K104" s="1122">
        <f>0</f>
        <v>0</v>
      </c>
      <c r="L104" s="1122">
        <f>0</f>
        <v>0</v>
      </c>
      <c r="M104" s="1122">
        <f>0</f>
        <v>0</v>
      </c>
      <c r="N104" s="1122">
        <f>0</f>
        <v>0</v>
      </c>
      <c r="O104" s="1122">
        <f>0</f>
        <v>0</v>
      </c>
      <c r="P104" s="1122">
        <f>0</f>
        <v>0</v>
      </c>
      <c r="Q104" s="1122">
        <f>0</f>
        <v>0</v>
      </c>
      <c r="R104" s="1122">
        <f>0</f>
        <v>0</v>
      </c>
      <c r="S104" s="1122">
        <f>0</f>
        <v>0</v>
      </c>
      <c r="T104" s="1122">
        <f>0</f>
        <v>0</v>
      </c>
      <c r="U104" s="1122">
        <f>0</f>
        <v>0</v>
      </c>
      <c r="V104" s="1122">
        <f>0</f>
        <v>0</v>
      </c>
      <c r="W104" s="257" t="s">
        <v>434</v>
      </c>
      <c r="X104" s="1636"/>
    </row>
    <row r="105" spans="1:24" s="309" customFormat="1" ht="13.5" customHeight="1" thickBot="1" x14ac:dyDescent="0.25">
      <c r="A105" s="1625" t="s">
        <v>1029</v>
      </c>
      <c r="B105" s="1627" t="s">
        <v>1030</v>
      </c>
      <c r="C105" s="256" t="s">
        <v>1111</v>
      </c>
      <c r="D105" s="1123">
        <f t="shared" si="1"/>
        <v>1</v>
      </c>
      <c r="E105" s="1124">
        <f>0</f>
        <v>0</v>
      </c>
      <c r="F105" s="1125">
        <v>1</v>
      </c>
      <c r="G105" s="1125">
        <f>0</f>
        <v>0</v>
      </c>
      <c r="H105" s="1125">
        <f>0</f>
        <v>0</v>
      </c>
      <c r="I105" s="1125">
        <f>0</f>
        <v>0</v>
      </c>
      <c r="J105" s="1125">
        <f>0</f>
        <v>0</v>
      </c>
      <c r="K105" s="1125">
        <f>0</f>
        <v>0</v>
      </c>
      <c r="L105" s="1125">
        <f>0</f>
        <v>0</v>
      </c>
      <c r="M105" s="1125">
        <f>0</f>
        <v>0</v>
      </c>
      <c r="N105" s="1125">
        <f>0</f>
        <v>0</v>
      </c>
      <c r="O105" s="1125">
        <f>0</f>
        <v>0</v>
      </c>
      <c r="P105" s="1125">
        <f>0</f>
        <v>0</v>
      </c>
      <c r="Q105" s="1125">
        <f>0</f>
        <v>0</v>
      </c>
      <c r="R105" s="1125">
        <f>0</f>
        <v>0</v>
      </c>
      <c r="S105" s="1125">
        <f>0</f>
        <v>0</v>
      </c>
      <c r="T105" s="1125">
        <f>0</f>
        <v>0</v>
      </c>
      <c r="U105" s="1125">
        <f>0</f>
        <v>0</v>
      </c>
      <c r="V105" s="1125">
        <f>0</f>
        <v>0</v>
      </c>
      <c r="W105" s="256" t="s">
        <v>180</v>
      </c>
      <c r="X105" s="1637" t="s">
        <v>1031</v>
      </c>
    </row>
    <row r="106" spans="1:24" s="309" customFormat="1" ht="13.5" thickBot="1" x14ac:dyDescent="0.25">
      <c r="A106" s="1626"/>
      <c r="B106" s="1628"/>
      <c r="C106" s="256" t="s">
        <v>1113</v>
      </c>
      <c r="D106" s="1123">
        <f t="shared" si="1"/>
        <v>4</v>
      </c>
      <c r="E106" s="1124">
        <v>2</v>
      </c>
      <c r="F106" s="1125">
        <f>0</f>
        <v>0</v>
      </c>
      <c r="G106" s="1125">
        <v>1</v>
      </c>
      <c r="H106" s="1125">
        <f>0</f>
        <v>0</v>
      </c>
      <c r="I106" s="1125">
        <v>1</v>
      </c>
      <c r="J106" s="1125">
        <f>0</f>
        <v>0</v>
      </c>
      <c r="K106" s="1125">
        <f>0</f>
        <v>0</v>
      </c>
      <c r="L106" s="1125">
        <f>0</f>
        <v>0</v>
      </c>
      <c r="M106" s="1125">
        <f>0</f>
        <v>0</v>
      </c>
      <c r="N106" s="1125">
        <f>0</f>
        <v>0</v>
      </c>
      <c r="O106" s="1125">
        <f>0</f>
        <v>0</v>
      </c>
      <c r="P106" s="1125">
        <f>0</f>
        <v>0</v>
      </c>
      <c r="Q106" s="1125">
        <f>0</f>
        <v>0</v>
      </c>
      <c r="R106" s="1125">
        <f>0</f>
        <v>0</v>
      </c>
      <c r="S106" s="1125">
        <f>0</f>
        <v>0</v>
      </c>
      <c r="T106" s="1125">
        <f>0</f>
        <v>0</v>
      </c>
      <c r="U106" s="1125">
        <f>0</f>
        <v>0</v>
      </c>
      <c r="V106" s="1125">
        <f>0</f>
        <v>0</v>
      </c>
      <c r="W106" s="256" t="s">
        <v>434</v>
      </c>
      <c r="X106" s="1638"/>
    </row>
    <row r="107" spans="1:24" s="308" customFormat="1" ht="13.5" customHeight="1" thickBot="1" x14ac:dyDescent="0.25">
      <c r="A107" s="1629" t="s">
        <v>1032</v>
      </c>
      <c r="B107" s="1630" t="s">
        <v>1033</v>
      </c>
      <c r="C107" s="314" t="s">
        <v>1111</v>
      </c>
      <c r="D107" s="1117">
        <f t="shared" si="1"/>
        <v>2</v>
      </c>
      <c r="E107" s="1118">
        <f>0</f>
        <v>0</v>
      </c>
      <c r="F107" s="1119">
        <f>0</f>
        <v>0</v>
      </c>
      <c r="G107" s="1119">
        <f>0</f>
        <v>0</v>
      </c>
      <c r="H107" s="1119">
        <f>0</f>
        <v>0</v>
      </c>
      <c r="I107" s="1119">
        <f>0</f>
        <v>0</v>
      </c>
      <c r="J107" s="1119">
        <f>0</f>
        <v>0</v>
      </c>
      <c r="K107" s="1119">
        <f>0</f>
        <v>0</v>
      </c>
      <c r="L107" s="1119">
        <v>1</v>
      </c>
      <c r="M107" s="1119">
        <f>0</f>
        <v>0</v>
      </c>
      <c r="N107" s="1119">
        <f>0</f>
        <v>0</v>
      </c>
      <c r="O107" s="1119">
        <v>1</v>
      </c>
      <c r="P107" s="1119">
        <f>0</f>
        <v>0</v>
      </c>
      <c r="Q107" s="1119">
        <f>0</f>
        <v>0</v>
      </c>
      <c r="R107" s="1119">
        <f>0</f>
        <v>0</v>
      </c>
      <c r="S107" s="1119">
        <f>0</f>
        <v>0</v>
      </c>
      <c r="T107" s="1119">
        <f>0</f>
        <v>0</v>
      </c>
      <c r="U107" s="1119">
        <f>0</f>
        <v>0</v>
      </c>
      <c r="V107" s="1119">
        <f>0</f>
        <v>0</v>
      </c>
      <c r="W107" s="314" t="s">
        <v>180</v>
      </c>
      <c r="X107" s="1639" t="s">
        <v>1034</v>
      </c>
    </row>
    <row r="108" spans="1:24" s="308" customFormat="1" ht="13.5" thickBot="1" x14ac:dyDescent="0.25">
      <c r="A108" s="1622"/>
      <c r="B108" s="1624"/>
      <c r="C108" s="257" t="s">
        <v>1113</v>
      </c>
      <c r="D108" s="1120">
        <f t="shared" si="1"/>
        <v>1</v>
      </c>
      <c r="E108" s="1121">
        <v>1</v>
      </c>
      <c r="F108" s="1122">
        <f>0</f>
        <v>0</v>
      </c>
      <c r="G108" s="1122">
        <f>0</f>
        <v>0</v>
      </c>
      <c r="H108" s="1122">
        <f>0</f>
        <v>0</v>
      </c>
      <c r="I108" s="1122">
        <f>0</f>
        <v>0</v>
      </c>
      <c r="J108" s="1122">
        <f>0</f>
        <v>0</v>
      </c>
      <c r="K108" s="1122">
        <f>0</f>
        <v>0</v>
      </c>
      <c r="L108" s="1122">
        <f>0</f>
        <v>0</v>
      </c>
      <c r="M108" s="1122">
        <f>0</f>
        <v>0</v>
      </c>
      <c r="N108" s="1122">
        <f>0</f>
        <v>0</v>
      </c>
      <c r="O108" s="1122">
        <f>0</f>
        <v>0</v>
      </c>
      <c r="P108" s="1122">
        <f>0</f>
        <v>0</v>
      </c>
      <c r="Q108" s="1122">
        <f>0</f>
        <v>0</v>
      </c>
      <c r="R108" s="1122">
        <f>0</f>
        <v>0</v>
      </c>
      <c r="S108" s="1122">
        <f>0</f>
        <v>0</v>
      </c>
      <c r="T108" s="1122">
        <f>0</f>
        <v>0</v>
      </c>
      <c r="U108" s="1122">
        <f>0</f>
        <v>0</v>
      </c>
      <c r="V108" s="1122">
        <f>0</f>
        <v>0</v>
      </c>
      <c r="W108" s="257" t="s">
        <v>434</v>
      </c>
      <c r="X108" s="1636"/>
    </row>
    <row r="109" spans="1:24" s="309" customFormat="1" ht="13.5" thickBot="1" x14ac:dyDescent="0.25">
      <c r="A109" s="1625" t="s">
        <v>1600</v>
      </c>
      <c r="B109" s="1627" t="s">
        <v>1601</v>
      </c>
      <c r="C109" s="256" t="s">
        <v>1111</v>
      </c>
      <c r="D109" s="1123">
        <f t="shared" si="1"/>
        <v>0</v>
      </c>
      <c r="E109" s="1124">
        <f>0</f>
        <v>0</v>
      </c>
      <c r="F109" s="1125">
        <f>0</f>
        <v>0</v>
      </c>
      <c r="G109" s="1125">
        <f>0</f>
        <v>0</v>
      </c>
      <c r="H109" s="1125">
        <f>0</f>
        <v>0</v>
      </c>
      <c r="I109" s="1125">
        <f>0</f>
        <v>0</v>
      </c>
      <c r="J109" s="1125">
        <f>0</f>
        <v>0</v>
      </c>
      <c r="K109" s="1125">
        <f>0</f>
        <v>0</v>
      </c>
      <c r="L109" s="1125">
        <f>0</f>
        <v>0</v>
      </c>
      <c r="M109" s="1125">
        <f>0</f>
        <v>0</v>
      </c>
      <c r="N109" s="1125">
        <f>0</f>
        <v>0</v>
      </c>
      <c r="O109" s="1125">
        <f>0</f>
        <v>0</v>
      </c>
      <c r="P109" s="1125">
        <f>0</f>
        <v>0</v>
      </c>
      <c r="Q109" s="1125">
        <f>0</f>
        <v>0</v>
      </c>
      <c r="R109" s="1125">
        <f>0</f>
        <v>0</v>
      </c>
      <c r="S109" s="1125">
        <f>0</f>
        <v>0</v>
      </c>
      <c r="T109" s="1125">
        <f>0</f>
        <v>0</v>
      </c>
      <c r="U109" s="1125">
        <f>0</f>
        <v>0</v>
      </c>
      <c r="V109" s="1125">
        <f>0</f>
        <v>0</v>
      </c>
      <c r="W109" s="256" t="s">
        <v>180</v>
      </c>
      <c r="X109" s="1637" t="s">
        <v>1615</v>
      </c>
    </row>
    <row r="110" spans="1:24" s="309" customFormat="1" ht="13.5" thickBot="1" x14ac:dyDescent="0.25">
      <c r="A110" s="1626"/>
      <c r="B110" s="1628"/>
      <c r="C110" s="256" t="s">
        <v>1113</v>
      </c>
      <c r="D110" s="1123">
        <f t="shared" si="1"/>
        <v>2</v>
      </c>
      <c r="E110" s="1124">
        <f>0</f>
        <v>0</v>
      </c>
      <c r="F110" s="1125">
        <f>0</f>
        <v>0</v>
      </c>
      <c r="G110" s="1125">
        <f>0</f>
        <v>0</v>
      </c>
      <c r="H110" s="1125">
        <f>0</f>
        <v>0</v>
      </c>
      <c r="I110" s="1125">
        <v>1</v>
      </c>
      <c r="J110" s="1125">
        <f>0</f>
        <v>0</v>
      </c>
      <c r="K110" s="1125">
        <f>0</f>
        <v>0</v>
      </c>
      <c r="L110" s="1125">
        <f>0</f>
        <v>0</v>
      </c>
      <c r="M110" s="1125">
        <f>0</f>
        <v>0</v>
      </c>
      <c r="N110" s="1125">
        <f>0</f>
        <v>0</v>
      </c>
      <c r="O110" s="1125">
        <f>0</f>
        <v>0</v>
      </c>
      <c r="P110" s="1125">
        <f>0</f>
        <v>0</v>
      </c>
      <c r="Q110" s="1125">
        <f>0</f>
        <v>0</v>
      </c>
      <c r="R110" s="1125">
        <f>0</f>
        <v>0</v>
      </c>
      <c r="S110" s="1125">
        <v>1</v>
      </c>
      <c r="T110" s="1125">
        <f>0</f>
        <v>0</v>
      </c>
      <c r="U110" s="1125">
        <f>0</f>
        <v>0</v>
      </c>
      <c r="V110" s="1125">
        <f>0</f>
        <v>0</v>
      </c>
      <c r="W110" s="256" t="s">
        <v>434</v>
      </c>
      <c r="X110" s="1638"/>
    </row>
    <row r="111" spans="1:24" s="308" customFormat="1" ht="12" customHeight="1" thickBot="1" x14ac:dyDescent="0.25">
      <c r="A111" s="1629" t="s">
        <v>1216</v>
      </c>
      <c r="B111" s="1630" t="s">
        <v>1217</v>
      </c>
      <c r="C111" s="314" t="s">
        <v>1111</v>
      </c>
      <c r="D111" s="1117">
        <f t="shared" si="1"/>
        <v>1</v>
      </c>
      <c r="E111" s="1118">
        <f>0</f>
        <v>0</v>
      </c>
      <c r="F111" s="1119">
        <f>0</f>
        <v>0</v>
      </c>
      <c r="G111" s="1119">
        <f>0</f>
        <v>0</v>
      </c>
      <c r="H111" s="1119">
        <v>1</v>
      </c>
      <c r="I111" s="1119">
        <f>0</f>
        <v>0</v>
      </c>
      <c r="J111" s="1119">
        <f>0</f>
        <v>0</v>
      </c>
      <c r="K111" s="1119">
        <f>0</f>
        <v>0</v>
      </c>
      <c r="L111" s="1119">
        <f>0</f>
        <v>0</v>
      </c>
      <c r="M111" s="1119">
        <f>0</f>
        <v>0</v>
      </c>
      <c r="N111" s="1119">
        <f>0</f>
        <v>0</v>
      </c>
      <c r="O111" s="1119">
        <f>0</f>
        <v>0</v>
      </c>
      <c r="P111" s="1119">
        <f>0</f>
        <v>0</v>
      </c>
      <c r="Q111" s="1119">
        <f>0</f>
        <v>0</v>
      </c>
      <c r="R111" s="1119">
        <f>0</f>
        <v>0</v>
      </c>
      <c r="S111" s="1119">
        <f>0</f>
        <v>0</v>
      </c>
      <c r="T111" s="1119">
        <f>0</f>
        <v>0</v>
      </c>
      <c r="U111" s="1119">
        <f>0</f>
        <v>0</v>
      </c>
      <c r="V111" s="1119">
        <f>0</f>
        <v>0</v>
      </c>
      <c r="W111" s="314" t="s">
        <v>180</v>
      </c>
      <c r="X111" s="1639" t="s">
        <v>1247</v>
      </c>
    </row>
    <row r="112" spans="1:24" s="308" customFormat="1" ht="12" customHeight="1" thickBot="1" x14ac:dyDescent="0.25">
      <c r="A112" s="1622"/>
      <c r="B112" s="1624"/>
      <c r="C112" s="257" t="s">
        <v>1113</v>
      </c>
      <c r="D112" s="1120">
        <f t="shared" si="1"/>
        <v>1</v>
      </c>
      <c r="E112" s="1121">
        <f>0</f>
        <v>0</v>
      </c>
      <c r="F112" s="1122">
        <f>0</f>
        <v>0</v>
      </c>
      <c r="G112" s="1122">
        <f>0</f>
        <v>0</v>
      </c>
      <c r="H112" s="1122">
        <f>0</f>
        <v>0</v>
      </c>
      <c r="I112" s="1122">
        <f>0</f>
        <v>0</v>
      </c>
      <c r="J112" s="1122">
        <f>0</f>
        <v>0</v>
      </c>
      <c r="K112" s="1122">
        <f>0</f>
        <v>0</v>
      </c>
      <c r="L112" s="1122">
        <f>0</f>
        <v>0</v>
      </c>
      <c r="M112" s="1122">
        <f>0</f>
        <v>0</v>
      </c>
      <c r="N112" s="1122">
        <f>0</f>
        <v>0</v>
      </c>
      <c r="O112" s="1122">
        <f>0</f>
        <v>0</v>
      </c>
      <c r="P112" s="1122">
        <f>0</f>
        <v>0</v>
      </c>
      <c r="Q112" s="1122">
        <f>0</f>
        <v>0</v>
      </c>
      <c r="R112" s="1122">
        <f>0</f>
        <v>0</v>
      </c>
      <c r="S112" s="1122">
        <f>0</f>
        <v>0</v>
      </c>
      <c r="T112" s="1122">
        <f>0</f>
        <v>0</v>
      </c>
      <c r="U112" s="1122">
        <f>0</f>
        <v>0</v>
      </c>
      <c r="V112" s="1122">
        <v>1</v>
      </c>
      <c r="W112" s="257" t="s">
        <v>434</v>
      </c>
      <c r="X112" s="1636"/>
    </row>
    <row r="113" spans="1:24" s="309" customFormat="1" ht="13.5" customHeight="1" thickBot="1" x14ac:dyDescent="0.25">
      <c r="A113" s="1625" t="s">
        <v>1035</v>
      </c>
      <c r="B113" s="1627" t="s">
        <v>1036</v>
      </c>
      <c r="C113" s="256" t="s">
        <v>1111</v>
      </c>
      <c r="D113" s="1123">
        <f t="shared" si="1"/>
        <v>49</v>
      </c>
      <c r="E113" s="1124">
        <v>3</v>
      </c>
      <c r="F113" s="1125">
        <v>2</v>
      </c>
      <c r="G113" s="1125">
        <v>1</v>
      </c>
      <c r="H113" s="1125">
        <v>3</v>
      </c>
      <c r="I113" s="1125">
        <v>3</v>
      </c>
      <c r="J113" s="1125">
        <v>3</v>
      </c>
      <c r="K113" s="1125">
        <v>3</v>
      </c>
      <c r="L113" s="1125">
        <f>0</f>
        <v>0</v>
      </c>
      <c r="M113" s="1125">
        <v>5</v>
      </c>
      <c r="N113" s="1125">
        <v>3</v>
      </c>
      <c r="O113" s="1125">
        <v>11</v>
      </c>
      <c r="P113" s="1125">
        <v>4</v>
      </c>
      <c r="Q113" s="1125">
        <v>2</v>
      </c>
      <c r="R113" s="1125">
        <v>1</v>
      </c>
      <c r="S113" s="1125">
        <v>1</v>
      </c>
      <c r="T113" s="1125">
        <v>1</v>
      </c>
      <c r="U113" s="1125">
        <f>0</f>
        <v>0</v>
      </c>
      <c r="V113" s="1125">
        <v>3</v>
      </c>
      <c r="W113" s="256" t="s">
        <v>180</v>
      </c>
      <c r="X113" s="1637" t="s">
        <v>1037</v>
      </c>
    </row>
    <row r="114" spans="1:24" s="309" customFormat="1" ht="13.5" thickBot="1" x14ac:dyDescent="0.25">
      <c r="A114" s="1626"/>
      <c r="B114" s="1628"/>
      <c r="C114" s="256" t="s">
        <v>1113</v>
      </c>
      <c r="D114" s="1123">
        <f t="shared" si="1"/>
        <v>23</v>
      </c>
      <c r="E114" s="1124">
        <v>2</v>
      </c>
      <c r="F114" s="1125">
        <v>3</v>
      </c>
      <c r="G114" s="1125">
        <f>0</f>
        <v>0</v>
      </c>
      <c r="H114" s="1125">
        <v>2</v>
      </c>
      <c r="I114" s="1125">
        <f>0</f>
        <v>0</v>
      </c>
      <c r="J114" s="1125">
        <v>2</v>
      </c>
      <c r="K114" s="1125">
        <v>2</v>
      </c>
      <c r="L114" s="1125">
        <f>0</f>
        <v>0</v>
      </c>
      <c r="M114" s="1125">
        <f>0</f>
        <v>0</v>
      </c>
      <c r="N114" s="1125">
        <v>1</v>
      </c>
      <c r="O114" s="1125">
        <v>1</v>
      </c>
      <c r="P114" s="1125">
        <f>0</f>
        <v>0</v>
      </c>
      <c r="Q114" s="1125">
        <v>1</v>
      </c>
      <c r="R114" s="1125">
        <f>0</f>
        <v>0</v>
      </c>
      <c r="S114" s="1125">
        <v>2</v>
      </c>
      <c r="T114" s="1125">
        <v>1</v>
      </c>
      <c r="U114" s="1125">
        <f>0</f>
        <v>0</v>
      </c>
      <c r="V114" s="1125">
        <v>6</v>
      </c>
      <c r="W114" s="256" t="s">
        <v>434</v>
      </c>
      <c r="X114" s="1638"/>
    </row>
    <row r="115" spans="1:24" s="308" customFormat="1" ht="13.5" customHeight="1" thickBot="1" x14ac:dyDescent="0.25">
      <c r="A115" s="1629" t="s">
        <v>1144</v>
      </c>
      <c r="B115" s="1630" t="s">
        <v>1145</v>
      </c>
      <c r="C115" s="314" t="s">
        <v>1111</v>
      </c>
      <c r="D115" s="1117">
        <f t="shared" si="1"/>
        <v>3</v>
      </c>
      <c r="E115" s="1118">
        <f>0</f>
        <v>0</v>
      </c>
      <c r="F115" s="1119">
        <f>0</f>
        <v>0</v>
      </c>
      <c r="G115" s="1119">
        <f>0</f>
        <v>0</v>
      </c>
      <c r="H115" s="1119">
        <f>0</f>
        <v>0</v>
      </c>
      <c r="I115" s="1119">
        <f>0</f>
        <v>0</v>
      </c>
      <c r="J115" s="1119">
        <v>1</v>
      </c>
      <c r="K115" s="1119">
        <f>0</f>
        <v>0</v>
      </c>
      <c r="L115" s="1119">
        <f>0</f>
        <v>0</v>
      </c>
      <c r="M115" s="1119">
        <v>1</v>
      </c>
      <c r="N115" s="1119">
        <f>0</f>
        <v>0</v>
      </c>
      <c r="O115" s="1119">
        <f>0</f>
        <v>0</v>
      </c>
      <c r="P115" s="1119">
        <f>0</f>
        <v>0</v>
      </c>
      <c r="Q115" s="1119">
        <f>0</f>
        <v>0</v>
      </c>
      <c r="R115" s="1119">
        <f>0</f>
        <v>0</v>
      </c>
      <c r="S115" s="1119">
        <f>0</f>
        <v>0</v>
      </c>
      <c r="T115" s="1119">
        <f>0</f>
        <v>0</v>
      </c>
      <c r="U115" s="1119">
        <f>0</f>
        <v>0</v>
      </c>
      <c r="V115" s="1119">
        <v>1</v>
      </c>
      <c r="W115" s="314" t="s">
        <v>180</v>
      </c>
      <c r="X115" s="1639" t="s">
        <v>1146</v>
      </c>
    </row>
    <row r="116" spans="1:24" s="308" customFormat="1" ht="13.5" thickBot="1" x14ac:dyDescent="0.25">
      <c r="A116" s="1622"/>
      <c r="B116" s="1624"/>
      <c r="C116" s="257" t="s">
        <v>1113</v>
      </c>
      <c r="D116" s="1120">
        <f t="shared" si="1"/>
        <v>2</v>
      </c>
      <c r="E116" s="1121">
        <v>1</v>
      </c>
      <c r="F116" s="1122">
        <f>0</f>
        <v>0</v>
      </c>
      <c r="G116" s="1122">
        <v>1</v>
      </c>
      <c r="H116" s="1122">
        <f>0</f>
        <v>0</v>
      </c>
      <c r="I116" s="1122">
        <f>0</f>
        <v>0</v>
      </c>
      <c r="J116" s="1122">
        <f>0</f>
        <v>0</v>
      </c>
      <c r="K116" s="1122">
        <f>0</f>
        <v>0</v>
      </c>
      <c r="L116" s="1122">
        <f>0</f>
        <v>0</v>
      </c>
      <c r="M116" s="1122">
        <f>0</f>
        <v>0</v>
      </c>
      <c r="N116" s="1122">
        <f>0</f>
        <v>0</v>
      </c>
      <c r="O116" s="1122">
        <f>0</f>
        <v>0</v>
      </c>
      <c r="P116" s="1122">
        <f>0</f>
        <v>0</v>
      </c>
      <c r="Q116" s="1122">
        <f>0</f>
        <v>0</v>
      </c>
      <c r="R116" s="1122">
        <f>0</f>
        <v>0</v>
      </c>
      <c r="S116" s="1122">
        <f>0</f>
        <v>0</v>
      </c>
      <c r="T116" s="1122">
        <f>0</f>
        <v>0</v>
      </c>
      <c r="U116" s="1122">
        <f>0</f>
        <v>0</v>
      </c>
      <c r="V116" s="1122">
        <f>0</f>
        <v>0</v>
      </c>
      <c r="W116" s="257" t="s">
        <v>434</v>
      </c>
      <c r="X116" s="1636"/>
    </row>
    <row r="117" spans="1:24" s="309" customFormat="1" ht="12" customHeight="1" thickBot="1" x14ac:dyDescent="0.25">
      <c r="A117" s="1625" t="s">
        <v>1147</v>
      </c>
      <c r="B117" s="1627" t="s">
        <v>1148</v>
      </c>
      <c r="C117" s="256" t="s">
        <v>1111</v>
      </c>
      <c r="D117" s="1123">
        <f t="shared" si="1"/>
        <v>0</v>
      </c>
      <c r="E117" s="1124">
        <f>0</f>
        <v>0</v>
      </c>
      <c r="F117" s="1125">
        <f>0</f>
        <v>0</v>
      </c>
      <c r="G117" s="1125">
        <f>0</f>
        <v>0</v>
      </c>
      <c r="H117" s="1125">
        <f>0</f>
        <v>0</v>
      </c>
      <c r="I117" s="1125">
        <f>0</f>
        <v>0</v>
      </c>
      <c r="J117" s="1125">
        <f>0</f>
        <v>0</v>
      </c>
      <c r="K117" s="1125">
        <f>0</f>
        <v>0</v>
      </c>
      <c r="L117" s="1125">
        <f>0</f>
        <v>0</v>
      </c>
      <c r="M117" s="1125">
        <f>0</f>
        <v>0</v>
      </c>
      <c r="N117" s="1125">
        <f>0</f>
        <v>0</v>
      </c>
      <c r="O117" s="1125">
        <f>0</f>
        <v>0</v>
      </c>
      <c r="P117" s="1125">
        <f>0</f>
        <v>0</v>
      </c>
      <c r="Q117" s="1125">
        <f>0</f>
        <v>0</v>
      </c>
      <c r="R117" s="1125">
        <f>0</f>
        <v>0</v>
      </c>
      <c r="S117" s="1125">
        <f>0</f>
        <v>0</v>
      </c>
      <c r="T117" s="1125">
        <f>0</f>
        <v>0</v>
      </c>
      <c r="U117" s="1125">
        <f>0</f>
        <v>0</v>
      </c>
      <c r="V117" s="1125">
        <f>0</f>
        <v>0</v>
      </c>
      <c r="W117" s="256" t="s">
        <v>180</v>
      </c>
      <c r="X117" s="1637" t="s">
        <v>1149</v>
      </c>
    </row>
    <row r="118" spans="1:24" s="309" customFormat="1" ht="12" customHeight="1" thickBot="1" x14ac:dyDescent="0.25">
      <c r="A118" s="1626"/>
      <c r="B118" s="1628"/>
      <c r="C118" s="256" t="s">
        <v>1113</v>
      </c>
      <c r="D118" s="1123">
        <f t="shared" si="1"/>
        <v>0</v>
      </c>
      <c r="E118" s="1124">
        <f>0</f>
        <v>0</v>
      </c>
      <c r="F118" s="1125">
        <f>0</f>
        <v>0</v>
      </c>
      <c r="G118" s="1125">
        <f>0</f>
        <v>0</v>
      </c>
      <c r="H118" s="1125">
        <f>0</f>
        <v>0</v>
      </c>
      <c r="I118" s="1125">
        <f>0</f>
        <v>0</v>
      </c>
      <c r="J118" s="1125">
        <f>0</f>
        <v>0</v>
      </c>
      <c r="K118" s="1125">
        <f>0</f>
        <v>0</v>
      </c>
      <c r="L118" s="1125">
        <f>0</f>
        <v>0</v>
      </c>
      <c r="M118" s="1125">
        <f>0</f>
        <v>0</v>
      </c>
      <c r="N118" s="1125">
        <f>0</f>
        <v>0</v>
      </c>
      <c r="O118" s="1125">
        <f>0</f>
        <v>0</v>
      </c>
      <c r="P118" s="1125">
        <f>0</f>
        <v>0</v>
      </c>
      <c r="Q118" s="1125">
        <f>0</f>
        <v>0</v>
      </c>
      <c r="R118" s="1125">
        <f>0</f>
        <v>0</v>
      </c>
      <c r="S118" s="1125">
        <f>0</f>
        <v>0</v>
      </c>
      <c r="T118" s="1125">
        <f>0</f>
        <v>0</v>
      </c>
      <c r="U118" s="1125">
        <f>0</f>
        <v>0</v>
      </c>
      <c r="V118" s="1125">
        <f>0</f>
        <v>0</v>
      </c>
      <c r="W118" s="256" t="s">
        <v>434</v>
      </c>
      <c r="X118" s="1638"/>
    </row>
    <row r="119" spans="1:24" s="308" customFormat="1" ht="12" customHeight="1" thickBot="1" x14ac:dyDescent="0.25">
      <c r="A119" s="1629" t="s">
        <v>1569</v>
      </c>
      <c r="B119" s="1630" t="s">
        <v>1570</v>
      </c>
      <c r="C119" s="314" t="s">
        <v>1111</v>
      </c>
      <c r="D119" s="1117">
        <f t="shared" si="1"/>
        <v>0</v>
      </c>
      <c r="E119" s="1118">
        <f>0</f>
        <v>0</v>
      </c>
      <c r="F119" s="1119">
        <f>0</f>
        <v>0</v>
      </c>
      <c r="G119" s="1119">
        <f>0</f>
        <v>0</v>
      </c>
      <c r="H119" s="1119">
        <f>0</f>
        <v>0</v>
      </c>
      <c r="I119" s="1119">
        <f>0</f>
        <v>0</v>
      </c>
      <c r="J119" s="1119">
        <f>0</f>
        <v>0</v>
      </c>
      <c r="K119" s="1119">
        <f>0</f>
        <v>0</v>
      </c>
      <c r="L119" s="1119">
        <f>0</f>
        <v>0</v>
      </c>
      <c r="M119" s="1119">
        <f>0</f>
        <v>0</v>
      </c>
      <c r="N119" s="1119">
        <f>0</f>
        <v>0</v>
      </c>
      <c r="O119" s="1119">
        <f>0</f>
        <v>0</v>
      </c>
      <c r="P119" s="1119">
        <f>0</f>
        <v>0</v>
      </c>
      <c r="Q119" s="1119">
        <f>0</f>
        <v>0</v>
      </c>
      <c r="R119" s="1119">
        <f>0</f>
        <v>0</v>
      </c>
      <c r="S119" s="1119">
        <f>0</f>
        <v>0</v>
      </c>
      <c r="T119" s="1119">
        <f>0</f>
        <v>0</v>
      </c>
      <c r="U119" s="1119">
        <f>0</f>
        <v>0</v>
      </c>
      <c r="V119" s="1119">
        <f>0</f>
        <v>0</v>
      </c>
      <c r="W119" s="314" t="s">
        <v>180</v>
      </c>
      <c r="X119" s="1639" t="s">
        <v>1586</v>
      </c>
    </row>
    <row r="120" spans="1:24" s="308" customFormat="1" ht="12" customHeight="1" thickBot="1" x14ac:dyDescent="0.25">
      <c r="A120" s="1622"/>
      <c r="B120" s="1624"/>
      <c r="C120" s="257" t="s">
        <v>1113</v>
      </c>
      <c r="D120" s="1120">
        <f t="shared" si="1"/>
        <v>1</v>
      </c>
      <c r="E120" s="1121">
        <v>1</v>
      </c>
      <c r="F120" s="1122">
        <f>0</f>
        <v>0</v>
      </c>
      <c r="G120" s="1122">
        <f>0</f>
        <v>0</v>
      </c>
      <c r="H120" s="1122">
        <f>0</f>
        <v>0</v>
      </c>
      <c r="I120" s="1122">
        <f>0</f>
        <v>0</v>
      </c>
      <c r="J120" s="1122">
        <f>0</f>
        <v>0</v>
      </c>
      <c r="K120" s="1122">
        <f>0</f>
        <v>0</v>
      </c>
      <c r="L120" s="1122">
        <f>0</f>
        <v>0</v>
      </c>
      <c r="M120" s="1122">
        <f>0</f>
        <v>0</v>
      </c>
      <c r="N120" s="1122">
        <f>0</f>
        <v>0</v>
      </c>
      <c r="O120" s="1122">
        <f>0</f>
        <v>0</v>
      </c>
      <c r="P120" s="1122">
        <f>0</f>
        <v>0</v>
      </c>
      <c r="Q120" s="1122">
        <f>0</f>
        <v>0</v>
      </c>
      <c r="R120" s="1122">
        <f>0</f>
        <v>0</v>
      </c>
      <c r="S120" s="1122">
        <f>0</f>
        <v>0</v>
      </c>
      <c r="T120" s="1122">
        <f>0</f>
        <v>0</v>
      </c>
      <c r="U120" s="1122">
        <f>0</f>
        <v>0</v>
      </c>
      <c r="V120" s="1122">
        <f>0</f>
        <v>0</v>
      </c>
      <c r="W120" s="257" t="s">
        <v>434</v>
      </c>
      <c r="X120" s="1636"/>
    </row>
    <row r="121" spans="1:24" s="309" customFormat="1" ht="12" customHeight="1" thickBot="1" x14ac:dyDescent="0.25">
      <c r="A121" s="1625" t="s">
        <v>1150</v>
      </c>
      <c r="B121" s="1627" t="s">
        <v>1151</v>
      </c>
      <c r="C121" s="256" t="s">
        <v>1111</v>
      </c>
      <c r="D121" s="1123">
        <f t="shared" si="1"/>
        <v>0</v>
      </c>
      <c r="E121" s="1124">
        <f>0</f>
        <v>0</v>
      </c>
      <c r="F121" s="1125">
        <f>0</f>
        <v>0</v>
      </c>
      <c r="G121" s="1125">
        <f>0</f>
        <v>0</v>
      </c>
      <c r="H121" s="1125">
        <f>0</f>
        <v>0</v>
      </c>
      <c r="I121" s="1125">
        <f>0</f>
        <v>0</v>
      </c>
      <c r="J121" s="1125">
        <f>0</f>
        <v>0</v>
      </c>
      <c r="K121" s="1125">
        <f>0</f>
        <v>0</v>
      </c>
      <c r="L121" s="1125">
        <f>0</f>
        <v>0</v>
      </c>
      <c r="M121" s="1125">
        <f>0</f>
        <v>0</v>
      </c>
      <c r="N121" s="1125">
        <f>0</f>
        <v>0</v>
      </c>
      <c r="O121" s="1125">
        <f>0</f>
        <v>0</v>
      </c>
      <c r="P121" s="1125">
        <f>0</f>
        <v>0</v>
      </c>
      <c r="Q121" s="1125">
        <f>0</f>
        <v>0</v>
      </c>
      <c r="R121" s="1125">
        <f>0</f>
        <v>0</v>
      </c>
      <c r="S121" s="1125">
        <f>0</f>
        <v>0</v>
      </c>
      <c r="T121" s="1125">
        <f>0</f>
        <v>0</v>
      </c>
      <c r="U121" s="1125">
        <f>0</f>
        <v>0</v>
      </c>
      <c r="V121" s="1125">
        <f>0</f>
        <v>0</v>
      </c>
      <c r="W121" s="256" t="s">
        <v>180</v>
      </c>
      <c r="X121" s="1637" t="s">
        <v>1152</v>
      </c>
    </row>
    <row r="122" spans="1:24" s="309" customFormat="1" ht="12" customHeight="1" x14ac:dyDescent="0.2">
      <c r="A122" s="1631"/>
      <c r="B122" s="1632"/>
      <c r="C122" s="1221" t="s">
        <v>1113</v>
      </c>
      <c r="D122" s="1134">
        <f t="shared" si="1"/>
        <v>2</v>
      </c>
      <c r="E122" s="1222">
        <f>0</f>
        <v>0</v>
      </c>
      <c r="F122" s="1223">
        <f>0</f>
        <v>0</v>
      </c>
      <c r="G122" s="1223">
        <f>0</f>
        <v>0</v>
      </c>
      <c r="H122" s="1223">
        <v>2</v>
      </c>
      <c r="I122" s="1223">
        <f>0</f>
        <v>0</v>
      </c>
      <c r="J122" s="1223">
        <f>0</f>
        <v>0</v>
      </c>
      <c r="K122" s="1223">
        <f>0</f>
        <v>0</v>
      </c>
      <c r="L122" s="1223">
        <f>0</f>
        <v>0</v>
      </c>
      <c r="M122" s="1223">
        <f>0</f>
        <v>0</v>
      </c>
      <c r="N122" s="1223">
        <f>0</f>
        <v>0</v>
      </c>
      <c r="O122" s="1223">
        <f>0</f>
        <v>0</v>
      </c>
      <c r="P122" s="1223">
        <f>0</f>
        <v>0</v>
      </c>
      <c r="Q122" s="1223">
        <f>0</f>
        <v>0</v>
      </c>
      <c r="R122" s="1223">
        <f>0</f>
        <v>0</v>
      </c>
      <c r="S122" s="1223">
        <f>0</f>
        <v>0</v>
      </c>
      <c r="T122" s="1223">
        <f>0</f>
        <v>0</v>
      </c>
      <c r="U122" s="1223">
        <f>0</f>
        <v>0</v>
      </c>
      <c r="V122" s="1223">
        <f>0</f>
        <v>0</v>
      </c>
      <c r="W122" s="1221" t="s">
        <v>434</v>
      </c>
      <c r="X122" s="1640"/>
    </row>
    <row r="123" spans="1:24" s="308" customFormat="1" ht="13.5" customHeight="1" thickBot="1" x14ac:dyDescent="0.25">
      <c r="A123" s="1633" t="s">
        <v>1038</v>
      </c>
      <c r="B123" s="1634" t="s">
        <v>1039</v>
      </c>
      <c r="C123" s="310" t="s">
        <v>1111</v>
      </c>
      <c r="D123" s="1126">
        <f t="shared" si="1"/>
        <v>14</v>
      </c>
      <c r="E123" s="1127">
        <f>0</f>
        <v>0</v>
      </c>
      <c r="F123" s="1128">
        <v>1</v>
      </c>
      <c r="G123" s="1128">
        <v>1</v>
      </c>
      <c r="H123" s="1128">
        <v>1</v>
      </c>
      <c r="I123" s="1128">
        <v>2</v>
      </c>
      <c r="J123" s="1128">
        <v>2</v>
      </c>
      <c r="K123" s="1128">
        <v>2</v>
      </c>
      <c r="L123" s="1128">
        <v>2</v>
      </c>
      <c r="M123" s="1128">
        <v>1</v>
      </c>
      <c r="N123" s="1128">
        <v>1</v>
      </c>
      <c r="O123" s="1128">
        <f>0</f>
        <v>0</v>
      </c>
      <c r="P123" s="1128">
        <f>0</f>
        <v>0</v>
      </c>
      <c r="Q123" s="1128">
        <v>1</v>
      </c>
      <c r="R123" s="1128">
        <f>0</f>
        <v>0</v>
      </c>
      <c r="S123" s="1128">
        <f>0</f>
        <v>0</v>
      </c>
      <c r="T123" s="1128">
        <f>0</f>
        <v>0</v>
      </c>
      <c r="U123" s="1128">
        <f>0</f>
        <v>0</v>
      </c>
      <c r="V123" s="1128">
        <f>0</f>
        <v>0</v>
      </c>
      <c r="W123" s="310" t="s">
        <v>180</v>
      </c>
      <c r="X123" s="1641" t="s">
        <v>504</v>
      </c>
    </row>
    <row r="124" spans="1:24" s="308" customFormat="1" ht="13.5" thickBot="1" x14ac:dyDescent="0.25">
      <c r="A124" s="1622"/>
      <c r="B124" s="1624"/>
      <c r="C124" s="257" t="s">
        <v>1113</v>
      </c>
      <c r="D124" s="1120">
        <f t="shared" si="1"/>
        <v>4</v>
      </c>
      <c r="E124" s="1121">
        <f>0</f>
        <v>0</v>
      </c>
      <c r="F124" s="1122">
        <f>0</f>
        <v>0</v>
      </c>
      <c r="G124" s="1122">
        <f>0</f>
        <v>0</v>
      </c>
      <c r="H124" s="1122">
        <v>1</v>
      </c>
      <c r="I124" s="1122">
        <f>0</f>
        <v>0</v>
      </c>
      <c r="J124" s="1122">
        <v>1</v>
      </c>
      <c r="K124" s="1122">
        <f>0</f>
        <v>0</v>
      </c>
      <c r="L124" s="1122">
        <f>0</f>
        <v>0</v>
      </c>
      <c r="M124" s="1122">
        <f>0</f>
        <v>0</v>
      </c>
      <c r="N124" s="1122">
        <f>0</f>
        <v>0</v>
      </c>
      <c r="O124" s="1122">
        <v>1</v>
      </c>
      <c r="P124" s="1122">
        <f>0</f>
        <v>0</v>
      </c>
      <c r="Q124" s="1122">
        <f>0</f>
        <v>0</v>
      </c>
      <c r="R124" s="1122">
        <f>0</f>
        <v>0</v>
      </c>
      <c r="S124" s="1122">
        <f>0</f>
        <v>0</v>
      </c>
      <c r="T124" s="1122">
        <v>1</v>
      </c>
      <c r="U124" s="1122">
        <f>0</f>
        <v>0</v>
      </c>
      <c r="V124" s="1122">
        <f>0</f>
        <v>0</v>
      </c>
      <c r="W124" s="257" t="s">
        <v>434</v>
      </c>
      <c r="X124" s="1636"/>
    </row>
    <row r="125" spans="1:24" s="309" customFormat="1" ht="13.5" customHeight="1" thickBot="1" x14ac:dyDescent="0.25">
      <c r="A125" s="1625" t="s">
        <v>1040</v>
      </c>
      <c r="B125" s="1627" t="s">
        <v>1041</v>
      </c>
      <c r="C125" s="256" t="s">
        <v>1111</v>
      </c>
      <c r="D125" s="1123">
        <f t="shared" si="1"/>
        <v>2</v>
      </c>
      <c r="E125" s="1124">
        <f>0</f>
        <v>0</v>
      </c>
      <c r="F125" s="1125">
        <f>0</f>
        <v>0</v>
      </c>
      <c r="G125" s="1125">
        <f>0</f>
        <v>0</v>
      </c>
      <c r="H125" s="1125">
        <f>0</f>
        <v>0</v>
      </c>
      <c r="I125" s="1125">
        <f>0</f>
        <v>0</v>
      </c>
      <c r="J125" s="1125">
        <f>0</f>
        <v>0</v>
      </c>
      <c r="K125" s="1125">
        <f>0</f>
        <v>0</v>
      </c>
      <c r="L125" s="1125">
        <f>0</f>
        <v>0</v>
      </c>
      <c r="M125" s="1125">
        <f>0</f>
        <v>0</v>
      </c>
      <c r="N125" s="1125">
        <f>0</f>
        <v>0</v>
      </c>
      <c r="O125" s="1125">
        <v>1</v>
      </c>
      <c r="P125" s="1125">
        <f>0</f>
        <v>0</v>
      </c>
      <c r="Q125" s="1125">
        <v>1</v>
      </c>
      <c r="R125" s="1125">
        <f>0</f>
        <v>0</v>
      </c>
      <c r="S125" s="1125">
        <f>0</f>
        <v>0</v>
      </c>
      <c r="T125" s="1125">
        <f>0</f>
        <v>0</v>
      </c>
      <c r="U125" s="1125">
        <f>0</f>
        <v>0</v>
      </c>
      <c r="V125" s="1125">
        <f>0</f>
        <v>0</v>
      </c>
      <c r="W125" s="256" t="s">
        <v>180</v>
      </c>
      <c r="X125" s="1637" t="s">
        <v>1042</v>
      </c>
    </row>
    <row r="126" spans="1:24" s="309" customFormat="1" ht="13.5" thickBot="1" x14ac:dyDescent="0.25">
      <c r="A126" s="1626"/>
      <c r="B126" s="1628"/>
      <c r="C126" s="256" t="s">
        <v>1113</v>
      </c>
      <c r="D126" s="1123">
        <f t="shared" si="1"/>
        <v>1</v>
      </c>
      <c r="E126" s="1124">
        <f>0</f>
        <v>0</v>
      </c>
      <c r="F126" s="1125">
        <f>0</f>
        <v>0</v>
      </c>
      <c r="G126" s="1125">
        <f>0</f>
        <v>0</v>
      </c>
      <c r="H126" s="1125">
        <f>0</f>
        <v>0</v>
      </c>
      <c r="I126" s="1125">
        <f>0</f>
        <v>0</v>
      </c>
      <c r="J126" s="1125">
        <f>0</f>
        <v>0</v>
      </c>
      <c r="K126" s="1125">
        <f>0</f>
        <v>0</v>
      </c>
      <c r="L126" s="1125">
        <f>0</f>
        <v>0</v>
      </c>
      <c r="M126" s="1125">
        <f>0</f>
        <v>0</v>
      </c>
      <c r="N126" s="1125">
        <f>0</f>
        <v>0</v>
      </c>
      <c r="O126" s="1125">
        <v>1</v>
      </c>
      <c r="P126" s="1125">
        <f>0</f>
        <v>0</v>
      </c>
      <c r="Q126" s="1125">
        <f>0</f>
        <v>0</v>
      </c>
      <c r="R126" s="1125">
        <f>0</f>
        <v>0</v>
      </c>
      <c r="S126" s="1125">
        <f>0</f>
        <v>0</v>
      </c>
      <c r="T126" s="1125">
        <f>0</f>
        <v>0</v>
      </c>
      <c r="U126" s="1125">
        <f>0</f>
        <v>0</v>
      </c>
      <c r="V126" s="1125">
        <f>0</f>
        <v>0</v>
      </c>
      <c r="W126" s="256" t="s">
        <v>434</v>
      </c>
      <c r="X126" s="1638"/>
    </row>
    <row r="127" spans="1:24" s="308" customFormat="1" ht="12" customHeight="1" thickBot="1" x14ac:dyDescent="0.25">
      <c r="A127" s="1629" t="s">
        <v>1043</v>
      </c>
      <c r="B127" s="1630" t="s">
        <v>1044</v>
      </c>
      <c r="C127" s="314" t="s">
        <v>1111</v>
      </c>
      <c r="D127" s="1117">
        <f t="shared" si="1"/>
        <v>3</v>
      </c>
      <c r="E127" s="1118">
        <v>1</v>
      </c>
      <c r="F127" s="1119">
        <f>0</f>
        <v>0</v>
      </c>
      <c r="G127" s="1119">
        <f>0</f>
        <v>0</v>
      </c>
      <c r="H127" s="1119">
        <f>0</f>
        <v>0</v>
      </c>
      <c r="I127" s="1119">
        <f>0</f>
        <v>0</v>
      </c>
      <c r="J127" s="1119">
        <f>0</f>
        <v>0</v>
      </c>
      <c r="K127" s="1119">
        <f>0</f>
        <v>0</v>
      </c>
      <c r="L127" s="1119">
        <f>0</f>
        <v>0</v>
      </c>
      <c r="M127" s="1119">
        <f>0</f>
        <v>0</v>
      </c>
      <c r="N127" s="1119">
        <v>1</v>
      </c>
      <c r="O127" s="1119">
        <f>0</f>
        <v>0</v>
      </c>
      <c r="P127" s="1119">
        <f>0</f>
        <v>0</v>
      </c>
      <c r="Q127" s="1119">
        <v>1</v>
      </c>
      <c r="R127" s="1119">
        <f>0</f>
        <v>0</v>
      </c>
      <c r="S127" s="1119">
        <f>0</f>
        <v>0</v>
      </c>
      <c r="T127" s="1119">
        <f>0</f>
        <v>0</v>
      </c>
      <c r="U127" s="1119">
        <f>0</f>
        <v>0</v>
      </c>
      <c r="V127" s="1119">
        <f>0</f>
        <v>0</v>
      </c>
      <c r="W127" s="314" t="s">
        <v>180</v>
      </c>
      <c r="X127" s="1639" t="s">
        <v>1045</v>
      </c>
    </row>
    <row r="128" spans="1:24" s="308" customFormat="1" ht="12" customHeight="1" thickBot="1" x14ac:dyDescent="0.25">
      <c r="A128" s="1622"/>
      <c r="B128" s="1624"/>
      <c r="C128" s="257" t="s">
        <v>1113</v>
      </c>
      <c r="D128" s="1120">
        <f t="shared" si="1"/>
        <v>1</v>
      </c>
      <c r="E128" s="1121">
        <f>0</f>
        <v>0</v>
      </c>
      <c r="F128" s="1122">
        <f>0</f>
        <v>0</v>
      </c>
      <c r="G128" s="1122">
        <v>1</v>
      </c>
      <c r="H128" s="1122">
        <f>0</f>
        <v>0</v>
      </c>
      <c r="I128" s="1122">
        <f>0</f>
        <v>0</v>
      </c>
      <c r="J128" s="1122">
        <f>0</f>
        <v>0</v>
      </c>
      <c r="K128" s="1122">
        <f>0</f>
        <v>0</v>
      </c>
      <c r="L128" s="1122">
        <f>0</f>
        <v>0</v>
      </c>
      <c r="M128" s="1122">
        <f>0</f>
        <v>0</v>
      </c>
      <c r="N128" s="1122">
        <f>0</f>
        <v>0</v>
      </c>
      <c r="O128" s="1122">
        <f>0</f>
        <v>0</v>
      </c>
      <c r="P128" s="1122">
        <f>0</f>
        <v>0</v>
      </c>
      <c r="Q128" s="1122">
        <f>0</f>
        <v>0</v>
      </c>
      <c r="R128" s="1122">
        <f>0</f>
        <v>0</v>
      </c>
      <c r="S128" s="1122">
        <f>0</f>
        <v>0</v>
      </c>
      <c r="T128" s="1122">
        <f>0</f>
        <v>0</v>
      </c>
      <c r="U128" s="1122">
        <f>0</f>
        <v>0</v>
      </c>
      <c r="V128" s="1122">
        <f>0</f>
        <v>0</v>
      </c>
      <c r="W128" s="257" t="s">
        <v>434</v>
      </c>
      <c r="X128" s="1636"/>
    </row>
    <row r="129" spans="1:24" s="309" customFormat="1" ht="12" customHeight="1" thickBot="1" x14ac:dyDescent="0.25">
      <c r="A129" s="1625" t="s">
        <v>1602</v>
      </c>
      <c r="B129" s="1627" t="s">
        <v>1603</v>
      </c>
      <c r="C129" s="256" t="s">
        <v>1111</v>
      </c>
      <c r="D129" s="1123">
        <f t="shared" si="1"/>
        <v>1</v>
      </c>
      <c r="E129" s="1124">
        <f>0</f>
        <v>0</v>
      </c>
      <c r="F129" s="1125">
        <f>0</f>
        <v>0</v>
      </c>
      <c r="G129" s="1125">
        <f>0</f>
        <v>0</v>
      </c>
      <c r="H129" s="1125">
        <f>0</f>
        <v>0</v>
      </c>
      <c r="I129" s="1125">
        <f>0</f>
        <v>0</v>
      </c>
      <c r="J129" s="1125">
        <f>0</f>
        <v>0</v>
      </c>
      <c r="K129" s="1125">
        <f>0</f>
        <v>0</v>
      </c>
      <c r="L129" s="1125">
        <v>1</v>
      </c>
      <c r="M129" s="1125">
        <f>0</f>
        <v>0</v>
      </c>
      <c r="N129" s="1125">
        <f>0</f>
        <v>0</v>
      </c>
      <c r="O129" s="1125">
        <f>0</f>
        <v>0</v>
      </c>
      <c r="P129" s="1125">
        <f>0</f>
        <v>0</v>
      </c>
      <c r="Q129" s="1125">
        <f>0</f>
        <v>0</v>
      </c>
      <c r="R129" s="1125">
        <f>0</f>
        <v>0</v>
      </c>
      <c r="S129" s="1125">
        <f>0</f>
        <v>0</v>
      </c>
      <c r="T129" s="1125">
        <f>0</f>
        <v>0</v>
      </c>
      <c r="U129" s="1125">
        <f>0</f>
        <v>0</v>
      </c>
      <c r="V129" s="1125">
        <f>0</f>
        <v>0</v>
      </c>
      <c r="W129" s="256" t="s">
        <v>180</v>
      </c>
      <c r="X129" s="1637" t="s">
        <v>1616</v>
      </c>
    </row>
    <row r="130" spans="1:24" s="309" customFormat="1" ht="12" customHeight="1" thickBot="1" x14ac:dyDescent="0.25">
      <c r="A130" s="1626"/>
      <c r="B130" s="1628"/>
      <c r="C130" s="256" t="s">
        <v>1113</v>
      </c>
      <c r="D130" s="1123">
        <f t="shared" si="1"/>
        <v>1</v>
      </c>
      <c r="E130" s="1124">
        <f>0</f>
        <v>0</v>
      </c>
      <c r="F130" s="1125">
        <f>0</f>
        <v>0</v>
      </c>
      <c r="G130" s="1125">
        <f>0</f>
        <v>0</v>
      </c>
      <c r="H130" s="1125">
        <v>1</v>
      </c>
      <c r="I130" s="1125">
        <f>0</f>
        <v>0</v>
      </c>
      <c r="J130" s="1125">
        <f>0</f>
        <v>0</v>
      </c>
      <c r="K130" s="1125">
        <f>0</f>
        <v>0</v>
      </c>
      <c r="L130" s="1125">
        <f>0</f>
        <v>0</v>
      </c>
      <c r="M130" s="1125">
        <f>0</f>
        <v>0</v>
      </c>
      <c r="N130" s="1125">
        <f>0</f>
        <v>0</v>
      </c>
      <c r="O130" s="1125">
        <f>0</f>
        <v>0</v>
      </c>
      <c r="P130" s="1125">
        <f>0</f>
        <v>0</v>
      </c>
      <c r="Q130" s="1125">
        <f>0</f>
        <v>0</v>
      </c>
      <c r="R130" s="1125">
        <f>0</f>
        <v>0</v>
      </c>
      <c r="S130" s="1125">
        <f>0</f>
        <v>0</v>
      </c>
      <c r="T130" s="1125">
        <f>0</f>
        <v>0</v>
      </c>
      <c r="U130" s="1125">
        <f>0</f>
        <v>0</v>
      </c>
      <c r="V130" s="1125">
        <f>0</f>
        <v>0</v>
      </c>
      <c r="W130" s="256" t="s">
        <v>434</v>
      </c>
      <c r="X130" s="1638"/>
    </row>
    <row r="131" spans="1:24" s="308" customFormat="1" ht="12" customHeight="1" thickBot="1" x14ac:dyDescent="0.25">
      <c r="A131" s="1629" t="s">
        <v>1604</v>
      </c>
      <c r="B131" s="1630" t="s">
        <v>1605</v>
      </c>
      <c r="C131" s="310" t="s">
        <v>1111</v>
      </c>
      <c r="D131" s="1126">
        <f t="shared" si="1"/>
        <v>0</v>
      </c>
      <c r="E131" s="1127">
        <f>0</f>
        <v>0</v>
      </c>
      <c r="F131" s="1128">
        <f>0</f>
        <v>0</v>
      </c>
      <c r="G131" s="1128">
        <f>0</f>
        <v>0</v>
      </c>
      <c r="H131" s="1128">
        <f>0</f>
        <v>0</v>
      </c>
      <c r="I131" s="1128">
        <f>0</f>
        <v>0</v>
      </c>
      <c r="J131" s="1128">
        <f>0</f>
        <v>0</v>
      </c>
      <c r="K131" s="1128">
        <f>0</f>
        <v>0</v>
      </c>
      <c r="L131" s="1128">
        <f>0</f>
        <v>0</v>
      </c>
      <c r="M131" s="1128">
        <f>0</f>
        <v>0</v>
      </c>
      <c r="N131" s="1128">
        <f>0</f>
        <v>0</v>
      </c>
      <c r="O131" s="1128">
        <f>0</f>
        <v>0</v>
      </c>
      <c r="P131" s="1128">
        <f>0</f>
        <v>0</v>
      </c>
      <c r="Q131" s="1128">
        <f>0</f>
        <v>0</v>
      </c>
      <c r="R131" s="1128">
        <f>0</f>
        <v>0</v>
      </c>
      <c r="S131" s="1128">
        <f>0</f>
        <v>0</v>
      </c>
      <c r="T131" s="1128">
        <f>0</f>
        <v>0</v>
      </c>
      <c r="U131" s="1128">
        <f>0</f>
        <v>0</v>
      </c>
      <c r="V131" s="1128">
        <f>0</f>
        <v>0</v>
      </c>
      <c r="W131" s="310" t="s">
        <v>180</v>
      </c>
      <c r="X131" s="1639" t="s">
        <v>1617</v>
      </c>
    </row>
    <row r="132" spans="1:24" s="308" customFormat="1" ht="12" customHeight="1" thickBot="1" x14ac:dyDescent="0.25">
      <c r="A132" s="1622"/>
      <c r="B132" s="1624"/>
      <c r="C132" s="257" t="s">
        <v>1113</v>
      </c>
      <c r="D132" s="1120">
        <f t="shared" si="1"/>
        <v>1</v>
      </c>
      <c r="E132" s="1121">
        <f>0</f>
        <v>0</v>
      </c>
      <c r="F132" s="1122">
        <v>1</v>
      </c>
      <c r="G132" s="1122">
        <f>0</f>
        <v>0</v>
      </c>
      <c r="H132" s="1122">
        <f>0</f>
        <v>0</v>
      </c>
      <c r="I132" s="1122">
        <f>0</f>
        <v>0</v>
      </c>
      <c r="J132" s="1122">
        <f>0</f>
        <v>0</v>
      </c>
      <c r="K132" s="1122">
        <f>0</f>
        <v>0</v>
      </c>
      <c r="L132" s="1122">
        <f>0</f>
        <v>0</v>
      </c>
      <c r="M132" s="1122">
        <f>0</f>
        <v>0</v>
      </c>
      <c r="N132" s="1122">
        <f>0</f>
        <v>0</v>
      </c>
      <c r="O132" s="1122">
        <f>0</f>
        <v>0</v>
      </c>
      <c r="P132" s="1122">
        <f>0</f>
        <v>0</v>
      </c>
      <c r="Q132" s="1122">
        <f>0</f>
        <v>0</v>
      </c>
      <c r="R132" s="1122">
        <f>0</f>
        <v>0</v>
      </c>
      <c r="S132" s="1122">
        <f>0</f>
        <v>0</v>
      </c>
      <c r="T132" s="1122">
        <f>0</f>
        <v>0</v>
      </c>
      <c r="U132" s="1122">
        <f>0</f>
        <v>0</v>
      </c>
      <c r="V132" s="1122">
        <f>0</f>
        <v>0</v>
      </c>
      <c r="W132" s="257" t="s">
        <v>434</v>
      </c>
      <c r="X132" s="1636"/>
    </row>
    <row r="133" spans="1:24" s="309" customFormat="1" ht="18.75" customHeight="1" thickBot="1" x14ac:dyDescent="0.25">
      <c r="A133" s="1625" t="s">
        <v>1606</v>
      </c>
      <c r="B133" s="1627" t="s">
        <v>1607</v>
      </c>
      <c r="C133" s="256" t="s">
        <v>1111</v>
      </c>
      <c r="D133" s="1123">
        <f t="shared" si="1"/>
        <v>0</v>
      </c>
      <c r="E133" s="1124">
        <f>0</f>
        <v>0</v>
      </c>
      <c r="F133" s="1125">
        <f>0</f>
        <v>0</v>
      </c>
      <c r="G133" s="1125">
        <f>0</f>
        <v>0</v>
      </c>
      <c r="H133" s="1125">
        <f>0</f>
        <v>0</v>
      </c>
      <c r="I133" s="1125">
        <f>0</f>
        <v>0</v>
      </c>
      <c r="J133" s="1125">
        <f>0</f>
        <v>0</v>
      </c>
      <c r="K133" s="1125">
        <f>0</f>
        <v>0</v>
      </c>
      <c r="L133" s="1125">
        <f>0</f>
        <v>0</v>
      </c>
      <c r="M133" s="1125">
        <f>0</f>
        <v>0</v>
      </c>
      <c r="N133" s="1125">
        <f>0</f>
        <v>0</v>
      </c>
      <c r="O133" s="1125">
        <f>0</f>
        <v>0</v>
      </c>
      <c r="P133" s="1125">
        <f>0</f>
        <v>0</v>
      </c>
      <c r="Q133" s="1125">
        <f>0</f>
        <v>0</v>
      </c>
      <c r="R133" s="1125">
        <f>0</f>
        <v>0</v>
      </c>
      <c r="S133" s="1125">
        <f>0</f>
        <v>0</v>
      </c>
      <c r="T133" s="1125">
        <f>0</f>
        <v>0</v>
      </c>
      <c r="U133" s="1125">
        <f>0</f>
        <v>0</v>
      </c>
      <c r="V133" s="1125">
        <f>0</f>
        <v>0</v>
      </c>
      <c r="W133" s="256" t="s">
        <v>180</v>
      </c>
      <c r="X133" s="1637" t="s">
        <v>1618</v>
      </c>
    </row>
    <row r="134" spans="1:24" s="309" customFormat="1" ht="18.75" customHeight="1" thickBot="1" x14ac:dyDescent="0.25">
      <c r="A134" s="1626"/>
      <c r="B134" s="1628"/>
      <c r="C134" s="256" t="s">
        <v>1113</v>
      </c>
      <c r="D134" s="1123">
        <f t="shared" si="1"/>
        <v>1</v>
      </c>
      <c r="E134" s="1124">
        <f>0</f>
        <v>0</v>
      </c>
      <c r="F134" s="1125">
        <f>0</f>
        <v>0</v>
      </c>
      <c r="G134" s="1125">
        <f>0</f>
        <v>0</v>
      </c>
      <c r="H134" s="1125">
        <f>0</f>
        <v>0</v>
      </c>
      <c r="I134" s="1125">
        <f>0</f>
        <v>0</v>
      </c>
      <c r="J134" s="1125">
        <f>0</f>
        <v>0</v>
      </c>
      <c r="K134" s="1125">
        <f>0</f>
        <v>0</v>
      </c>
      <c r="L134" s="1125">
        <f>0</f>
        <v>0</v>
      </c>
      <c r="M134" s="1125">
        <v>1</v>
      </c>
      <c r="N134" s="1125">
        <f>0</f>
        <v>0</v>
      </c>
      <c r="O134" s="1125">
        <f>0</f>
        <v>0</v>
      </c>
      <c r="P134" s="1125">
        <f>0</f>
        <v>0</v>
      </c>
      <c r="Q134" s="1125">
        <f>0</f>
        <v>0</v>
      </c>
      <c r="R134" s="1125">
        <f>0</f>
        <v>0</v>
      </c>
      <c r="S134" s="1125">
        <f>0</f>
        <v>0</v>
      </c>
      <c r="T134" s="1125">
        <f>0</f>
        <v>0</v>
      </c>
      <c r="U134" s="1125">
        <f>0</f>
        <v>0</v>
      </c>
      <c r="V134" s="1125">
        <f>0</f>
        <v>0</v>
      </c>
      <c r="W134" s="256" t="s">
        <v>434</v>
      </c>
      <c r="X134" s="1638"/>
    </row>
    <row r="135" spans="1:24" s="308" customFormat="1" ht="13.5" customHeight="1" thickBot="1" x14ac:dyDescent="0.25">
      <c r="A135" s="1629" t="s">
        <v>1218</v>
      </c>
      <c r="B135" s="1630" t="s">
        <v>1219</v>
      </c>
      <c r="C135" s="314" t="s">
        <v>1111</v>
      </c>
      <c r="D135" s="1117">
        <f t="shared" si="1"/>
        <v>0</v>
      </c>
      <c r="E135" s="1118">
        <f>0</f>
        <v>0</v>
      </c>
      <c r="F135" s="1119">
        <f>0</f>
        <v>0</v>
      </c>
      <c r="G135" s="1119">
        <f>0</f>
        <v>0</v>
      </c>
      <c r="H135" s="1119">
        <f>0</f>
        <v>0</v>
      </c>
      <c r="I135" s="1119">
        <f>0</f>
        <v>0</v>
      </c>
      <c r="J135" s="1119">
        <f>0</f>
        <v>0</v>
      </c>
      <c r="K135" s="1119">
        <f>0</f>
        <v>0</v>
      </c>
      <c r="L135" s="1119">
        <f>0</f>
        <v>0</v>
      </c>
      <c r="M135" s="1119">
        <f>0</f>
        <v>0</v>
      </c>
      <c r="N135" s="1119">
        <f>0</f>
        <v>0</v>
      </c>
      <c r="O135" s="1119">
        <f>0</f>
        <v>0</v>
      </c>
      <c r="P135" s="1119">
        <f>0</f>
        <v>0</v>
      </c>
      <c r="Q135" s="1119">
        <f>0</f>
        <v>0</v>
      </c>
      <c r="R135" s="1119">
        <f>0</f>
        <v>0</v>
      </c>
      <c r="S135" s="1119">
        <f>0</f>
        <v>0</v>
      </c>
      <c r="T135" s="1119">
        <f>0</f>
        <v>0</v>
      </c>
      <c r="U135" s="1119">
        <f>0</f>
        <v>0</v>
      </c>
      <c r="V135" s="1119">
        <f>0</f>
        <v>0</v>
      </c>
      <c r="W135" s="314" t="s">
        <v>180</v>
      </c>
      <c r="X135" s="1639" t="s">
        <v>1248</v>
      </c>
    </row>
    <row r="136" spans="1:24" s="308" customFormat="1" ht="13.5" thickBot="1" x14ac:dyDescent="0.25">
      <c r="A136" s="1622"/>
      <c r="B136" s="1624"/>
      <c r="C136" s="257" t="s">
        <v>1113</v>
      </c>
      <c r="D136" s="1120">
        <f t="shared" ref="D136:D224" si="2">SUM(E136:V136)</f>
        <v>0</v>
      </c>
      <c r="E136" s="1121">
        <f>0</f>
        <v>0</v>
      </c>
      <c r="F136" s="1122">
        <f>0</f>
        <v>0</v>
      </c>
      <c r="G136" s="1122">
        <f>0</f>
        <v>0</v>
      </c>
      <c r="H136" s="1122">
        <f>0</f>
        <v>0</v>
      </c>
      <c r="I136" s="1122">
        <f>0</f>
        <v>0</v>
      </c>
      <c r="J136" s="1122">
        <f>0</f>
        <v>0</v>
      </c>
      <c r="K136" s="1122">
        <f>0</f>
        <v>0</v>
      </c>
      <c r="L136" s="1122">
        <f>0</f>
        <v>0</v>
      </c>
      <c r="M136" s="1122">
        <f>0</f>
        <v>0</v>
      </c>
      <c r="N136" s="1122">
        <f>0</f>
        <v>0</v>
      </c>
      <c r="O136" s="1122">
        <f>0</f>
        <v>0</v>
      </c>
      <c r="P136" s="1122">
        <f>0</f>
        <v>0</v>
      </c>
      <c r="Q136" s="1122">
        <f>0</f>
        <v>0</v>
      </c>
      <c r="R136" s="1122">
        <f>0</f>
        <v>0</v>
      </c>
      <c r="S136" s="1122">
        <f>0</f>
        <v>0</v>
      </c>
      <c r="T136" s="1122">
        <f>0</f>
        <v>0</v>
      </c>
      <c r="U136" s="1122">
        <f>0</f>
        <v>0</v>
      </c>
      <c r="V136" s="1122">
        <f>0</f>
        <v>0</v>
      </c>
      <c r="W136" s="257" t="s">
        <v>434</v>
      </c>
      <c r="X136" s="1636"/>
    </row>
    <row r="137" spans="1:24" s="309" customFormat="1" ht="13.5" customHeight="1" thickBot="1" x14ac:dyDescent="0.25">
      <c r="A137" s="1625" t="s">
        <v>1220</v>
      </c>
      <c r="B137" s="1627" t="s">
        <v>1221</v>
      </c>
      <c r="C137" s="256" t="s">
        <v>1111</v>
      </c>
      <c r="D137" s="1123">
        <f t="shared" si="2"/>
        <v>0</v>
      </c>
      <c r="E137" s="1124">
        <f>0</f>
        <v>0</v>
      </c>
      <c r="F137" s="1125">
        <f>0</f>
        <v>0</v>
      </c>
      <c r="G137" s="1125">
        <f>0</f>
        <v>0</v>
      </c>
      <c r="H137" s="1125">
        <f>0</f>
        <v>0</v>
      </c>
      <c r="I137" s="1125">
        <f>0</f>
        <v>0</v>
      </c>
      <c r="J137" s="1125">
        <f>0</f>
        <v>0</v>
      </c>
      <c r="K137" s="1125">
        <f>0</f>
        <v>0</v>
      </c>
      <c r="L137" s="1125">
        <f>0</f>
        <v>0</v>
      </c>
      <c r="M137" s="1125">
        <f>0</f>
        <v>0</v>
      </c>
      <c r="N137" s="1125">
        <f>0</f>
        <v>0</v>
      </c>
      <c r="O137" s="1125">
        <f>0</f>
        <v>0</v>
      </c>
      <c r="P137" s="1125">
        <f>0</f>
        <v>0</v>
      </c>
      <c r="Q137" s="1125">
        <f>0</f>
        <v>0</v>
      </c>
      <c r="R137" s="1125">
        <f>0</f>
        <v>0</v>
      </c>
      <c r="S137" s="1125">
        <f>0</f>
        <v>0</v>
      </c>
      <c r="T137" s="1125">
        <f>0</f>
        <v>0</v>
      </c>
      <c r="U137" s="1125">
        <f>0</f>
        <v>0</v>
      </c>
      <c r="V137" s="1125">
        <f>0</f>
        <v>0</v>
      </c>
      <c r="W137" s="256" t="s">
        <v>180</v>
      </c>
      <c r="X137" s="1637" t="s">
        <v>1249</v>
      </c>
    </row>
    <row r="138" spans="1:24" s="309" customFormat="1" ht="13.5" thickBot="1" x14ac:dyDescent="0.25">
      <c r="A138" s="1626"/>
      <c r="B138" s="1628"/>
      <c r="C138" s="256" t="s">
        <v>1113</v>
      </c>
      <c r="D138" s="1123">
        <f t="shared" si="2"/>
        <v>0</v>
      </c>
      <c r="E138" s="1124">
        <f>0</f>
        <v>0</v>
      </c>
      <c r="F138" s="1125">
        <f>0</f>
        <v>0</v>
      </c>
      <c r="G138" s="1125">
        <f>0</f>
        <v>0</v>
      </c>
      <c r="H138" s="1125">
        <f>0</f>
        <v>0</v>
      </c>
      <c r="I138" s="1125">
        <f>0</f>
        <v>0</v>
      </c>
      <c r="J138" s="1125">
        <f>0</f>
        <v>0</v>
      </c>
      <c r="K138" s="1125">
        <f>0</f>
        <v>0</v>
      </c>
      <c r="L138" s="1125">
        <f>0</f>
        <v>0</v>
      </c>
      <c r="M138" s="1125">
        <f>0</f>
        <v>0</v>
      </c>
      <c r="N138" s="1125">
        <f>0</f>
        <v>0</v>
      </c>
      <c r="O138" s="1125">
        <f>0</f>
        <v>0</v>
      </c>
      <c r="P138" s="1125">
        <f>0</f>
        <v>0</v>
      </c>
      <c r="Q138" s="1125">
        <f>0</f>
        <v>0</v>
      </c>
      <c r="R138" s="1125">
        <f>0</f>
        <v>0</v>
      </c>
      <c r="S138" s="1125">
        <f>0</f>
        <v>0</v>
      </c>
      <c r="T138" s="1125">
        <f>0</f>
        <v>0</v>
      </c>
      <c r="U138" s="1125">
        <f>0</f>
        <v>0</v>
      </c>
      <c r="V138" s="1125">
        <f>0</f>
        <v>0</v>
      </c>
      <c r="W138" s="256" t="s">
        <v>434</v>
      </c>
      <c r="X138" s="1638"/>
    </row>
    <row r="139" spans="1:24" s="308" customFormat="1" ht="16.5" customHeight="1" thickBot="1" x14ac:dyDescent="0.25">
      <c r="A139" s="1629" t="s">
        <v>1222</v>
      </c>
      <c r="B139" s="1630" t="s">
        <v>1223</v>
      </c>
      <c r="C139" s="314" t="s">
        <v>1111</v>
      </c>
      <c r="D139" s="1117">
        <f t="shared" si="2"/>
        <v>0</v>
      </c>
      <c r="E139" s="1118">
        <f>0</f>
        <v>0</v>
      </c>
      <c r="F139" s="1119">
        <f>0</f>
        <v>0</v>
      </c>
      <c r="G139" s="1119">
        <f>0</f>
        <v>0</v>
      </c>
      <c r="H139" s="1119">
        <f>0</f>
        <v>0</v>
      </c>
      <c r="I139" s="1119">
        <f>0</f>
        <v>0</v>
      </c>
      <c r="J139" s="1119">
        <f>0</f>
        <v>0</v>
      </c>
      <c r="K139" s="1119">
        <f>0</f>
        <v>0</v>
      </c>
      <c r="L139" s="1119">
        <f>0</f>
        <v>0</v>
      </c>
      <c r="M139" s="1119">
        <f>0</f>
        <v>0</v>
      </c>
      <c r="N139" s="1119">
        <f>0</f>
        <v>0</v>
      </c>
      <c r="O139" s="1119">
        <f>0</f>
        <v>0</v>
      </c>
      <c r="P139" s="1119">
        <f>0</f>
        <v>0</v>
      </c>
      <c r="Q139" s="1119">
        <f>0</f>
        <v>0</v>
      </c>
      <c r="R139" s="1119">
        <f>0</f>
        <v>0</v>
      </c>
      <c r="S139" s="1119">
        <f>0</f>
        <v>0</v>
      </c>
      <c r="T139" s="1119">
        <f>0</f>
        <v>0</v>
      </c>
      <c r="U139" s="1119">
        <f>0</f>
        <v>0</v>
      </c>
      <c r="V139" s="1119">
        <f>0</f>
        <v>0</v>
      </c>
      <c r="W139" s="314" t="s">
        <v>180</v>
      </c>
      <c r="X139" s="1639" t="s">
        <v>1250</v>
      </c>
    </row>
    <row r="140" spans="1:24" s="308" customFormat="1" ht="16.5" customHeight="1" thickBot="1" x14ac:dyDescent="0.25">
      <c r="A140" s="1622"/>
      <c r="B140" s="1624"/>
      <c r="C140" s="257" t="s">
        <v>1113</v>
      </c>
      <c r="D140" s="1120">
        <f t="shared" si="2"/>
        <v>0</v>
      </c>
      <c r="E140" s="1121">
        <f>0</f>
        <v>0</v>
      </c>
      <c r="F140" s="1122">
        <f>0</f>
        <v>0</v>
      </c>
      <c r="G140" s="1122">
        <f>0</f>
        <v>0</v>
      </c>
      <c r="H140" s="1122">
        <f>0</f>
        <v>0</v>
      </c>
      <c r="I140" s="1122">
        <f>0</f>
        <v>0</v>
      </c>
      <c r="J140" s="1122">
        <f>0</f>
        <v>0</v>
      </c>
      <c r="K140" s="1122">
        <f>0</f>
        <v>0</v>
      </c>
      <c r="L140" s="1122">
        <f>0</f>
        <v>0</v>
      </c>
      <c r="M140" s="1122">
        <f>0</f>
        <v>0</v>
      </c>
      <c r="N140" s="1122">
        <f>0</f>
        <v>0</v>
      </c>
      <c r="O140" s="1122">
        <f>0</f>
        <v>0</v>
      </c>
      <c r="P140" s="1122">
        <f>0</f>
        <v>0</v>
      </c>
      <c r="Q140" s="1122">
        <f>0</f>
        <v>0</v>
      </c>
      <c r="R140" s="1122">
        <f>0</f>
        <v>0</v>
      </c>
      <c r="S140" s="1122">
        <f>0</f>
        <v>0</v>
      </c>
      <c r="T140" s="1122">
        <f>0</f>
        <v>0</v>
      </c>
      <c r="U140" s="1122">
        <f>0</f>
        <v>0</v>
      </c>
      <c r="V140" s="1122">
        <f>0</f>
        <v>0</v>
      </c>
      <c r="W140" s="257" t="s">
        <v>434</v>
      </c>
      <c r="X140" s="1636"/>
    </row>
    <row r="141" spans="1:24" s="309" customFormat="1" ht="18.75" customHeight="1" thickBot="1" x14ac:dyDescent="0.25">
      <c r="A141" s="1625" t="s">
        <v>1046</v>
      </c>
      <c r="B141" s="1627" t="s">
        <v>1047</v>
      </c>
      <c r="C141" s="256" t="s">
        <v>1111</v>
      </c>
      <c r="D141" s="1123">
        <f t="shared" si="2"/>
        <v>41</v>
      </c>
      <c r="E141" s="1124">
        <v>3</v>
      </c>
      <c r="F141" s="1125">
        <v>2</v>
      </c>
      <c r="G141" s="1125">
        <v>4</v>
      </c>
      <c r="H141" s="1125">
        <v>4</v>
      </c>
      <c r="I141" s="1125">
        <v>3</v>
      </c>
      <c r="J141" s="1125">
        <v>2</v>
      </c>
      <c r="K141" s="1125">
        <v>8</v>
      </c>
      <c r="L141" s="1125">
        <v>7</v>
      </c>
      <c r="M141" s="1125">
        <v>1</v>
      </c>
      <c r="N141" s="1125">
        <v>1</v>
      </c>
      <c r="O141" s="1125">
        <v>3</v>
      </c>
      <c r="P141" s="1125">
        <f>0</f>
        <v>0</v>
      </c>
      <c r="Q141" s="1125">
        <v>1</v>
      </c>
      <c r="R141" s="1125">
        <v>1</v>
      </c>
      <c r="S141" s="1125">
        <f>0</f>
        <v>0</v>
      </c>
      <c r="T141" s="1125">
        <f>0</f>
        <v>0</v>
      </c>
      <c r="U141" s="1125">
        <v>1</v>
      </c>
      <c r="V141" s="1125">
        <f>0</f>
        <v>0</v>
      </c>
      <c r="W141" s="256" t="s">
        <v>180</v>
      </c>
      <c r="X141" s="1637" t="s">
        <v>1048</v>
      </c>
    </row>
    <row r="142" spans="1:24" s="309" customFormat="1" ht="18.75" customHeight="1" thickBot="1" x14ac:dyDescent="0.25">
      <c r="A142" s="1626"/>
      <c r="B142" s="1628"/>
      <c r="C142" s="256" t="s">
        <v>1113</v>
      </c>
      <c r="D142" s="1123">
        <f t="shared" si="2"/>
        <v>10</v>
      </c>
      <c r="E142" s="1124">
        <v>3</v>
      </c>
      <c r="F142" s="1125">
        <v>3</v>
      </c>
      <c r="G142" s="1125">
        <f>0</f>
        <v>0</v>
      </c>
      <c r="H142" s="1125">
        <f>0</f>
        <v>0</v>
      </c>
      <c r="I142" s="1125">
        <v>1</v>
      </c>
      <c r="J142" s="1125">
        <v>1</v>
      </c>
      <c r="K142" s="1125">
        <v>1</v>
      </c>
      <c r="L142" s="1125">
        <f>0</f>
        <v>0</v>
      </c>
      <c r="M142" s="1125">
        <f>0</f>
        <v>0</v>
      </c>
      <c r="N142" s="1125">
        <f>0</f>
        <v>0</v>
      </c>
      <c r="O142" s="1125">
        <v>1</v>
      </c>
      <c r="P142" s="1125">
        <f>0</f>
        <v>0</v>
      </c>
      <c r="Q142" s="1125">
        <f>0</f>
        <v>0</v>
      </c>
      <c r="R142" s="1125">
        <f>0</f>
        <v>0</v>
      </c>
      <c r="S142" s="1125">
        <f>0</f>
        <v>0</v>
      </c>
      <c r="T142" s="1125">
        <f>0</f>
        <v>0</v>
      </c>
      <c r="U142" s="1125">
        <f>0</f>
        <v>0</v>
      </c>
      <c r="V142" s="1125">
        <f>0</f>
        <v>0</v>
      </c>
      <c r="W142" s="256" t="s">
        <v>434</v>
      </c>
      <c r="X142" s="1638"/>
    </row>
    <row r="143" spans="1:24" s="308" customFormat="1" ht="13.5" customHeight="1" thickBot="1" x14ac:dyDescent="0.25">
      <c r="A143" s="1629" t="s">
        <v>1153</v>
      </c>
      <c r="B143" s="1630" t="s">
        <v>1154</v>
      </c>
      <c r="C143" s="314" t="s">
        <v>1111</v>
      </c>
      <c r="D143" s="1117">
        <f t="shared" si="2"/>
        <v>0</v>
      </c>
      <c r="E143" s="1118">
        <f>0</f>
        <v>0</v>
      </c>
      <c r="F143" s="1119">
        <f>0</f>
        <v>0</v>
      </c>
      <c r="G143" s="1119">
        <f>0</f>
        <v>0</v>
      </c>
      <c r="H143" s="1119">
        <f>0</f>
        <v>0</v>
      </c>
      <c r="I143" s="1119">
        <f>0</f>
        <v>0</v>
      </c>
      <c r="J143" s="1119">
        <f>0</f>
        <v>0</v>
      </c>
      <c r="K143" s="1119">
        <f>0</f>
        <v>0</v>
      </c>
      <c r="L143" s="1119">
        <f>0</f>
        <v>0</v>
      </c>
      <c r="M143" s="1119">
        <f>0</f>
        <v>0</v>
      </c>
      <c r="N143" s="1119">
        <f>0</f>
        <v>0</v>
      </c>
      <c r="O143" s="1119">
        <f>0</f>
        <v>0</v>
      </c>
      <c r="P143" s="1119">
        <f>0</f>
        <v>0</v>
      </c>
      <c r="Q143" s="1119">
        <f>0</f>
        <v>0</v>
      </c>
      <c r="R143" s="1119">
        <f>0</f>
        <v>0</v>
      </c>
      <c r="S143" s="1119">
        <f>0</f>
        <v>0</v>
      </c>
      <c r="T143" s="1119">
        <f>0</f>
        <v>0</v>
      </c>
      <c r="U143" s="1119">
        <f>0</f>
        <v>0</v>
      </c>
      <c r="V143" s="1119">
        <f>0</f>
        <v>0</v>
      </c>
      <c r="W143" s="314" t="s">
        <v>180</v>
      </c>
      <c r="X143" s="1639" t="s">
        <v>1155</v>
      </c>
    </row>
    <row r="144" spans="1:24" s="308" customFormat="1" ht="13.5" thickBot="1" x14ac:dyDescent="0.25">
      <c r="A144" s="1622"/>
      <c r="B144" s="1624"/>
      <c r="C144" s="257" t="s">
        <v>1113</v>
      </c>
      <c r="D144" s="1120">
        <f t="shared" si="2"/>
        <v>0</v>
      </c>
      <c r="E144" s="1121">
        <f>0</f>
        <v>0</v>
      </c>
      <c r="F144" s="1122">
        <f>0</f>
        <v>0</v>
      </c>
      <c r="G144" s="1122">
        <f>0</f>
        <v>0</v>
      </c>
      <c r="H144" s="1122">
        <f>0</f>
        <v>0</v>
      </c>
      <c r="I144" s="1122">
        <f>0</f>
        <v>0</v>
      </c>
      <c r="J144" s="1122">
        <f>0</f>
        <v>0</v>
      </c>
      <c r="K144" s="1122">
        <f>0</f>
        <v>0</v>
      </c>
      <c r="L144" s="1122">
        <f>0</f>
        <v>0</v>
      </c>
      <c r="M144" s="1122">
        <f>0</f>
        <v>0</v>
      </c>
      <c r="N144" s="1122">
        <f>0</f>
        <v>0</v>
      </c>
      <c r="O144" s="1122">
        <f>0</f>
        <v>0</v>
      </c>
      <c r="P144" s="1122">
        <f>0</f>
        <v>0</v>
      </c>
      <c r="Q144" s="1122">
        <f>0</f>
        <v>0</v>
      </c>
      <c r="R144" s="1122">
        <f>0</f>
        <v>0</v>
      </c>
      <c r="S144" s="1122">
        <f>0</f>
        <v>0</v>
      </c>
      <c r="T144" s="1122">
        <f>0</f>
        <v>0</v>
      </c>
      <c r="U144" s="1122">
        <f>0</f>
        <v>0</v>
      </c>
      <c r="V144" s="1122">
        <f>0</f>
        <v>0</v>
      </c>
      <c r="W144" s="257" t="s">
        <v>434</v>
      </c>
      <c r="X144" s="1636"/>
    </row>
    <row r="145" spans="1:24" s="309" customFormat="1" ht="13.5" customHeight="1" thickBot="1" x14ac:dyDescent="0.25">
      <c r="A145" s="1625" t="s">
        <v>1049</v>
      </c>
      <c r="B145" s="1627" t="s">
        <v>1050</v>
      </c>
      <c r="C145" s="256" t="s">
        <v>1111</v>
      </c>
      <c r="D145" s="1123">
        <f t="shared" si="2"/>
        <v>1</v>
      </c>
      <c r="E145" s="1124">
        <f>0</f>
        <v>0</v>
      </c>
      <c r="F145" s="1125">
        <f>0</f>
        <v>0</v>
      </c>
      <c r="G145" s="1125">
        <v>1</v>
      </c>
      <c r="H145" s="1125">
        <f>0</f>
        <v>0</v>
      </c>
      <c r="I145" s="1125">
        <f>0</f>
        <v>0</v>
      </c>
      <c r="J145" s="1125">
        <f>0</f>
        <v>0</v>
      </c>
      <c r="K145" s="1125">
        <f>0</f>
        <v>0</v>
      </c>
      <c r="L145" s="1125">
        <f>0</f>
        <v>0</v>
      </c>
      <c r="M145" s="1125">
        <f>0</f>
        <v>0</v>
      </c>
      <c r="N145" s="1125">
        <f>0</f>
        <v>0</v>
      </c>
      <c r="O145" s="1125">
        <f>0</f>
        <v>0</v>
      </c>
      <c r="P145" s="1125">
        <f>0</f>
        <v>0</v>
      </c>
      <c r="Q145" s="1125">
        <f>0</f>
        <v>0</v>
      </c>
      <c r="R145" s="1125">
        <f>0</f>
        <v>0</v>
      </c>
      <c r="S145" s="1125">
        <f>0</f>
        <v>0</v>
      </c>
      <c r="T145" s="1125">
        <f>0</f>
        <v>0</v>
      </c>
      <c r="U145" s="1125">
        <f>0</f>
        <v>0</v>
      </c>
      <c r="V145" s="1125">
        <f>0</f>
        <v>0</v>
      </c>
      <c r="W145" s="256" t="s">
        <v>180</v>
      </c>
      <c r="X145" s="1637" t="s">
        <v>1051</v>
      </c>
    </row>
    <row r="146" spans="1:24" s="309" customFormat="1" ht="13.5" thickBot="1" x14ac:dyDescent="0.25">
      <c r="A146" s="1626"/>
      <c r="B146" s="1628"/>
      <c r="C146" s="256" t="s">
        <v>1113</v>
      </c>
      <c r="D146" s="1123">
        <f t="shared" si="2"/>
        <v>2</v>
      </c>
      <c r="E146" s="1124">
        <f>0</f>
        <v>0</v>
      </c>
      <c r="F146" s="1125">
        <f>0</f>
        <v>0</v>
      </c>
      <c r="G146" s="1125">
        <f>0</f>
        <v>0</v>
      </c>
      <c r="H146" s="1125">
        <f>0</f>
        <v>0</v>
      </c>
      <c r="I146" s="1125">
        <v>1</v>
      </c>
      <c r="J146" s="1125">
        <f>0</f>
        <v>0</v>
      </c>
      <c r="K146" s="1125">
        <v>1</v>
      </c>
      <c r="L146" s="1125">
        <f>0</f>
        <v>0</v>
      </c>
      <c r="M146" s="1125">
        <f>0</f>
        <v>0</v>
      </c>
      <c r="N146" s="1125">
        <f>0</f>
        <v>0</v>
      </c>
      <c r="O146" s="1125">
        <f>0</f>
        <v>0</v>
      </c>
      <c r="P146" s="1125">
        <f>0</f>
        <v>0</v>
      </c>
      <c r="Q146" s="1125">
        <f>0</f>
        <v>0</v>
      </c>
      <c r="R146" s="1125">
        <f>0</f>
        <v>0</v>
      </c>
      <c r="S146" s="1125">
        <f>0</f>
        <v>0</v>
      </c>
      <c r="T146" s="1125">
        <f>0</f>
        <v>0</v>
      </c>
      <c r="U146" s="1125">
        <f>0</f>
        <v>0</v>
      </c>
      <c r="V146" s="1125">
        <f>0</f>
        <v>0</v>
      </c>
      <c r="W146" s="256" t="s">
        <v>434</v>
      </c>
      <c r="X146" s="1638"/>
    </row>
    <row r="147" spans="1:24" s="308" customFormat="1" ht="13.5" customHeight="1" thickBot="1" x14ac:dyDescent="0.25">
      <c r="A147" s="1629" t="s">
        <v>1224</v>
      </c>
      <c r="B147" s="1630" t="s">
        <v>1225</v>
      </c>
      <c r="C147" s="314" t="s">
        <v>1111</v>
      </c>
      <c r="D147" s="1117">
        <f t="shared" si="2"/>
        <v>0</v>
      </c>
      <c r="E147" s="1118">
        <f>0</f>
        <v>0</v>
      </c>
      <c r="F147" s="1119">
        <f>0</f>
        <v>0</v>
      </c>
      <c r="G147" s="1119">
        <f>0</f>
        <v>0</v>
      </c>
      <c r="H147" s="1119">
        <f>0</f>
        <v>0</v>
      </c>
      <c r="I147" s="1119">
        <f>0</f>
        <v>0</v>
      </c>
      <c r="J147" s="1119">
        <f>0</f>
        <v>0</v>
      </c>
      <c r="K147" s="1119">
        <f>0</f>
        <v>0</v>
      </c>
      <c r="L147" s="1119">
        <f>0</f>
        <v>0</v>
      </c>
      <c r="M147" s="1119">
        <f>0</f>
        <v>0</v>
      </c>
      <c r="N147" s="1119">
        <f>0</f>
        <v>0</v>
      </c>
      <c r="O147" s="1119">
        <f>0</f>
        <v>0</v>
      </c>
      <c r="P147" s="1119">
        <f>0</f>
        <v>0</v>
      </c>
      <c r="Q147" s="1119">
        <f>0</f>
        <v>0</v>
      </c>
      <c r="R147" s="1119">
        <f>0</f>
        <v>0</v>
      </c>
      <c r="S147" s="1119">
        <f>0</f>
        <v>0</v>
      </c>
      <c r="T147" s="1119">
        <f>0</f>
        <v>0</v>
      </c>
      <c r="U147" s="1119">
        <f>0</f>
        <v>0</v>
      </c>
      <c r="V147" s="1119">
        <f>0</f>
        <v>0</v>
      </c>
      <c r="W147" s="314" t="s">
        <v>180</v>
      </c>
      <c r="X147" s="1639" t="s">
        <v>1251</v>
      </c>
    </row>
    <row r="148" spans="1:24" s="308" customFormat="1" ht="13.5" thickBot="1" x14ac:dyDescent="0.25">
      <c r="A148" s="1622"/>
      <c r="B148" s="1624"/>
      <c r="C148" s="257" t="s">
        <v>1113</v>
      </c>
      <c r="D148" s="1120">
        <f t="shared" si="2"/>
        <v>0</v>
      </c>
      <c r="E148" s="1121">
        <f>0</f>
        <v>0</v>
      </c>
      <c r="F148" s="1122">
        <f>0</f>
        <v>0</v>
      </c>
      <c r="G148" s="1122">
        <f>0</f>
        <v>0</v>
      </c>
      <c r="H148" s="1122">
        <f>0</f>
        <v>0</v>
      </c>
      <c r="I148" s="1122">
        <f>0</f>
        <v>0</v>
      </c>
      <c r="J148" s="1122">
        <f>0</f>
        <v>0</v>
      </c>
      <c r="K148" s="1122">
        <f>0</f>
        <v>0</v>
      </c>
      <c r="L148" s="1122">
        <f>0</f>
        <v>0</v>
      </c>
      <c r="M148" s="1122">
        <f>0</f>
        <v>0</v>
      </c>
      <c r="N148" s="1122">
        <f>0</f>
        <v>0</v>
      </c>
      <c r="O148" s="1122">
        <f>0</f>
        <v>0</v>
      </c>
      <c r="P148" s="1122">
        <f>0</f>
        <v>0</v>
      </c>
      <c r="Q148" s="1122">
        <f>0</f>
        <v>0</v>
      </c>
      <c r="R148" s="1122">
        <f>0</f>
        <v>0</v>
      </c>
      <c r="S148" s="1122">
        <f>0</f>
        <v>0</v>
      </c>
      <c r="T148" s="1122">
        <f>0</f>
        <v>0</v>
      </c>
      <c r="U148" s="1122">
        <f>0</f>
        <v>0</v>
      </c>
      <c r="V148" s="1122">
        <f>0</f>
        <v>0</v>
      </c>
      <c r="W148" s="257" t="s">
        <v>434</v>
      </c>
      <c r="X148" s="1636"/>
    </row>
    <row r="149" spans="1:24" s="309" customFormat="1" ht="13.5" customHeight="1" thickBot="1" x14ac:dyDescent="0.25">
      <c r="A149" s="1625" t="s">
        <v>1156</v>
      </c>
      <c r="B149" s="1627" t="s">
        <v>1157</v>
      </c>
      <c r="C149" s="256" t="s">
        <v>1111</v>
      </c>
      <c r="D149" s="1123">
        <f t="shared" si="2"/>
        <v>0</v>
      </c>
      <c r="E149" s="1124">
        <f>0</f>
        <v>0</v>
      </c>
      <c r="F149" s="1125">
        <f>0</f>
        <v>0</v>
      </c>
      <c r="G149" s="1125">
        <f>0</f>
        <v>0</v>
      </c>
      <c r="H149" s="1125">
        <f>0</f>
        <v>0</v>
      </c>
      <c r="I149" s="1125">
        <f>0</f>
        <v>0</v>
      </c>
      <c r="J149" s="1125">
        <f>0</f>
        <v>0</v>
      </c>
      <c r="K149" s="1125">
        <f>0</f>
        <v>0</v>
      </c>
      <c r="L149" s="1125">
        <f>0</f>
        <v>0</v>
      </c>
      <c r="M149" s="1125">
        <f>0</f>
        <v>0</v>
      </c>
      <c r="N149" s="1125">
        <f>0</f>
        <v>0</v>
      </c>
      <c r="O149" s="1125">
        <f>0</f>
        <v>0</v>
      </c>
      <c r="P149" s="1125">
        <f>0</f>
        <v>0</v>
      </c>
      <c r="Q149" s="1125">
        <f>0</f>
        <v>0</v>
      </c>
      <c r="R149" s="1125">
        <f>0</f>
        <v>0</v>
      </c>
      <c r="S149" s="1125">
        <f>0</f>
        <v>0</v>
      </c>
      <c r="T149" s="1125">
        <f>0</f>
        <v>0</v>
      </c>
      <c r="U149" s="1125">
        <f>0</f>
        <v>0</v>
      </c>
      <c r="V149" s="1125">
        <f>0</f>
        <v>0</v>
      </c>
      <c r="W149" s="256" t="s">
        <v>180</v>
      </c>
      <c r="X149" s="1637" t="s">
        <v>1158</v>
      </c>
    </row>
    <row r="150" spans="1:24" s="309" customFormat="1" ht="13.5" thickBot="1" x14ac:dyDescent="0.25">
      <c r="A150" s="1626"/>
      <c r="B150" s="1628"/>
      <c r="C150" s="256" t="s">
        <v>1113</v>
      </c>
      <c r="D150" s="1123">
        <f t="shared" si="2"/>
        <v>2</v>
      </c>
      <c r="E150" s="1124">
        <f>0</f>
        <v>0</v>
      </c>
      <c r="F150" s="1125">
        <f>0</f>
        <v>0</v>
      </c>
      <c r="G150" s="1125">
        <f>0</f>
        <v>0</v>
      </c>
      <c r="H150" s="1125">
        <f>0</f>
        <v>0</v>
      </c>
      <c r="I150" s="1125">
        <f>0</f>
        <v>0</v>
      </c>
      <c r="J150" s="1125">
        <f>0</f>
        <v>0</v>
      </c>
      <c r="K150" s="1125">
        <f>0</f>
        <v>0</v>
      </c>
      <c r="L150" s="1125">
        <f>0</f>
        <v>0</v>
      </c>
      <c r="M150" s="1125">
        <f>0</f>
        <v>0</v>
      </c>
      <c r="N150" s="1125">
        <f>0</f>
        <v>0</v>
      </c>
      <c r="O150" s="1125">
        <v>1</v>
      </c>
      <c r="P150" s="1125">
        <v>1</v>
      </c>
      <c r="Q150" s="1125">
        <f>0</f>
        <v>0</v>
      </c>
      <c r="R150" s="1125">
        <f>0</f>
        <v>0</v>
      </c>
      <c r="S150" s="1125">
        <f>0</f>
        <v>0</v>
      </c>
      <c r="T150" s="1125">
        <f>0</f>
        <v>0</v>
      </c>
      <c r="U150" s="1125">
        <f>0</f>
        <v>0</v>
      </c>
      <c r="V150" s="1125">
        <f>0</f>
        <v>0</v>
      </c>
      <c r="W150" s="256" t="s">
        <v>434</v>
      </c>
      <c r="X150" s="1638"/>
    </row>
    <row r="151" spans="1:24" s="308" customFormat="1" ht="18.75" customHeight="1" thickBot="1" x14ac:dyDescent="0.25">
      <c r="A151" s="1629" t="s">
        <v>950</v>
      </c>
      <c r="B151" s="1630" t="s">
        <v>1052</v>
      </c>
      <c r="C151" s="314" t="s">
        <v>1111</v>
      </c>
      <c r="D151" s="1117">
        <f t="shared" si="2"/>
        <v>1</v>
      </c>
      <c r="E151" s="1118">
        <f>0</f>
        <v>0</v>
      </c>
      <c r="F151" s="1119">
        <f>0</f>
        <v>0</v>
      </c>
      <c r="G151" s="1119">
        <f>0</f>
        <v>0</v>
      </c>
      <c r="H151" s="1119">
        <f>0</f>
        <v>0</v>
      </c>
      <c r="I151" s="1119">
        <f>0</f>
        <v>0</v>
      </c>
      <c r="J151" s="1119">
        <f>0</f>
        <v>0</v>
      </c>
      <c r="K151" s="1119">
        <f>0</f>
        <v>0</v>
      </c>
      <c r="L151" s="1119">
        <f>0</f>
        <v>0</v>
      </c>
      <c r="M151" s="1119">
        <f>0</f>
        <v>0</v>
      </c>
      <c r="N151" s="1119">
        <f>0</f>
        <v>0</v>
      </c>
      <c r="O151" s="1119">
        <f>0</f>
        <v>0</v>
      </c>
      <c r="P151" s="1119">
        <f>0</f>
        <v>0</v>
      </c>
      <c r="Q151" s="1119">
        <f>0</f>
        <v>0</v>
      </c>
      <c r="R151" s="1119">
        <f>0</f>
        <v>0</v>
      </c>
      <c r="S151" s="1119">
        <f>0</f>
        <v>0</v>
      </c>
      <c r="T151" s="1119">
        <f>0</f>
        <v>0</v>
      </c>
      <c r="U151" s="1119">
        <f>0</f>
        <v>0</v>
      </c>
      <c r="V151" s="1119">
        <v>1</v>
      </c>
      <c r="W151" s="314" t="s">
        <v>180</v>
      </c>
      <c r="X151" s="1639" t="s">
        <v>1053</v>
      </c>
    </row>
    <row r="152" spans="1:24" s="308" customFormat="1" ht="18.75" customHeight="1" thickBot="1" x14ac:dyDescent="0.25">
      <c r="A152" s="1622"/>
      <c r="B152" s="1624"/>
      <c r="C152" s="257" t="s">
        <v>1113</v>
      </c>
      <c r="D152" s="1120">
        <f t="shared" si="2"/>
        <v>0</v>
      </c>
      <c r="E152" s="1121">
        <f>0</f>
        <v>0</v>
      </c>
      <c r="F152" s="1122">
        <f>0</f>
        <v>0</v>
      </c>
      <c r="G152" s="1122">
        <f>0</f>
        <v>0</v>
      </c>
      <c r="H152" s="1122">
        <f>0</f>
        <v>0</v>
      </c>
      <c r="I152" s="1122">
        <f>0</f>
        <v>0</v>
      </c>
      <c r="J152" s="1122">
        <f>0</f>
        <v>0</v>
      </c>
      <c r="K152" s="1122">
        <f>0</f>
        <v>0</v>
      </c>
      <c r="L152" s="1122">
        <f>0</f>
        <v>0</v>
      </c>
      <c r="M152" s="1122">
        <f>0</f>
        <v>0</v>
      </c>
      <c r="N152" s="1122">
        <f>0</f>
        <v>0</v>
      </c>
      <c r="O152" s="1122">
        <f>0</f>
        <v>0</v>
      </c>
      <c r="P152" s="1122">
        <f>0</f>
        <v>0</v>
      </c>
      <c r="Q152" s="1122">
        <f>0</f>
        <v>0</v>
      </c>
      <c r="R152" s="1122">
        <f>0</f>
        <v>0</v>
      </c>
      <c r="S152" s="1122">
        <f>0</f>
        <v>0</v>
      </c>
      <c r="T152" s="1122">
        <f>0</f>
        <v>0</v>
      </c>
      <c r="U152" s="1122">
        <f>0</f>
        <v>0</v>
      </c>
      <c r="V152" s="1122">
        <f>0</f>
        <v>0</v>
      </c>
      <c r="W152" s="257" t="s">
        <v>434</v>
      </c>
      <c r="X152" s="1636"/>
    </row>
    <row r="153" spans="1:24" s="309" customFormat="1" ht="18.75" customHeight="1" thickBot="1" x14ac:dyDescent="0.25">
      <c r="A153" s="1625" t="s">
        <v>1054</v>
      </c>
      <c r="B153" s="1627" t="s">
        <v>1055</v>
      </c>
      <c r="C153" s="256" t="s">
        <v>1111</v>
      </c>
      <c r="D153" s="1123">
        <f t="shared" si="2"/>
        <v>14</v>
      </c>
      <c r="E153" s="1124">
        <f>0</f>
        <v>0</v>
      </c>
      <c r="F153" s="1125">
        <f>0</f>
        <v>0</v>
      </c>
      <c r="G153" s="1125">
        <f>0</f>
        <v>0</v>
      </c>
      <c r="H153" s="1125">
        <f>0</f>
        <v>0</v>
      </c>
      <c r="I153" s="1125">
        <f>0</f>
        <v>0</v>
      </c>
      <c r="J153" s="1125">
        <f>0</f>
        <v>0</v>
      </c>
      <c r="K153" s="1125">
        <f>0</f>
        <v>0</v>
      </c>
      <c r="L153" s="1125">
        <f>0</f>
        <v>0</v>
      </c>
      <c r="M153" s="1125">
        <f>0</f>
        <v>0</v>
      </c>
      <c r="N153" s="1125">
        <f>0</f>
        <v>0</v>
      </c>
      <c r="O153" s="1125">
        <f>0</f>
        <v>0</v>
      </c>
      <c r="P153" s="1125">
        <f>0</f>
        <v>0</v>
      </c>
      <c r="Q153" s="1125">
        <f>0</f>
        <v>0</v>
      </c>
      <c r="R153" s="1125">
        <f>0</f>
        <v>0</v>
      </c>
      <c r="S153" s="1125">
        <f>0</f>
        <v>0</v>
      </c>
      <c r="T153" s="1125">
        <f>0</f>
        <v>0</v>
      </c>
      <c r="U153" s="1125">
        <f>0</f>
        <v>0</v>
      </c>
      <c r="V153" s="1125">
        <v>14</v>
      </c>
      <c r="W153" s="256" t="s">
        <v>180</v>
      </c>
      <c r="X153" s="1637" t="s">
        <v>1056</v>
      </c>
    </row>
    <row r="154" spans="1:24" s="309" customFormat="1" ht="18.75" customHeight="1" thickBot="1" x14ac:dyDescent="0.25">
      <c r="A154" s="1626"/>
      <c r="B154" s="1628"/>
      <c r="C154" s="256" t="s">
        <v>1113</v>
      </c>
      <c r="D154" s="1123">
        <f t="shared" si="2"/>
        <v>12</v>
      </c>
      <c r="E154" s="1124">
        <f>0</f>
        <v>0</v>
      </c>
      <c r="F154" s="1125">
        <f>0</f>
        <v>0</v>
      </c>
      <c r="G154" s="1125">
        <f>0</f>
        <v>0</v>
      </c>
      <c r="H154" s="1125">
        <f>0</f>
        <v>0</v>
      </c>
      <c r="I154" s="1125">
        <f>0</f>
        <v>0</v>
      </c>
      <c r="J154" s="1125">
        <f>0</f>
        <v>0</v>
      </c>
      <c r="K154" s="1125">
        <f>0</f>
        <v>0</v>
      </c>
      <c r="L154" s="1125">
        <f>0</f>
        <v>0</v>
      </c>
      <c r="M154" s="1125">
        <f>0</f>
        <v>0</v>
      </c>
      <c r="N154" s="1125">
        <f>0</f>
        <v>0</v>
      </c>
      <c r="O154" s="1125">
        <f>0</f>
        <v>0</v>
      </c>
      <c r="P154" s="1125">
        <f>0</f>
        <v>0</v>
      </c>
      <c r="Q154" s="1125">
        <f>0</f>
        <v>0</v>
      </c>
      <c r="R154" s="1125">
        <f>0</f>
        <v>0</v>
      </c>
      <c r="S154" s="1125">
        <f>0</f>
        <v>0</v>
      </c>
      <c r="T154" s="1125">
        <f>0</f>
        <v>0</v>
      </c>
      <c r="U154" s="1125">
        <f>0</f>
        <v>0</v>
      </c>
      <c r="V154" s="1125">
        <v>12</v>
      </c>
      <c r="W154" s="256" t="s">
        <v>434</v>
      </c>
      <c r="X154" s="1638"/>
    </row>
    <row r="155" spans="1:24" s="308" customFormat="1" ht="13.5" customHeight="1" thickBot="1" x14ac:dyDescent="0.25">
      <c r="A155" s="1629" t="s">
        <v>1057</v>
      </c>
      <c r="B155" s="1630" t="s">
        <v>1058</v>
      </c>
      <c r="C155" s="314" t="s">
        <v>1111</v>
      </c>
      <c r="D155" s="1117">
        <f t="shared" si="2"/>
        <v>8</v>
      </c>
      <c r="E155" s="1118">
        <f>0</f>
        <v>0</v>
      </c>
      <c r="F155" s="1119">
        <f>0</f>
        <v>0</v>
      </c>
      <c r="G155" s="1119">
        <f>0</f>
        <v>0</v>
      </c>
      <c r="H155" s="1119">
        <f>0</f>
        <v>0</v>
      </c>
      <c r="I155" s="1119">
        <f>0</f>
        <v>0</v>
      </c>
      <c r="J155" s="1119">
        <f>0</f>
        <v>0</v>
      </c>
      <c r="K155" s="1119">
        <f>0</f>
        <v>0</v>
      </c>
      <c r="L155" s="1119">
        <f>0</f>
        <v>0</v>
      </c>
      <c r="M155" s="1119">
        <f>0</f>
        <v>0</v>
      </c>
      <c r="N155" s="1119">
        <f>0</f>
        <v>0</v>
      </c>
      <c r="O155" s="1119">
        <f>0</f>
        <v>0</v>
      </c>
      <c r="P155" s="1119">
        <f>0</f>
        <v>0</v>
      </c>
      <c r="Q155" s="1119">
        <f>0</f>
        <v>0</v>
      </c>
      <c r="R155" s="1119">
        <f>0</f>
        <v>0</v>
      </c>
      <c r="S155" s="1119">
        <f>0</f>
        <v>0</v>
      </c>
      <c r="T155" s="1119">
        <f>0</f>
        <v>0</v>
      </c>
      <c r="U155" s="1119">
        <f>0</f>
        <v>0</v>
      </c>
      <c r="V155" s="1119">
        <v>8</v>
      </c>
      <c r="W155" s="314" t="s">
        <v>180</v>
      </c>
      <c r="X155" s="1639" t="s">
        <v>1059</v>
      </c>
    </row>
    <row r="156" spans="1:24" s="308" customFormat="1" ht="13.5" thickBot="1" x14ac:dyDescent="0.25">
      <c r="A156" s="1622"/>
      <c r="B156" s="1624"/>
      <c r="C156" s="257" t="s">
        <v>1113</v>
      </c>
      <c r="D156" s="1120">
        <f t="shared" si="2"/>
        <v>11</v>
      </c>
      <c r="E156" s="1121">
        <f>0</f>
        <v>0</v>
      </c>
      <c r="F156" s="1122">
        <f>0</f>
        <v>0</v>
      </c>
      <c r="G156" s="1122">
        <f>0</f>
        <v>0</v>
      </c>
      <c r="H156" s="1122">
        <f>0</f>
        <v>0</v>
      </c>
      <c r="I156" s="1122">
        <f>0</f>
        <v>0</v>
      </c>
      <c r="J156" s="1122">
        <f>0</f>
        <v>0</v>
      </c>
      <c r="K156" s="1122">
        <f>0</f>
        <v>0</v>
      </c>
      <c r="L156" s="1122">
        <f>0</f>
        <v>0</v>
      </c>
      <c r="M156" s="1122">
        <f>0</f>
        <v>0</v>
      </c>
      <c r="N156" s="1122">
        <f>0</f>
        <v>0</v>
      </c>
      <c r="O156" s="1122">
        <f>0</f>
        <v>0</v>
      </c>
      <c r="P156" s="1122">
        <f>0</f>
        <v>0</v>
      </c>
      <c r="Q156" s="1122">
        <f>0</f>
        <v>0</v>
      </c>
      <c r="R156" s="1122">
        <f>0</f>
        <v>0</v>
      </c>
      <c r="S156" s="1122">
        <f>0</f>
        <v>0</v>
      </c>
      <c r="T156" s="1122">
        <f>0</f>
        <v>0</v>
      </c>
      <c r="U156" s="1122">
        <f>0</f>
        <v>0</v>
      </c>
      <c r="V156" s="1122">
        <v>11</v>
      </c>
      <c r="W156" s="257" t="s">
        <v>434</v>
      </c>
      <c r="X156" s="1636"/>
    </row>
    <row r="157" spans="1:24" s="309" customFormat="1" ht="13.5" customHeight="1" thickBot="1" x14ac:dyDescent="0.25">
      <c r="A157" s="1625" t="s">
        <v>1226</v>
      </c>
      <c r="B157" s="1627" t="s">
        <v>1227</v>
      </c>
      <c r="C157" s="256" t="s">
        <v>1111</v>
      </c>
      <c r="D157" s="1123">
        <f t="shared" si="2"/>
        <v>1</v>
      </c>
      <c r="E157" s="1124">
        <f>0</f>
        <v>0</v>
      </c>
      <c r="F157" s="1125">
        <f>0</f>
        <v>0</v>
      </c>
      <c r="G157" s="1125">
        <f>0</f>
        <v>0</v>
      </c>
      <c r="H157" s="1125">
        <f>0</f>
        <v>0</v>
      </c>
      <c r="I157" s="1125">
        <f>0</f>
        <v>0</v>
      </c>
      <c r="J157" s="1125">
        <f>0</f>
        <v>0</v>
      </c>
      <c r="K157" s="1125">
        <f>0</f>
        <v>0</v>
      </c>
      <c r="L157" s="1125">
        <f>0</f>
        <v>0</v>
      </c>
      <c r="M157" s="1125">
        <f>0</f>
        <v>0</v>
      </c>
      <c r="N157" s="1125">
        <f>0</f>
        <v>0</v>
      </c>
      <c r="O157" s="1125">
        <f>0</f>
        <v>0</v>
      </c>
      <c r="P157" s="1125">
        <f>0</f>
        <v>0</v>
      </c>
      <c r="Q157" s="1125">
        <f>0</f>
        <v>0</v>
      </c>
      <c r="R157" s="1125">
        <f>0</f>
        <v>0</v>
      </c>
      <c r="S157" s="1125">
        <f>0</f>
        <v>0</v>
      </c>
      <c r="T157" s="1125">
        <f>0</f>
        <v>0</v>
      </c>
      <c r="U157" s="1125">
        <f>0</f>
        <v>0</v>
      </c>
      <c r="V157" s="1125">
        <v>1</v>
      </c>
      <c r="W157" s="256" t="s">
        <v>180</v>
      </c>
      <c r="X157" s="1637" t="s">
        <v>1252</v>
      </c>
    </row>
    <row r="158" spans="1:24" s="309" customFormat="1" ht="12.75" x14ac:dyDescent="0.2">
      <c r="A158" s="1631"/>
      <c r="B158" s="1632"/>
      <c r="C158" s="1221" t="s">
        <v>1113</v>
      </c>
      <c r="D158" s="1134">
        <f t="shared" si="2"/>
        <v>0</v>
      </c>
      <c r="E158" s="1222">
        <f>0</f>
        <v>0</v>
      </c>
      <c r="F158" s="1223">
        <f>0</f>
        <v>0</v>
      </c>
      <c r="G158" s="1223">
        <f>0</f>
        <v>0</v>
      </c>
      <c r="H158" s="1223">
        <f>0</f>
        <v>0</v>
      </c>
      <c r="I158" s="1223">
        <f>0</f>
        <v>0</v>
      </c>
      <c r="J158" s="1223">
        <f>0</f>
        <v>0</v>
      </c>
      <c r="K158" s="1223">
        <f>0</f>
        <v>0</v>
      </c>
      <c r="L158" s="1223">
        <f>0</f>
        <v>0</v>
      </c>
      <c r="M158" s="1223">
        <f>0</f>
        <v>0</v>
      </c>
      <c r="N158" s="1223">
        <f>0</f>
        <v>0</v>
      </c>
      <c r="O158" s="1223">
        <f>0</f>
        <v>0</v>
      </c>
      <c r="P158" s="1223">
        <f>0</f>
        <v>0</v>
      </c>
      <c r="Q158" s="1223">
        <f>0</f>
        <v>0</v>
      </c>
      <c r="R158" s="1223">
        <f>0</f>
        <v>0</v>
      </c>
      <c r="S158" s="1223">
        <f>0</f>
        <v>0</v>
      </c>
      <c r="T158" s="1223">
        <f>0</f>
        <v>0</v>
      </c>
      <c r="U158" s="1223">
        <f>0</f>
        <v>0</v>
      </c>
      <c r="V158" s="1223">
        <f>0</f>
        <v>0</v>
      </c>
      <c r="W158" s="1221" t="s">
        <v>434</v>
      </c>
      <c r="X158" s="1640"/>
    </row>
    <row r="159" spans="1:24" s="308" customFormat="1" ht="13.5" customHeight="1" thickBot="1" x14ac:dyDescent="0.25">
      <c r="A159" s="1633" t="s">
        <v>1573</v>
      </c>
      <c r="B159" s="1634" t="s">
        <v>1574</v>
      </c>
      <c r="C159" s="310" t="s">
        <v>1111</v>
      </c>
      <c r="D159" s="1126">
        <f t="shared" si="2"/>
        <v>1</v>
      </c>
      <c r="E159" s="1127">
        <f>0</f>
        <v>0</v>
      </c>
      <c r="F159" s="1128">
        <f>0</f>
        <v>0</v>
      </c>
      <c r="G159" s="1128">
        <f>0</f>
        <v>0</v>
      </c>
      <c r="H159" s="1128">
        <f>0</f>
        <v>0</v>
      </c>
      <c r="I159" s="1128">
        <f>0</f>
        <v>0</v>
      </c>
      <c r="J159" s="1128">
        <f>0</f>
        <v>0</v>
      </c>
      <c r="K159" s="1128">
        <f>0</f>
        <v>0</v>
      </c>
      <c r="L159" s="1128">
        <f>0</f>
        <v>0</v>
      </c>
      <c r="M159" s="1128">
        <f>0</f>
        <v>0</v>
      </c>
      <c r="N159" s="1128">
        <f>0</f>
        <v>0</v>
      </c>
      <c r="O159" s="1128">
        <f>0</f>
        <v>0</v>
      </c>
      <c r="P159" s="1128">
        <f>0</f>
        <v>0</v>
      </c>
      <c r="Q159" s="1128">
        <f>0</f>
        <v>0</v>
      </c>
      <c r="R159" s="1128">
        <f>0</f>
        <v>0</v>
      </c>
      <c r="S159" s="1128">
        <f>0</f>
        <v>0</v>
      </c>
      <c r="T159" s="1128">
        <f>0</f>
        <v>0</v>
      </c>
      <c r="U159" s="1128">
        <f>0</f>
        <v>0</v>
      </c>
      <c r="V159" s="1128">
        <v>1</v>
      </c>
      <c r="W159" s="310" t="s">
        <v>180</v>
      </c>
      <c r="X159" s="1641" t="s">
        <v>1588</v>
      </c>
    </row>
    <row r="160" spans="1:24" s="308" customFormat="1" ht="13.5" thickBot="1" x14ac:dyDescent="0.25">
      <c r="A160" s="1622"/>
      <c r="B160" s="1624"/>
      <c r="C160" s="257" t="s">
        <v>1113</v>
      </c>
      <c r="D160" s="1120">
        <f t="shared" si="2"/>
        <v>0</v>
      </c>
      <c r="E160" s="1121">
        <f>0</f>
        <v>0</v>
      </c>
      <c r="F160" s="1122">
        <f>0</f>
        <v>0</v>
      </c>
      <c r="G160" s="1122">
        <f>0</f>
        <v>0</v>
      </c>
      <c r="H160" s="1122">
        <f>0</f>
        <v>0</v>
      </c>
      <c r="I160" s="1122">
        <f>0</f>
        <v>0</v>
      </c>
      <c r="J160" s="1122">
        <f>0</f>
        <v>0</v>
      </c>
      <c r="K160" s="1122">
        <f>0</f>
        <v>0</v>
      </c>
      <c r="L160" s="1122">
        <f>0</f>
        <v>0</v>
      </c>
      <c r="M160" s="1122">
        <f>0</f>
        <v>0</v>
      </c>
      <c r="N160" s="1122">
        <f>0</f>
        <v>0</v>
      </c>
      <c r="O160" s="1122">
        <f>0</f>
        <v>0</v>
      </c>
      <c r="P160" s="1122">
        <f>0</f>
        <v>0</v>
      </c>
      <c r="Q160" s="1122">
        <f>0</f>
        <v>0</v>
      </c>
      <c r="R160" s="1122">
        <f>0</f>
        <v>0</v>
      </c>
      <c r="S160" s="1122">
        <f>0</f>
        <v>0</v>
      </c>
      <c r="T160" s="1122">
        <f>0</f>
        <v>0</v>
      </c>
      <c r="U160" s="1122">
        <f>0</f>
        <v>0</v>
      </c>
      <c r="V160" s="1122">
        <f>0</f>
        <v>0</v>
      </c>
      <c r="W160" s="257" t="s">
        <v>434</v>
      </c>
      <c r="X160" s="1636"/>
    </row>
    <row r="161" spans="1:24" s="309" customFormat="1" ht="17.25" customHeight="1" thickBot="1" x14ac:dyDescent="0.25">
      <c r="A161" s="1625" t="s">
        <v>1228</v>
      </c>
      <c r="B161" s="1627" t="s">
        <v>1229</v>
      </c>
      <c r="C161" s="256" t="s">
        <v>1111</v>
      </c>
      <c r="D161" s="1123">
        <f t="shared" si="2"/>
        <v>0</v>
      </c>
      <c r="E161" s="1124">
        <f>0</f>
        <v>0</v>
      </c>
      <c r="F161" s="1125">
        <f>0</f>
        <v>0</v>
      </c>
      <c r="G161" s="1125">
        <f>0</f>
        <v>0</v>
      </c>
      <c r="H161" s="1125">
        <f>0</f>
        <v>0</v>
      </c>
      <c r="I161" s="1125">
        <f>0</f>
        <v>0</v>
      </c>
      <c r="J161" s="1125">
        <f>0</f>
        <v>0</v>
      </c>
      <c r="K161" s="1125">
        <f>0</f>
        <v>0</v>
      </c>
      <c r="L161" s="1125">
        <f>0</f>
        <v>0</v>
      </c>
      <c r="M161" s="1125">
        <f>0</f>
        <v>0</v>
      </c>
      <c r="N161" s="1125">
        <f>0</f>
        <v>0</v>
      </c>
      <c r="O161" s="1125">
        <f>0</f>
        <v>0</v>
      </c>
      <c r="P161" s="1125">
        <f>0</f>
        <v>0</v>
      </c>
      <c r="Q161" s="1125">
        <f>0</f>
        <v>0</v>
      </c>
      <c r="R161" s="1125">
        <f>0</f>
        <v>0</v>
      </c>
      <c r="S161" s="1125">
        <f>0</f>
        <v>0</v>
      </c>
      <c r="T161" s="1125">
        <f>0</f>
        <v>0</v>
      </c>
      <c r="U161" s="1125">
        <f>0</f>
        <v>0</v>
      </c>
      <c r="V161" s="1125">
        <f>0</f>
        <v>0</v>
      </c>
      <c r="W161" s="256" t="s">
        <v>180</v>
      </c>
      <c r="X161" s="1637" t="s">
        <v>1253</v>
      </c>
    </row>
    <row r="162" spans="1:24" s="309" customFormat="1" ht="17.25" customHeight="1" thickBot="1" x14ac:dyDescent="0.25">
      <c r="A162" s="1626"/>
      <c r="B162" s="1628"/>
      <c r="C162" s="256" t="s">
        <v>1113</v>
      </c>
      <c r="D162" s="1123">
        <f t="shared" si="2"/>
        <v>0</v>
      </c>
      <c r="E162" s="1124">
        <f>0</f>
        <v>0</v>
      </c>
      <c r="F162" s="1125">
        <f>0</f>
        <v>0</v>
      </c>
      <c r="G162" s="1125">
        <f>0</f>
        <v>0</v>
      </c>
      <c r="H162" s="1125">
        <f>0</f>
        <v>0</v>
      </c>
      <c r="I162" s="1125">
        <f>0</f>
        <v>0</v>
      </c>
      <c r="J162" s="1125">
        <f>0</f>
        <v>0</v>
      </c>
      <c r="K162" s="1125">
        <f>0</f>
        <v>0</v>
      </c>
      <c r="L162" s="1125">
        <f>0</f>
        <v>0</v>
      </c>
      <c r="M162" s="1125">
        <f>0</f>
        <v>0</v>
      </c>
      <c r="N162" s="1125">
        <f>0</f>
        <v>0</v>
      </c>
      <c r="O162" s="1125">
        <f>0</f>
        <v>0</v>
      </c>
      <c r="P162" s="1125">
        <f>0</f>
        <v>0</v>
      </c>
      <c r="Q162" s="1125">
        <f>0</f>
        <v>0</v>
      </c>
      <c r="R162" s="1125">
        <f>0</f>
        <v>0</v>
      </c>
      <c r="S162" s="1125">
        <f>0</f>
        <v>0</v>
      </c>
      <c r="T162" s="1125">
        <f>0</f>
        <v>0</v>
      </c>
      <c r="U162" s="1125">
        <f>0</f>
        <v>0</v>
      </c>
      <c r="V162" s="1125">
        <f>0</f>
        <v>0</v>
      </c>
      <c r="W162" s="256" t="s">
        <v>434</v>
      </c>
      <c r="X162" s="1638"/>
    </row>
    <row r="163" spans="1:24" s="308" customFormat="1" ht="20.25" customHeight="1" thickBot="1" x14ac:dyDescent="0.25">
      <c r="A163" s="1629" t="s">
        <v>1060</v>
      </c>
      <c r="B163" s="1630" t="s">
        <v>1061</v>
      </c>
      <c r="C163" s="314" t="s">
        <v>1111</v>
      </c>
      <c r="D163" s="1117">
        <f t="shared" si="2"/>
        <v>1</v>
      </c>
      <c r="E163" s="1118">
        <f>0</f>
        <v>0</v>
      </c>
      <c r="F163" s="1119">
        <f>0</f>
        <v>0</v>
      </c>
      <c r="G163" s="1119">
        <f>0</f>
        <v>0</v>
      </c>
      <c r="H163" s="1119">
        <f>0</f>
        <v>0</v>
      </c>
      <c r="I163" s="1119">
        <f>0</f>
        <v>0</v>
      </c>
      <c r="J163" s="1119">
        <f>0</f>
        <v>0</v>
      </c>
      <c r="K163" s="1119">
        <f>0</f>
        <v>0</v>
      </c>
      <c r="L163" s="1119">
        <f>0</f>
        <v>0</v>
      </c>
      <c r="M163" s="1119">
        <f>0</f>
        <v>0</v>
      </c>
      <c r="N163" s="1119">
        <f>0</f>
        <v>0</v>
      </c>
      <c r="O163" s="1119">
        <f>0</f>
        <v>0</v>
      </c>
      <c r="P163" s="1119">
        <f>0</f>
        <v>0</v>
      </c>
      <c r="Q163" s="1119">
        <f>0</f>
        <v>0</v>
      </c>
      <c r="R163" s="1119">
        <f>0</f>
        <v>0</v>
      </c>
      <c r="S163" s="1119">
        <f>0</f>
        <v>0</v>
      </c>
      <c r="T163" s="1119">
        <f>0</f>
        <v>0</v>
      </c>
      <c r="U163" s="1119">
        <f>0</f>
        <v>0</v>
      </c>
      <c r="V163" s="1119">
        <v>1</v>
      </c>
      <c r="W163" s="314" t="s">
        <v>180</v>
      </c>
      <c r="X163" s="1639" t="s">
        <v>1062</v>
      </c>
    </row>
    <row r="164" spans="1:24" s="308" customFormat="1" ht="20.25" customHeight="1" thickBot="1" x14ac:dyDescent="0.25">
      <c r="A164" s="1622"/>
      <c r="B164" s="1624"/>
      <c r="C164" s="257" t="s">
        <v>1113</v>
      </c>
      <c r="D164" s="1120">
        <f t="shared" si="2"/>
        <v>7</v>
      </c>
      <c r="E164" s="1121">
        <f>0</f>
        <v>0</v>
      </c>
      <c r="F164" s="1122">
        <f>0</f>
        <v>0</v>
      </c>
      <c r="G164" s="1122">
        <f>0</f>
        <v>0</v>
      </c>
      <c r="H164" s="1122">
        <f>0</f>
        <v>0</v>
      </c>
      <c r="I164" s="1122">
        <f>0</f>
        <v>0</v>
      </c>
      <c r="J164" s="1122">
        <f>0</f>
        <v>0</v>
      </c>
      <c r="K164" s="1122">
        <f>0</f>
        <v>0</v>
      </c>
      <c r="L164" s="1122">
        <f>0</f>
        <v>0</v>
      </c>
      <c r="M164" s="1122">
        <f>0</f>
        <v>0</v>
      </c>
      <c r="N164" s="1122">
        <f>0</f>
        <v>0</v>
      </c>
      <c r="O164" s="1122">
        <f>0</f>
        <v>0</v>
      </c>
      <c r="P164" s="1122">
        <f>0</f>
        <v>0</v>
      </c>
      <c r="Q164" s="1122">
        <f>0</f>
        <v>0</v>
      </c>
      <c r="R164" s="1122">
        <f>0</f>
        <v>0</v>
      </c>
      <c r="S164" s="1122">
        <f>0</f>
        <v>0</v>
      </c>
      <c r="T164" s="1122">
        <f>0</f>
        <v>0</v>
      </c>
      <c r="U164" s="1122">
        <f>0</f>
        <v>0</v>
      </c>
      <c r="V164" s="1122">
        <v>7</v>
      </c>
      <c r="W164" s="257" t="s">
        <v>434</v>
      </c>
      <c r="X164" s="1636"/>
    </row>
    <row r="165" spans="1:24" s="309" customFormat="1" ht="13.5" customHeight="1" thickBot="1" x14ac:dyDescent="0.25">
      <c r="A165" s="1625" t="s">
        <v>1063</v>
      </c>
      <c r="B165" s="1627" t="s">
        <v>1064</v>
      </c>
      <c r="C165" s="256" t="s">
        <v>1111</v>
      </c>
      <c r="D165" s="1123">
        <f t="shared" si="2"/>
        <v>2</v>
      </c>
      <c r="E165" s="1124">
        <f>0</f>
        <v>0</v>
      </c>
      <c r="F165" s="1125">
        <f>0</f>
        <v>0</v>
      </c>
      <c r="G165" s="1125">
        <f>0</f>
        <v>0</v>
      </c>
      <c r="H165" s="1125">
        <f>0</f>
        <v>0</v>
      </c>
      <c r="I165" s="1125">
        <f>0</f>
        <v>0</v>
      </c>
      <c r="J165" s="1125">
        <f>0</f>
        <v>0</v>
      </c>
      <c r="K165" s="1125">
        <f>0</f>
        <v>0</v>
      </c>
      <c r="L165" s="1125">
        <f>0</f>
        <v>0</v>
      </c>
      <c r="M165" s="1125">
        <f>0</f>
        <v>0</v>
      </c>
      <c r="N165" s="1125">
        <f>0</f>
        <v>0</v>
      </c>
      <c r="O165" s="1125">
        <f>0</f>
        <v>0</v>
      </c>
      <c r="P165" s="1125">
        <f>0</f>
        <v>0</v>
      </c>
      <c r="Q165" s="1125">
        <f>0</f>
        <v>0</v>
      </c>
      <c r="R165" s="1125">
        <f>0</f>
        <v>0</v>
      </c>
      <c r="S165" s="1125">
        <f>0</f>
        <v>0</v>
      </c>
      <c r="T165" s="1125">
        <f>0</f>
        <v>0</v>
      </c>
      <c r="U165" s="1125">
        <v>1</v>
      </c>
      <c r="V165" s="1125">
        <v>1</v>
      </c>
      <c r="W165" s="256" t="s">
        <v>180</v>
      </c>
      <c r="X165" s="1637" t="s">
        <v>1065</v>
      </c>
    </row>
    <row r="166" spans="1:24" s="309" customFormat="1" ht="13.5" thickBot="1" x14ac:dyDescent="0.25">
      <c r="A166" s="1626"/>
      <c r="B166" s="1628"/>
      <c r="C166" s="256" t="s">
        <v>1113</v>
      </c>
      <c r="D166" s="1123">
        <f t="shared" si="2"/>
        <v>0</v>
      </c>
      <c r="E166" s="1124">
        <f>0</f>
        <v>0</v>
      </c>
      <c r="F166" s="1125">
        <f>0</f>
        <v>0</v>
      </c>
      <c r="G166" s="1125">
        <f>0</f>
        <v>0</v>
      </c>
      <c r="H166" s="1125">
        <f>0</f>
        <v>0</v>
      </c>
      <c r="I166" s="1125">
        <f>0</f>
        <v>0</v>
      </c>
      <c r="J166" s="1125">
        <f>0</f>
        <v>0</v>
      </c>
      <c r="K166" s="1125">
        <f>0</f>
        <v>0</v>
      </c>
      <c r="L166" s="1125">
        <f>0</f>
        <v>0</v>
      </c>
      <c r="M166" s="1125">
        <f>0</f>
        <v>0</v>
      </c>
      <c r="N166" s="1125">
        <f>0</f>
        <v>0</v>
      </c>
      <c r="O166" s="1125">
        <f>0</f>
        <v>0</v>
      </c>
      <c r="P166" s="1125">
        <f>0</f>
        <v>0</v>
      </c>
      <c r="Q166" s="1125">
        <f>0</f>
        <v>0</v>
      </c>
      <c r="R166" s="1125">
        <f>0</f>
        <v>0</v>
      </c>
      <c r="S166" s="1125">
        <f>0</f>
        <v>0</v>
      </c>
      <c r="T166" s="1125">
        <f>0</f>
        <v>0</v>
      </c>
      <c r="U166" s="1125">
        <f>0</f>
        <v>0</v>
      </c>
      <c r="V166" s="1125">
        <f>0</f>
        <v>0</v>
      </c>
      <c r="W166" s="256" t="s">
        <v>434</v>
      </c>
      <c r="X166" s="1638"/>
    </row>
    <row r="167" spans="1:24" s="308" customFormat="1" ht="13.5" customHeight="1" thickBot="1" x14ac:dyDescent="0.25">
      <c r="A167" s="1629" t="s">
        <v>1066</v>
      </c>
      <c r="B167" s="1630" t="s">
        <v>1067</v>
      </c>
      <c r="C167" s="314" t="s">
        <v>1111</v>
      </c>
      <c r="D167" s="1117">
        <f t="shared" si="2"/>
        <v>11</v>
      </c>
      <c r="E167" s="1118">
        <f>0</f>
        <v>0</v>
      </c>
      <c r="F167" s="1119">
        <f>0</f>
        <v>0</v>
      </c>
      <c r="G167" s="1119">
        <f>0</f>
        <v>0</v>
      </c>
      <c r="H167" s="1119">
        <f>0</f>
        <v>0</v>
      </c>
      <c r="I167" s="1119">
        <f>0</f>
        <v>0</v>
      </c>
      <c r="J167" s="1119">
        <f>0</f>
        <v>0</v>
      </c>
      <c r="K167" s="1119">
        <f>0</f>
        <v>0</v>
      </c>
      <c r="L167" s="1119">
        <f>0</f>
        <v>0</v>
      </c>
      <c r="M167" s="1119">
        <f>0</f>
        <v>0</v>
      </c>
      <c r="N167" s="1119">
        <f>0</f>
        <v>0</v>
      </c>
      <c r="O167" s="1119">
        <f>0</f>
        <v>0</v>
      </c>
      <c r="P167" s="1119">
        <f>0</f>
        <v>0</v>
      </c>
      <c r="Q167" s="1119">
        <f>0</f>
        <v>0</v>
      </c>
      <c r="R167" s="1119">
        <f>0</f>
        <v>0</v>
      </c>
      <c r="S167" s="1119">
        <f>0</f>
        <v>0</v>
      </c>
      <c r="T167" s="1119">
        <v>1</v>
      </c>
      <c r="U167" s="1119">
        <f>0</f>
        <v>0</v>
      </c>
      <c r="V167" s="1119">
        <v>10</v>
      </c>
      <c r="W167" s="314" t="s">
        <v>180</v>
      </c>
      <c r="X167" s="1639" t="s">
        <v>1068</v>
      </c>
    </row>
    <row r="168" spans="1:24" s="308" customFormat="1" ht="13.5" thickBot="1" x14ac:dyDescent="0.25">
      <c r="A168" s="1622"/>
      <c r="B168" s="1624"/>
      <c r="C168" s="257" t="s">
        <v>1113</v>
      </c>
      <c r="D168" s="1120">
        <f t="shared" si="2"/>
        <v>8</v>
      </c>
      <c r="E168" s="1121">
        <f>0</f>
        <v>0</v>
      </c>
      <c r="F168" s="1122">
        <f>0</f>
        <v>0</v>
      </c>
      <c r="G168" s="1122">
        <f>0</f>
        <v>0</v>
      </c>
      <c r="H168" s="1122">
        <f>0</f>
        <v>0</v>
      </c>
      <c r="I168" s="1122">
        <f>0</f>
        <v>0</v>
      </c>
      <c r="J168" s="1122">
        <f>0</f>
        <v>0</v>
      </c>
      <c r="K168" s="1122">
        <f>0</f>
        <v>0</v>
      </c>
      <c r="L168" s="1122">
        <f>0</f>
        <v>0</v>
      </c>
      <c r="M168" s="1122">
        <f>0</f>
        <v>0</v>
      </c>
      <c r="N168" s="1122">
        <f>0</f>
        <v>0</v>
      </c>
      <c r="O168" s="1122">
        <f>0</f>
        <v>0</v>
      </c>
      <c r="P168" s="1122">
        <f>0</f>
        <v>0</v>
      </c>
      <c r="Q168" s="1122">
        <f>0</f>
        <v>0</v>
      </c>
      <c r="R168" s="1122">
        <f>0</f>
        <v>0</v>
      </c>
      <c r="S168" s="1122">
        <f>0</f>
        <v>0</v>
      </c>
      <c r="T168" s="1122">
        <f>0</f>
        <v>0</v>
      </c>
      <c r="U168" s="1122">
        <f>0</f>
        <v>0</v>
      </c>
      <c r="V168" s="1122">
        <v>8</v>
      </c>
      <c r="W168" s="257" t="s">
        <v>434</v>
      </c>
      <c r="X168" s="1636"/>
    </row>
    <row r="169" spans="1:24" s="309" customFormat="1" ht="13.5" customHeight="1" thickBot="1" x14ac:dyDescent="0.25">
      <c r="A169" s="1625" t="s">
        <v>1069</v>
      </c>
      <c r="B169" s="1627" t="s">
        <v>1070</v>
      </c>
      <c r="C169" s="256" t="s">
        <v>1111</v>
      </c>
      <c r="D169" s="1123">
        <f t="shared" si="2"/>
        <v>4</v>
      </c>
      <c r="E169" s="1124">
        <f>0</f>
        <v>0</v>
      </c>
      <c r="F169" s="1125">
        <f>0</f>
        <v>0</v>
      </c>
      <c r="G169" s="1125">
        <f>0</f>
        <v>0</v>
      </c>
      <c r="H169" s="1125">
        <f>0</f>
        <v>0</v>
      </c>
      <c r="I169" s="1125">
        <f>0</f>
        <v>0</v>
      </c>
      <c r="J169" s="1125">
        <f>0</f>
        <v>0</v>
      </c>
      <c r="K169" s="1125">
        <f>0</f>
        <v>0</v>
      </c>
      <c r="L169" s="1125">
        <f>0</f>
        <v>0</v>
      </c>
      <c r="M169" s="1125">
        <f>0</f>
        <v>0</v>
      </c>
      <c r="N169" s="1125">
        <f>0</f>
        <v>0</v>
      </c>
      <c r="O169" s="1125">
        <f>0</f>
        <v>0</v>
      </c>
      <c r="P169" s="1125">
        <f>0</f>
        <v>0</v>
      </c>
      <c r="Q169" s="1125">
        <f>0</f>
        <v>0</v>
      </c>
      <c r="R169" s="1125">
        <f>0</f>
        <v>0</v>
      </c>
      <c r="S169" s="1125">
        <f>0</f>
        <v>0</v>
      </c>
      <c r="T169" s="1125">
        <f>0</f>
        <v>0</v>
      </c>
      <c r="U169" s="1125">
        <f>0</f>
        <v>0</v>
      </c>
      <c r="V169" s="1125">
        <v>4</v>
      </c>
      <c r="W169" s="256" t="s">
        <v>180</v>
      </c>
      <c r="X169" s="1637" t="s">
        <v>1071</v>
      </c>
    </row>
    <row r="170" spans="1:24" s="309" customFormat="1" ht="13.5" thickBot="1" x14ac:dyDescent="0.25">
      <c r="A170" s="1626"/>
      <c r="B170" s="1628"/>
      <c r="C170" s="256" t="s">
        <v>1113</v>
      </c>
      <c r="D170" s="1123">
        <f t="shared" si="2"/>
        <v>1</v>
      </c>
      <c r="E170" s="1124">
        <f>0</f>
        <v>0</v>
      </c>
      <c r="F170" s="1125">
        <f>0</f>
        <v>0</v>
      </c>
      <c r="G170" s="1125">
        <f>0</f>
        <v>0</v>
      </c>
      <c r="H170" s="1125">
        <f>0</f>
        <v>0</v>
      </c>
      <c r="I170" s="1125">
        <f>0</f>
        <v>0</v>
      </c>
      <c r="J170" s="1125">
        <f>0</f>
        <v>0</v>
      </c>
      <c r="K170" s="1125">
        <f>0</f>
        <v>0</v>
      </c>
      <c r="L170" s="1125">
        <f>0</f>
        <v>0</v>
      </c>
      <c r="M170" s="1125">
        <f>0</f>
        <v>0</v>
      </c>
      <c r="N170" s="1125">
        <f>0</f>
        <v>0</v>
      </c>
      <c r="O170" s="1125">
        <f>0</f>
        <v>0</v>
      </c>
      <c r="P170" s="1125">
        <f>0</f>
        <v>0</v>
      </c>
      <c r="Q170" s="1125">
        <f>0</f>
        <v>0</v>
      </c>
      <c r="R170" s="1125">
        <f>0</f>
        <v>0</v>
      </c>
      <c r="S170" s="1125">
        <f>0</f>
        <v>0</v>
      </c>
      <c r="T170" s="1125">
        <f>0</f>
        <v>0</v>
      </c>
      <c r="U170" s="1125">
        <f>0</f>
        <v>0</v>
      </c>
      <c r="V170" s="1125">
        <v>1</v>
      </c>
      <c r="W170" s="256" t="s">
        <v>434</v>
      </c>
      <c r="X170" s="1638"/>
    </row>
    <row r="171" spans="1:24" s="308" customFormat="1" ht="13.5" customHeight="1" thickBot="1" x14ac:dyDescent="0.25">
      <c r="A171" s="1629" t="s">
        <v>1577</v>
      </c>
      <c r="B171" s="1630" t="s">
        <v>1578</v>
      </c>
      <c r="C171" s="310" t="s">
        <v>1111</v>
      </c>
      <c r="D171" s="1126">
        <f t="shared" si="2"/>
        <v>1</v>
      </c>
      <c r="E171" s="1127">
        <f>0</f>
        <v>0</v>
      </c>
      <c r="F171" s="1128">
        <f>0</f>
        <v>0</v>
      </c>
      <c r="G171" s="1128">
        <f>0</f>
        <v>0</v>
      </c>
      <c r="H171" s="1128">
        <f>0</f>
        <v>0</v>
      </c>
      <c r="I171" s="1128">
        <f>0</f>
        <v>0</v>
      </c>
      <c r="J171" s="1128">
        <f>0</f>
        <v>0</v>
      </c>
      <c r="K171" s="1128">
        <f>0</f>
        <v>0</v>
      </c>
      <c r="L171" s="1128">
        <f>0</f>
        <v>0</v>
      </c>
      <c r="M171" s="1128">
        <f>0</f>
        <v>0</v>
      </c>
      <c r="N171" s="1128">
        <f>0</f>
        <v>0</v>
      </c>
      <c r="O171" s="1128">
        <f>0</f>
        <v>0</v>
      </c>
      <c r="P171" s="1128">
        <f>0</f>
        <v>0</v>
      </c>
      <c r="Q171" s="1128">
        <f>0</f>
        <v>0</v>
      </c>
      <c r="R171" s="1128">
        <f>0</f>
        <v>0</v>
      </c>
      <c r="S171" s="1128">
        <f>0</f>
        <v>0</v>
      </c>
      <c r="T171" s="1128">
        <f>0</f>
        <v>0</v>
      </c>
      <c r="U171" s="1128">
        <f>0</f>
        <v>0</v>
      </c>
      <c r="V171" s="1128">
        <v>1</v>
      </c>
      <c r="W171" s="310" t="s">
        <v>180</v>
      </c>
      <c r="X171" s="1639" t="s">
        <v>1590</v>
      </c>
    </row>
    <row r="172" spans="1:24" s="308" customFormat="1" ht="13.5" thickBot="1" x14ac:dyDescent="0.25">
      <c r="A172" s="1622"/>
      <c r="B172" s="1624"/>
      <c r="C172" s="257" t="s">
        <v>1113</v>
      </c>
      <c r="D172" s="1120">
        <f t="shared" si="2"/>
        <v>0</v>
      </c>
      <c r="E172" s="1121">
        <f>0</f>
        <v>0</v>
      </c>
      <c r="F172" s="1122">
        <f>0</f>
        <v>0</v>
      </c>
      <c r="G172" s="1122">
        <f>0</f>
        <v>0</v>
      </c>
      <c r="H172" s="1122">
        <f>0</f>
        <v>0</v>
      </c>
      <c r="I172" s="1122">
        <f>0</f>
        <v>0</v>
      </c>
      <c r="J172" s="1122">
        <f>0</f>
        <v>0</v>
      </c>
      <c r="K172" s="1122">
        <f>0</f>
        <v>0</v>
      </c>
      <c r="L172" s="1122">
        <f>0</f>
        <v>0</v>
      </c>
      <c r="M172" s="1122">
        <f>0</f>
        <v>0</v>
      </c>
      <c r="N172" s="1122">
        <f>0</f>
        <v>0</v>
      </c>
      <c r="O172" s="1122">
        <f>0</f>
        <v>0</v>
      </c>
      <c r="P172" s="1122">
        <f>0</f>
        <v>0</v>
      </c>
      <c r="Q172" s="1122">
        <f>0</f>
        <v>0</v>
      </c>
      <c r="R172" s="1122">
        <f>0</f>
        <v>0</v>
      </c>
      <c r="S172" s="1122">
        <f>0</f>
        <v>0</v>
      </c>
      <c r="T172" s="1122">
        <f>0</f>
        <v>0</v>
      </c>
      <c r="U172" s="1122">
        <f>0</f>
        <v>0</v>
      </c>
      <c r="V172" s="1122">
        <f>0</f>
        <v>0</v>
      </c>
      <c r="W172" s="257" t="s">
        <v>434</v>
      </c>
      <c r="X172" s="1636"/>
    </row>
    <row r="173" spans="1:24" s="309" customFormat="1" ht="13.5" customHeight="1" thickBot="1" x14ac:dyDescent="0.25">
      <c r="A173" s="1625" t="s">
        <v>1072</v>
      </c>
      <c r="B173" s="1627" t="s">
        <v>1073</v>
      </c>
      <c r="C173" s="256" t="s">
        <v>1111</v>
      </c>
      <c r="D173" s="1123">
        <f t="shared" si="2"/>
        <v>2</v>
      </c>
      <c r="E173" s="1124">
        <f>0</f>
        <v>0</v>
      </c>
      <c r="F173" s="1125">
        <f>0</f>
        <v>0</v>
      </c>
      <c r="G173" s="1125">
        <f>0</f>
        <v>0</v>
      </c>
      <c r="H173" s="1125">
        <f>0</f>
        <v>0</v>
      </c>
      <c r="I173" s="1125">
        <f>0</f>
        <v>0</v>
      </c>
      <c r="J173" s="1125">
        <f>0</f>
        <v>0</v>
      </c>
      <c r="K173" s="1125">
        <f>0</f>
        <v>0</v>
      </c>
      <c r="L173" s="1125">
        <f>0</f>
        <v>0</v>
      </c>
      <c r="M173" s="1125">
        <f>0</f>
        <v>0</v>
      </c>
      <c r="N173" s="1125">
        <f>0</f>
        <v>0</v>
      </c>
      <c r="O173" s="1125">
        <f>0</f>
        <v>0</v>
      </c>
      <c r="P173" s="1125">
        <f>0</f>
        <v>0</v>
      </c>
      <c r="Q173" s="1125">
        <f>0</f>
        <v>0</v>
      </c>
      <c r="R173" s="1125">
        <f>0</f>
        <v>0</v>
      </c>
      <c r="S173" s="1125">
        <f>0</f>
        <v>0</v>
      </c>
      <c r="T173" s="1125">
        <f>0</f>
        <v>0</v>
      </c>
      <c r="U173" s="1125">
        <f>0</f>
        <v>0</v>
      </c>
      <c r="V173" s="1125">
        <v>2</v>
      </c>
      <c r="W173" s="256" t="s">
        <v>180</v>
      </c>
      <c r="X173" s="1637" t="s">
        <v>1074</v>
      </c>
    </row>
    <row r="174" spans="1:24" s="309" customFormat="1" ht="13.5" thickBot="1" x14ac:dyDescent="0.25">
      <c r="A174" s="1626"/>
      <c r="B174" s="1628"/>
      <c r="C174" s="256" t="s">
        <v>1113</v>
      </c>
      <c r="D174" s="1123">
        <f t="shared" si="2"/>
        <v>2</v>
      </c>
      <c r="E174" s="1124">
        <f>0</f>
        <v>0</v>
      </c>
      <c r="F174" s="1125">
        <f>0</f>
        <v>0</v>
      </c>
      <c r="G174" s="1125">
        <f>0</f>
        <v>0</v>
      </c>
      <c r="H174" s="1125">
        <f>0</f>
        <v>0</v>
      </c>
      <c r="I174" s="1125">
        <f>0</f>
        <v>0</v>
      </c>
      <c r="J174" s="1125">
        <f>0</f>
        <v>0</v>
      </c>
      <c r="K174" s="1125">
        <f>0</f>
        <v>0</v>
      </c>
      <c r="L174" s="1125">
        <f>0</f>
        <v>0</v>
      </c>
      <c r="M174" s="1125">
        <f>0</f>
        <v>0</v>
      </c>
      <c r="N174" s="1125">
        <f>0</f>
        <v>0</v>
      </c>
      <c r="O174" s="1125">
        <f>0</f>
        <v>0</v>
      </c>
      <c r="P174" s="1125">
        <f>0</f>
        <v>0</v>
      </c>
      <c r="Q174" s="1125">
        <f>0</f>
        <v>0</v>
      </c>
      <c r="R174" s="1125">
        <f>0</f>
        <v>0</v>
      </c>
      <c r="S174" s="1125">
        <f>0</f>
        <v>0</v>
      </c>
      <c r="T174" s="1125">
        <f>0</f>
        <v>0</v>
      </c>
      <c r="U174" s="1125">
        <f>0</f>
        <v>0</v>
      </c>
      <c r="V174" s="1125">
        <v>2</v>
      </c>
      <c r="W174" s="256" t="s">
        <v>434</v>
      </c>
      <c r="X174" s="1638"/>
    </row>
    <row r="175" spans="1:24" s="308" customFormat="1" ht="17.25" customHeight="1" thickBot="1" x14ac:dyDescent="0.25">
      <c r="A175" s="1629" t="s">
        <v>1075</v>
      </c>
      <c r="B175" s="1630" t="s">
        <v>1076</v>
      </c>
      <c r="C175" s="314" t="s">
        <v>1111</v>
      </c>
      <c r="D175" s="1117">
        <f t="shared" si="2"/>
        <v>1</v>
      </c>
      <c r="E175" s="1118">
        <f>0</f>
        <v>0</v>
      </c>
      <c r="F175" s="1119">
        <f>0</f>
        <v>0</v>
      </c>
      <c r="G175" s="1119">
        <f>0</f>
        <v>0</v>
      </c>
      <c r="H175" s="1119">
        <f>0</f>
        <v>0</v>
      </c>
      <c r="I175" s="1119">
        <f>0</f>
        <v>0</v>
      </c>
      <c r="J175" s="1119">
        <f>0</f>
        <v>0</v>
      </c>
      <c r="K175" s="1119">
        <f>0</f>
        <v>0</v>
      </c>
      <c r="L175" s="1119">
        <f>0</f>
        <v>0</v>
      </c>
      <c r="M175" s="1119">
        <f>0</f>
        <v>0</v>
      </c>
      <c r="N175" s="1119">
        <f>0</f>
        <v>0</v>
      </c>
      <c r="O175" s="1119">
        <f>0</f>
        <v>0</v>
      </c>
      <c r="P175" s="1119">
        <f>0</f>
        <v>0</v>
      </c>
      <c r="Q175" s="1119">
        <f>0</f>
        <v>0</v>
      </c>
      <c r="R175" s="1119">
        <f>0</f>
        <v>0</v>
      </c>
      <c r="S175" s="1119">
        <f>0</f>
        <v>0</v>
      </c>
      <c r="T175" s="1119">
        <f>0</f>
        <v>0</v>
      </c>
      <c r="U175" s="1119">
        <f>0</f>
        <v>0</v>
      </c>
      <c r="V175" s="1119">
        <v>1</v>
      </c>
      <c r="W175" s="314" t="s">
        <v>180</v>
      </c>
      <c r="X175" s="1639" t="s">
        <v>1077</v>
      </c>
    </row>
    <row r="176" spans="1:24" s="308" customFormat="1" ht="17.25" customHeight="1" thickBot="1" x14ac:dyDescent="0.25">
      <c r="A176" s="1622"/>
      <c r="B176" s="1624"/>
      <c r="C176" s="257" t="s">
        <v>1113</v>
      </c>
      <c r="D176" s="1120">
        <f t="shared" si="2"/>
        <v>0</v>
      </c>
      <c r="E176" s="1121">
        <f>0</f>
        <v>0</v>
      </c>
      <c r="F176" s="1122">
        <f>0</f>
        <v>0</v>
      </c>
      <c r="G176" s="1122">
        <f>0</f>
        <v>0</v>
      </c>
      <c r="H176" s="1122">
        <f>0</f>
        <v>0</v>
      </c>
      <c r="I176" s="1122">
        <f>0</f>
        <v>0</v>
      </c>
      <c r="J176" s="1122">
        <f>0</f>
        <v>0</v>
      </c>
      <c r="K176" s="1122">
        <f>0</f>
        <v>0</v>
      </c>
      <c r="L176" s="1122">
        <f>0</f>
        <v>0</v>
      </c>
      <c r="M176" s="1122">
        <f>0</f>
        <v>0</v>
      </c>
      <c r="N176" s="1122">
        <f>0</f>
        <v>0</v>
      </c>
      <c r="O176" s="1122">
        <f>0</f>
        <v>0</v>
      </c>
      <c r="P176" s="1122">
        <f>0</f>
        <v>0</v>
      </c>
      <c r="Q176" s="1122">
        <f>0</f>
        <v>0</v>
      </c>
      <c r="R176" s="1122">
        <f>0</f>
        <v>0</v>
      </c>
      <c r="S176" s="1122">
        <f>0</f>
        <v>0</v>
      </c>
      <c r="T176" s="1122">
        <f>0</f>
        <v>0</v>
      </c>
      <c r="U176" s="1122">
        <f>0</f>
        <v>0</v>
      </c>
      <c r="V176" s="1122">
        <f>0</f>
        <v>0</v>
      </c>
      <c r="W176" s="257" t="s">
        <v>434</v>
      </c>
      <c r="X176" s="1636"/>
    </row>
    <row r="177" spans="1:24" s="309" customFormat="1" ht="18" customHeight="1" thickBot="1" x14ac:dyDescent="0.25">
      <c r="A177" s="1625" t="s">
        <v>1078</v>
      </c>
      <c r="B177" s="1627" t="s">
        <v>466</v>
      </c>
      <c r="C177" s="256" t="s">
        <v>1111</v>
      </c>
      <c r="D177" s="1123">
        <f t="shared" si="2"/>
        <v>1</v>
      </c>
      <c r="E177" s="1124">
        <f>0</f>
        <v>0</v>
      </c>
      <c r="F177" s="1125">
        <f>0</f>
        <v>0</v>
      </c>
      <c r="G177" s="1125">
        <f>0</f>
        <v>0</v>
      </c>
      <c r="H177" s="1125">
        <f>0</f>
        <v>0</v>
      </c>
      <c r="I177" s="1125">
        <f>0</f>
        <v>0</v>
      </c>
      <c r="J177" s="1125">
        <f>0</f>
        <v>0</v>
      </c>
      <c r="K177" s="1125">
        <f>0</f>
        <v>0</v>
      </c>
      <c r="L177" s="1125">
        <f>0</f>
        <v>0</v>
      </c>
      <c r="M177" s="1125">
        <f>0</f>
        <v>0</v>
      </c>
      <c r="N177" s="1125">
        <f>0</f>
        <v>0</v>
      </c>
      <c r="O177" s="1125">
        <f>0</f>
        <v>0</v>
      </c>
      <c r="P177" s="1125">
        <f>0</f>
        <v>0</v>
      </c>
      <c r="Q177" s="1125">
        <f>0</f>
        <v>0</v>
      </c>
      <c r="R177" s="1125">
        <f>0</f>
        <v>0</v>
      </c>
      <c r="S177" s="1125">
        <f>0</f>
        <v>0</v>
      </c>
      <c r="T177" s="1125">
        <f>0</f>
        <v>0</v>
      </c>
      <c r="U177" s="1125">
        <f>0</f>
        <v>0</v>
      </c>
      <c r="V177" s="1125">
        <v>1</v>
      </c>
      <c r="W177" s="256" t="s">
        <v>180</v>
      </c>
      <c r="X177" s="1637" t="s">
        <v>547</v>
      </c>
    </row>
    <row r="178" spans="1:24" s="309" customFormat="1" ht="18" customHeight="1" thickBot="1" x14ac:dyDescent="0.25">
      <c r="A178" s="1626"/>
      <c r="B178" s="1628"/>
      <c r="C178" s="256" t="s">
        <v>1113</v>
      </c>
      <c r="D178" s="1123">
        <f t="shared" si="2"/>
        <v>2</v>
      </c>
      <c r="E178" s="1124">
        <f>0</f>
        <v>0</v>
      </c>
      <c r="F178" s="1125">
        <f>0</f>
        <v>0</v>
      </c>
      <c r="G178" s="1125">
        <f>0</f>
        <v>0</v>
      </c>
      <c r="H178" s="1125">
        <f>0</f>
        <v>0</v>
      </c>
      <c r="I178" s="1125">
        <f>0</f>
        <v>0</v>
      </c>
      <c r="J178" s="1125">
        <f>0</f>
        <v>0</v>
      </c>
      <c r="K178" s="1125">
        <f>0</f>
        <v>0</v>
      </c>
      <c r="L178" s="1125">
        <f>0</f>
        <v>0</v>
      </c>
      <c r="M178" s="1125">
        <f>0</f>
        <v>0</v>
      </c>
      <c r="N178" s="1125">
        <f>0</f>
        <v>0</v>
      </c>
      <c r="O178" s="1125">
        <f>0</f>
        <v>0</v>
      </c>
      <c r="P178" s="1125">
        <f>0</f>
        <v>0</v>
      </c>
      <c r="Q178" s="1125">
        <f>0</f>
        <v>0</v>
      </c>
      <c r="R178" s="1125">
        <f>0</f>
        <v>0</v>
      </c>
      <c r="S178" s="1125">
        <f>0</f>
        <v>0</v>
      </c>
      <c r="T178" s="1125">
        <f>0</f>
        <v>0</v>
      </c>
      <c r="U178" s="1125">
        <f>0</f>
        <v>0</v>
      </c>
      <c r="V178" s="1125">
        <v>2</v>
      </c>
      <c r="W178" s="256" t="s">
        <v>434</v>
      </c>
      <c r="X178" s="1638"/>
    </row>
    <row r="179" spans="1:24" s="308" customFormat="1" ht="13.5" customHeight="1" thickBot="1" x14ac:dyDescent="0.25">
      <c r="A179" s="1629" t="s">
        <v>1079</v>
      </c>
      <c r="B179" s="1630" t="s">
        <v>1080</v>
      </c>
      <c r="C179" s="314" t="s">
        <v>1111</v>
      </c>
      <c r="D179" s="1117">
        <f t="shared" si="2"/>
        <v>3</v>
      </c>
      <c r="E179" s="1118">
        <f>0</f>
        <v>0</v>
      </c>
      <c r="F179" s="1119">
        <f>0</f>
        <v>0</v>
      </c>
      <c r="G179" s="1119">
        <f>0</f>
        <v>0</v>
      </c>
      <c r="H179" s="1119">
        <f>0</f>
        <v>0</v>
      </c>
      <c r="I179" s="1119">
        <f>0</f>
        <v>0</v>
      </c>
      <c r="J179" s="1119">
        <f>0</f>
        <v>0</v>
      </c>
      <c r="K179" s="1119">
        <f>0</f>
        <v>0</v>
      </c>
      <c r="L179" s="1119">
        <f>0</f>
        <v>0</v>
      </c>
      <c r="M179" s="1119">
        <f>0</f>
        <v>0</v>
      </c>
      <c r="N179" s="1119">
        <f>0</f>
        <v>0</v>
      </c>
      <c r="O179" s="1119">
        <f>0</f>
        <v>0</v>
      </c>
      <c r="P179" s="1119">
        <f>0</f>
        <v>0</v>
      </c>
      <c r="Q179" s="1119">
        <v>1</v>
      </c>
      <c r="R179" s="1119">
        <f>0</f>
        <v>0</v>
      </c>
      <c r="S179" s="1119">
        <f>0</f>
        <v>0</v>
      </c>
      <c r="T179" s="1119">
        <f>0</f>
        <v>0</v>
      </c>
      <c r="U179" s="1119">
        <f>0</f>
        <v>0</v>
      </c>
      <c r="V179" s="1119">
        <v>2</v>
      </c>
      <c r="W179" s="314" t="s">
        <v>180</v>
      </c>
      <c r="X179" s="1639" t="s">
        <v>1081</v>
      </c>
    </row>
    <row r="180" spans="1:24" s="308" customFormat="1" ht="13.5" thickBot="1" x14ac:dyDescent="0.25">
      <c r="A180" s="1622"/>
      <c r="B180" s="1624"/>
      <c r="C180" s="257" t="s">
        <v>1113</v>
      </c>
      <c r="D180" s="1120">
        <f t="shared" si="2"/>
        <v>3</v>
      </c>
      <c r="E180" s="1121">
        <f>0</f>
        <v>0</v>
      </c>
      <c r="F180" s="1122">
        <f>0</f>
        <v>0</v>
      </c>
      <c r="G180" s="1122">
        <f>0</f>
        <v>0</v>
      </c>
      <c r="H180" s="1122">
        <f>0</f>
        <v>0</v>
      </c>
      <c r="I180" s="1122">
        <f>0</f>
        <v>0</v>
      </c>
      <c r="J180" s="1122">
        <f>0</f>
        <v>0</v>
      </c>
      <c r="K180" s="1122">
        <f>0</f>
        <v>0</v>
      </c>
      <c r="L180" s="1122">
        <f>0</f>
        <v>0</v>
      </c>
      <c r="M180" s="1122">
        <f>0</f>
        <v>0</v>
      </c>
      <c r="N180" s="1122">
        <f>0</f>
        <v>0</v>
      </c>
      <c r="O180" s="1122">
        <f>0</f>
        <v>0</v>
      </c>
      <c r="P180" s="1122">
        <f>0</f>
        <v>0</v>
      </c>
      <c r="Q180" s="1122">
        <f>0</f>
        <v>0</v>
      </c>
      <c r="R180" s="1122">
        <f>0</f>
        <v>0</v>
      </c>
      <c r="S180" s="1122">
        <f>0</f>
        <v>0</v>
      </c>
      <c r="T180" s="1122">
        <f>0</f>
        <v>0</v>
      </c>
      <c r="U180" s="1122">
        <f>0</f>
        <v>0</v>
      </c>
      <c r="V180" s="1122">
        <v>3</v>
      </c>
      <c r="W180" s="257" t="s">
        <v>434</v>
      </c>
      <c r="X180" s="1636"/>
    </row>
    <row r="181" spans="1:24" s="309" customFormat="1" ht="13.5" customHeight="1" thickBot="1" x14ac:dyDescent="0.25">
      <c r="A181" s="1625" t="s">
        <v>1579</v>
      </c>
      <c r="B181" s="1627" t="s">
        <v>1580</v>
      </c>
      <c r="C181" s="256" t="s">
        <v>1111</v>
      </c>
      <c r="D181" s="1123">
        <f t="shared" si="2"/>
        <v>3</v>
      </c>
      <c r="E181" s="1124">
        <v>1</v>
      </c>
      <c r="F181" s="1125">
        <f>0</f>
        <v>0</v>
      </c>
      <c r="G181" s="1125">
        <f>0</f>
        <v>0</v>
      </c>
      <c r="H181" s="1125">
        <f>0</f>
        <v>0</v>
      </c>
      <c r="I181" s="1125">
        <f>0</f>
        <v>0</v>
      </c>
      <c r="J181" s="1125">
        <v>1</v>
      </c>
      <c r="K181" s="1125">
        <f>0</f>
        <v>0</v>
      </c>
      <c r="L181" s="1125">
        <f>0</f>
        <v>0</v>
      </c>
      <c r="M181" s="1125">
        <v>1</v>
      </c>
      <c r="N181" s="1125">
        <f>0</f>
        <v>0</v>
      </c>
      <c r="O181" s="1125">
        <f>0</f>
        <v>0</v>
      </c>
      <c r="P181" s="1125">
        <f>0</f>
        <v>0</v>
      </c>
      <c r="Q181" s="1125">
        <f>0</f>
        <v>0</v>
      </c>
      <c r="R181" s="1125">
        <f>0</f>
        <v>0</v>
      </c>
      <c r="S181" s="1125">
        <f>0</f>
        <v>0</v>
      </c>
      <c r="T181" s="1125">
        <f>0</f>
        <v>0</v>
      </c>
      <c r="U181" s="1125">
        <f>0</f>
        <v>0</v>
      </c>
      <c r="V181" s="1125">
        <f>0</f>
        <v>0</v>
      </c>
      <c r="W181" s="256" t="s">
        <v>180</v>
      </c>
      <c r="X181" s="1637" t="s">
        <v>1591</v>
      </c>
    </row>
    <row r="182" spans="1:24" s="309" customFormat="1" ht="13.5" thickBot="1" x14ac:dyDescent="0.25">
      <c r="A182" s="1626"/>
      <c r="B182" s="1628"/>
      <c r="C182" s="256" t="s">
        <v>1113</v>
      </c>
      <c r="D182" s="1123">
        <f t="shared" si="2"/>
        <v>2</v>
      </c>
      <c r="E182" s="1124">
        <f>0</f>
        <v>0</v>
      </c>
      <c r="F182" s="1125">
        <f>0</f>
        <v>0</v>
      </c>
      <c r="G182" s="1125">
        <f>0</f>
        <v>0</v>
      </c>
      <c r="H182" s="1125">
        <f>0</f>
        <v>0</v>
      </c>
      <c r="I182" s="1125">
        <f>0</f>
        <v>0</v>
      </c>
      <c r="J182" s="1125">
        <f>0</f>
        <v>0</v>
      </c>
      <c r="K182" s="1125">
        <f>0</f>
        <v>0</v>
      </c>
      <c r="L182" s="1125">
        <f>0</f>
        <v>0</v>
      </c>
      <c r="M182" s="1125">
        <f>0</f>
        <v>0</v>
      </c>
      <c r="N182" s="1125">
        <f>0</f>
        <v>0</v>
      </c>
      <c r="O182" s="1125">
        <f>0</f>
        <v>0</v>
      </c>
      <c r="P182" s="1125">
        <v>1</v>
      </c>
      <c r="Q182" s="1125">
        <f>0</f>
        <v>0</v>
      </c>
      <c r="R182" s="1125">
        <f>0</f>
        <v>0</v>
      </c>
      <c r="S182" s="1125">
        <f>0</f>
        <v>0</v>
      </c>
      <c r="T182" s="1125">
        <v>1</v>
      </c>
      <c r="U182" s="1125">
        <f>0</f>
        <v>0</v>
      </c>
      <c r="V182" s="1125">
        <f>0</f>
        <v>0</v>
      </c>
      <c r="W182" s="256" t="s">
        <v>434</v>
      </c>
      <c r="X182" s="1638"/>
    </row>
    <row r="183" spans="1:24" s="308" customFormat="1" ht="13.5" customHeight="1" thickBot="1" x14ac:dyDescent="0.25">
      <c r="A183" s="1629" t="s">
        <v>1082</v>
      </c>
      <c r="B183" s="1630" t="s">
        <v>1083</v>
      </c>
      <c r="C183" s="314" t="s">
        <v>1111</v>
      </c>
      <c r="D183" s="1117">
        <f t="shared" si="2"/>
        <v>11</v>
      </c>
      <c r="E183" s="1118">
        <v>1</v>
      </c>
      <c r="F183" s="1119">
        <v>1</v>
      </c>
      <c r="G183" s="1119">
        <v>1</v>
      </c>
      <c r="H183" s="1119">
        <v>1</v>
      </c>
      <c r="I183" s="1119">
        <v>1</v>
      </c>
      <c r="J183" s="1119">
        <v>1</v>
      </c>
      <c r="K183" s="1119">
        <v>1</v>
      </c>
      <c r="L183" s="1119">
        <v>1</v>
      </c>
      <c r="M183" s="1119">
        <v>1</v>
      </c>
      <c r="N183" s="1119">
        <f>0</f>
        <v>0</v>
      </c>
      <c r="O183" s="1119">
        <v>1</v>
      </c>
      <c r="P183" s="1119">
        <f>0</f>
        <v>0</v>
      </c>
      <c r="Q183" s="1119">
        <v>1</v>
      </c>
      <c r="R183" s="1119">
        <f>0</f>
        <v>0</v>
      </c>
      <c r="S183" s="1119">
        <f>0</f>
        <v>0</v>
      </c>
      <c r="T183" s="1119">
        <f>0</f>
        <v>0</v>
      </c>
      <c r="U183" s="1119">
        <f>0</f>
        <v>0</v>
      </c>
      <c r="V183" s="1119">
        <f>0</f>
        <v>0</v>
      </c>
      <c r="W183" s="314" t="s">
        <v>180</v>
      </c>
      <c r="X183" s="1639" t="s">
        <v>1084</v>
      </c>
    </row>
    <row r="184" spans="1:24" s="308" customFormat="1" ht="13.5" thickBot="1" x14ac:dyDescent="0.25">
      <c r="A184" s="1622"/>
      <c r="B184" s="1624"/>
      <c r="C184" s="257" t="s">
        <v>1113</v>
      </c>
      <c r="D184" s="1120">
        <f t="shared" si="2"/>
        <v>11</v>
      </c>
      <c r="E184" s="1121">
        <v>5</v>
      </c>
      <c r="F184" s="1122">
        <f>0</f>
        <v>0</v>
      </c>
      <c r="G184" s="1122">
        <v>3</v>
      </c>
      <c r="H184" s="1122">
        <v>2</v>
      </c>
      <c r="I184" s="1122">
        <f>0</f>
        <v>0</v>
      </c>
      <c r="J184" s="1122">
        <f>0</f>
        <v>0</v>
      </c>
      <c r="K184" s="1122">
        <f>0</f>
        <v>0</v>
      </c>
      <c r="L184" s="1122">
        <f>0</f>
        <v>0</v>
      </c>
      <c r="M184" s="1122">
        <f>0</f>
        <v>0</v>
      </c>
      <c r="N184" s="1122">
        <f>0</f>
        <v>0</v>
      </c>
      <c r="O184" s="1122">
        <v>1</v>
      </c>
      <c r="P184" s="1122">
        <f>0</f>
        <v>0</v>
      </c>
      <c r="Q184" s="1122">
        <f>0</f>
        <v>0</v>
      </c>
      <c r="R184" s="1122">
        <f>0</f>
        <v>0</v>
      </c>
      <c r="S184" s="1122">
        <f>0</f>
        <v>0</v>
      </c>
      <c r="T184" s="1122">
        <f>0</f>
        <v>0</v>
      </c>
      <c r="U184" s="1122">
        <f>0</f>
        <v>0</v>
      </c>
      <c r="V184" s="1122">
        <f>0</f>
        <v>0</v>
      </c>
      <c r="W184" s="257" t="s">
        <v>434</v>
      </c>
      <c r="X184" s="1636"/>
    </row>
    <row r="185" spans="1:24" s="309" customFormat="1" ht="13.5" customHeight="1" thickBot="1" x14ac:dyDescent="0.25">
      <c r="A185" s="1625" t="s">
        <v>1086</v>
      </c>
      <c r="B185" s="1627" t="s">
        <v>1087</v>
      </c>
      <c r="C185" s="256" t="s">
        <v>1111</v>
      </c>
      <c r="D185" s="1123">
        <f t="shared" si="2"/>
        <v>8</v>
      </c>
      <c r="E185" s="1124">
        <f>0</f>
        <v>0</v>
      </c>
      <c r="F185" s="1125">
        <f>0</f>
        <v>0</v>
      </c>
      <c r="G185" s="1125">
        <f>0</f>
        <v>0</v>
      </c>
      <c r="H185" s="1125">
        <f>0</f>
        <v>0</v>
      </c>
      <c r="I185" s="1125">
        <f>0</f>
        <v>0</v>
      </c>
      <c r="J185" s="1125">
        <f>0</f>
        <v>0</v>
      </c>
      <c r="K185" s="1125">
        <f>0</f>
        <v>0</v>
      </c>
      <c r="L185" s="1125">
        <f>0</f>
        <v>0</v>
      </c>
      <c r="M185" s="1125">
        <f>0</f>
        <v>0</v>
      </c>
      <c r="N185" s="1125">
        <v>1</v>
      </c>
      <c r="O185" s="1125">
        <f>0</f>
        <v>0</v>
      </c>
      <c r="P185" s="1125">
        <v>1</v>
      </c>
      <c r="Q185" s="1125">
        <f>0</f>
        <v>0</v>
      </c>
      <c r="R185" s="1125">
        <f>0</f>
        <v>0</v>
      </c>
      <c r="S185" s="1125">
        <f>0</f>
        <v>0</v>
      </c>
      <c r="T185" s="1125">
        <f>0</f>
        <v>0</v>
      </c>
      <c r="U185" s="1125">
        <f>0</f>
        <v>0</v>
      </c>
      <c r="V185" s="1125">
        <v>6</v>
      </c>
      <c r="W185" s="256" t="s">
        <v>180</v>
      </c>
      <c r="X185" s="1637" t="s">
        <v>1085</v>
      </c>
    </row>
    <row r="186" spans="1:24" s="309" customFormat="1" ht="13.5" thickBot="1" x14ac:dyDescent="0.25">
      <c r="A186" s="1626"/>
      <c r="B186" s="1628"/>
      <c r="C186" s="256" t="s">
        <v>1113</v>
      </c>
      <c r="D186" s="1123">
        <f t="shared" si="2"/>
        <v>5</v>
      </c>
      <c r="E186" s="1124">
        <f>0</f>
        <v>0</v>
      </c>
      <c r="F186" s="1125">
        <f>0</f>
        <v>0</v>
      </c>
      <c r="G186" s="1125">
        <f>0</f>
        <v>0</v>
      </c>
      <c r="H186" s="1125">
        <f>0</f>
        <v>0</v>
      </c>
      <c r="I186" s="1125">
        <f>0</f>
        <v>0</v>
      </c>
      <c r="J186" s="1125">
        <f>0</f>
        <v>0</v>
      </c>
      <c r="K186" s="1125">
        <f>0</f>
        <v>0</v>
      </c>
      <c r="L186" s="1125">
        <f>0</f>
        <v>0</v>
      </c>
      <c r="M186" s="1125">
        <f>0</f>
        <v>0</v>
      </c>
      <c r="N186" s="1125">
        <f>0</f>
        <v>0</v>
      </c>
      <c r="O186" s="1125">
        <f>0</f>
        <v>0</v>
      </c>
      <c r="P186" s="1125">
        <f>0</f>
        <v>0</v>
      </c>
      <c r="Q186" s="1125">
        <f>0</f>
        <v>0</v>
      </c>
      <c r="R186" s="1125">
        <f>0</f>
        <v>0</v>
      </c>
      <c r="S186" s="1125">
        <f>0</f>
        <v>0</v>
      </c>
      <c r="T186" s="1125">
        <f>0</f>
        <v>0</v>
      </c>
      <c r="U186" s="1125">
        <f>0</f>
        <v>0</v>
      </c>
      <c r="V186" s="1125">
        <v>5</v>
      </c>
      <c r="W186" s="256" t="s">
        <v>434</v>
      </c>
      <c r="X186" s="1638"/>
    </row>
    <row r="187" spans="1:24" s="308" customFormat="1" ht="19.5" customHeight="1" thickBot="1" x14ac:dyDescent="0.25">
      <c r="A187" s="1629" t="s">
        <v>1088</v>
      </c>
      <c r="B187" s="1630" t="s">
        <v>1089</v>
      </c>
      <c r="C187" s="314" t="s">
        <v>1111</v>
      </c>
      <c r="D187" s="1117">
        <f t="shared" si="2"/>
        <v>31</v>
      </c>
      <c r="E187" s="1118">
        <v>5</v>
      </c>
      <c r="F187" s="1119">
        <v>3</v>
      </c>
      <c r="G187" s="1119">
        <v>2</v>
      </c>
      <c r="H187" s="1119">
        <v>5</v>
      </c>
      <c r="I187" s="1119">
        <v>4</v>
      </c>
      <c r="J187" s="1119">
        <v>2</v>
      </c>
      <c r="K187" s="1119">
        <v>2</v>
      </c>
      <c r="L187" s="1119">
        <v>3</v>
      </c>
      <c r="M187" s="1119">
        <v>3</v>
      </c>
      <c r="N187" s="1119">
        <v>1</v>
      </c>
      <c r="O187" s="1119">
        <f>0</f>
        <v>0</v>
      </c>
      <c r="P187" s="1119">
        <v>1</v>
      </c>
      <c r="Q187" s="1119">
        <f>0</f>
        <v>0</v>
      </c>
      <c r="R187" s="1119">
        <f>0</f>
        <v>0</v>
      </c>
      <c r="S187" s="1119">
        <f>0</f>
        <v>0</v>
      </c>
      <c r="T187" s="1119">
        <f>0</f>
        <v>0</v>
      </c>
      <c r="U187" s="1119">
        <f>0</f>
        <v>0</v>
      </c>
      <c r="V187" s="1119">
        <f>0</f>
        <v>0</v>
      </c>
      <c r="W187" s="314" t="s">
        <v>180</v>
      </c>
      <c r="X187" s="1639" t="s">
        <v>1090</v>
      </c>
    </row>
    <row r="188" spans="1:24" s="308" customFormat="1" ht="19.5" customHeight="1" thickBot="1" x14ac:dyDescent="0.25">
      <c r="A188" s="1622"/>
      <c r="B188" s="1624"/>
      <c r="C188" s="257" t="s">
        <v>1113</v>
      </c>
      <c r="D188" s="1120">
        <f t="shared" si="2"/>
        <v>17</v>
      </c>
      <c r="E188" s="1121">
        <v>6</v>
      </c>
      <c r="F188" s="1122">
        <v>1</v>
      </c>
      <c r="G188" s="1122">
        <v>4</v>
      </c>
      <c r="H188" s="1122">
        <f>0</f>
        <v>0</v>
      </c>
      <c r="I188" s="1122">
        <v>1</v>
      </c>
      <c r="J188" s="1122">
        <f>0</f>
        <v>0</v>
      </c>
      <c r="K188" s="1122">
        <f>0</f>
        <v>0</v>
      </c>
      <c r="L188" s="1122">
        <v>1</v>
      </c>
      <c r="M188" s="1122">
        <v>1</v>
      </c>
      <c r="N188" s="1122">
        <f>0</f>
        <v>0</v>
      </c>
      <c r="O188" s="1122">
        <v>3</v>
      </c>
      <c r="P188" s="1122">
        <f>0</f>
        <v>0</v>
      </c>
      <c r="Q188" s="1122">
        <f>0</f>
        <v>0</v>
      </c>
      <c r="R188" s="1122">
        <f>0</f>
        <v>0</v>
      </c>
      <c r="S188" s="1122">
        <f>0</f>
        <v>0</v>
      </c>
      <c r="T188" s="1122">
        <f>0</f>
        <v>0</v>
      </c>
      <c r="U188" s="1122">
        <f>0</f>
        <v>0</v>
      </c>
      <c r="V188" s="1122">
        <f>0</f>
        <v>0</v>
      </c>
      <c r="W188" s="257" t="s">
        <v>434</v>
      </c>
      <c r="X188" s="1636"/>
    </row>
    <row r="189" spans="1:24" s="309" customFormat="1" ht="13.5" customHeight="1" thickBot="1" x14ac:dyDescent="0.25">
      <c r="A189" s="1625" t="s">
        <v>1230</v>
      </c>
      <c r="B189" s="1627" t="s">
        <v>1231</v>
      </c>
      <c r="C189" s="256" t="s">
        <v>1111</v>
      </c>
      <c r="D189" s="1123">
        <f t="shared" si="2"/>
        <v>0</v>
      </c>
      <c r="E189" s="1124">
        <f>0</f>
        <v>0</v>
      </c>
      <c r="F189" s="1125">
        <f>0</f>
        <v>0</v>
      </c>
      <c r="G189" s="1125">
        <f>0</f>
        <v>0</v>
      </c>
      <c r="H189" s="1125">
        <f>0</f>
        <v>0</v>
      </c>
      <c r="I189" s="1125">
        <f>0</f>
        <v>0</v>
      </c>
      <c r="J189" s="1125">
        <f>0</f>
        <v>0</v>
      </c>
      <c r="K189" s="1125">
        <f>0</f>
        <v>0</v>
      </c>
      <c r="L189" s="1125">
        <f>0</f>
        <v>0</v>
      </c>
      <c r="M189" s="1125">
        <f>0</f>
        <v>0</v>
      </c>
      <c r="N189" s="1125">
        <f>0</f>
        <v>0</v>
      </c>
      <c r="O189" s="1125">
        <f>0</f>
        <v>0</v>
      </c>
      <c r="P189" s="1125">
        <f>0</f>
        <v>0</v>
      </c>
      <c r="Q189" s="1125">
        <f>0</f>
        <v>0</v>
      </c>
      <c r="R189" s="1125">
        <f>0</f>
        <v>0</v>
      </c>
      <c r="S189" s="1125">
        <f>0</f>
        <v>0</v>
      </c>
      <c r="T189" s="1125">
        <f>0</f>
        <v>0</v>
      </c>
      <c r="U189" s="1125">
        <f>0</f>
        <v>0</v>
      </c>
      <c r="V189" s="1125">
        <f>0</f>
        <v>0</v>
      </c>
      <c r="W189" s="256" t="s">
        <v>180</v>
      </c>
      <c r="X189" s="1637" t="s">
        <v>1254</v>
      </c>
    </row>
    <row r="190" spans="1:24" s="309" customFormat="1" ht="13.5" thickBot="1" x14ac:dyDescent="0.25">
      <c r="A190" s="1626"/>
      <c r="B190" s="1628"/>
      <c r="C190" s="256" t="s">
        <v>1113</v>
      </c>
      <c r="D190" s="1123">
        <f t="shared" si="2"/>
        <v>0</v>
      </c>
      <c r="E190" s="1124">
        <f>0</f>
        <v>0</v>
      </c>
      <c r="F190" s="1125">
        <f>0</f>
        <v>0</v>
      </c>
      <c r="G190" s="1125">
        <f>0</f>
        <v>0</v>
      </c>
      <c r="H190" s="1125">
        <f>0</f>
        <v>0</v>
      </c>
      <c r="I190" s="1125">
        <f>0</f>
        <v>0</v>
      </c>
      <c r="J190" s="1125">
        <f>0</f>
        <v>0</v>
      </c>
      <c r="K190" s="1125">
        <f>0</f>
        <v>0</v>
      </c>
      <c r="L190" s="1125">
        <f>0</f>
        <v>0</v>
      </c>
      <c r="M190" s="1125">
        <f>0</f>
        <v>0</v>
      </c>
      <c r="N190" s="1125">
        <f>0</f>
        <v>0</v>
      </c>
      <c r="O190" s="1125">
        <f>0</f>
        <v>0</v>
      </c>
      <c r="P190" s="1125">
        <f>0</f>
        <v>0</v>
      </c>
      <c r="Q190" s="1125">
        <f>0</f>
        <v>0</v>
      </c>
      <c r="R190" s="1125">
        <f>0</f>
        <v>0</v>
      </c>
      <c r="S190" s="1125">
        <f>0</f>
        <v>0</v>
      </c>
      <c r="T190" s="1125">
        <f>0</f>
        <v>0</v>
      </c>
      <c r="U190" s="1125">
        <f>0</f>
        <v>0</v>
      </c>
      <c r="V190" s="1125">
        <f>0</f>
        <v>0</v>
      </c>
      <c r="W190" s="256" t="s">
        <v>434</v>
      </c>
      <c r="X190" s="1638"/>
    </row>
    <row r="191" spans="1:24" s="308" customFormat="1" ht="12" customHeight="1" thickBot="1" x14ac:dyDescent="0.25">
      <c r="A191" s="1629" t="s">
        <v>1091</v>
      </c>
      <c r="B191" s="1630" t="s">
        <v>462</v>
      </c>
      <c r="C191" s="314" t="s">
        <v>1111</v>
      </c>
      <c r="D191" s="1117">
        <f t="shared" si="2"/>
        <v>174</v>
      </c>
      <c r="E191" s="1118">
        <f>0</f>
        <v>0</v>
      </c>
      <c r="F191" s="1119">
        <f>0</f>
        <v>0</v>
      </c>
      <c r="G191" s="1119">
        <f>0</f>
        <v>0</v>
      </c>
      <c r="H191" s="1119">
        <v>1</v>
      </c>
      <c r="I191" s="1119">
        <v>2</v>
      </c>
      <c r="J191" s="1119">
        <v>3</v>
      </c>
      <c r="K191" s="1119">
        <v>14</v>
      </c>
      <c r="L191" s="1119">
        <v>4</v>
      </c>
      <c r="M191" s="1119">
        <v>15</v>
      </c>
      <c r="N191" s="1119">
        <v>23</v>
      </c>
      <c r="O191" s="1119">
        <v>18</v>
      </c>
      <c r="P191" s="1119">
        <v>27</v>
      </c>
      <c r="Q191" s="1119">
        <v>37</v>
      </c>
      <c r="R191" s="1119">
        <v>21</v>
      </c>
      <c r="S191" s="1119">
        <v>5</v>
      </c>
      <c r="T191" s="1119">
        <v>2</v>
      </c>
      <c r="U191" s="1119">
        <v>2</v>
      </c>
      <c r="V191" s="1119">
        <f>0</f>
        <v>0</v>
      </c>
      <c r="W191" s="314" t="s">
        <v>180</v>
      </c>
      <c r="X191" s="1639" t="s">
        <v>1092</v>
      </c>
    </row>
    <row r="192" spans="1:24" s="308" customFormat="1" ht="12" customHeight="1" thickBot="1" x14ac:dyDescent="0.25">
      <c r="A192" s="1622"/>
      <c r="B192" s="1624"/>
      <c r="C192" s="257" t="s">
        <v>1113</v>
      </c>
      <c r="D192" s="1120">
        <f t="shared" si="2"/>
        <v>14</v>
      </c>
      <c r="E192" s="1121">
        <v>1</v>
      </c>
      <c r="F192" s="1122">
        <v>1</v>
      </c>
      <c r="G192" s="1122">
        <f>0</f>
        <v>0</v>
      </c>
      <c r="H192" s="1122">
        <f>0</f>
        <v>0</v>
      </c>
      <c r="I192" s="1122">
        <v>1</v>
      </c>
      <c r="J192" s="1122">
        <f>0</f>
        <v>0</v>
      </c>
      <c r="K192" s="1122">
        <f>0</f>
        <v>0</v>
      </c>
      <c r="L192" s="1122">
        <f>0</f>
        <v>0</v>
      </c>
      <c r="M192" s="1122">
        <v>1</v>
      </c>
      <c r="N192" s="1122">
        <v>1</v>
      </c>
      <c r="O192" s="1122">
        <v>4</v>
      </c>
      <c r="P192" s="1122">
        <v>1</v>
      </c>
      <c r="Q192" s="1122">
        <v>2</v>
      </c>
      <c r="R192" s="1122">
        <v>1</v>
      </c>
      <c r="S192" s="1122">
        <v>1</v>
      </c>
      <c r="T192" s="1122">
        <f>0</f>
        <v>0</v>
      </c>
      <c r="U192" s="1122">
        <f>0</f>
        <v>0</v>
      </c>
      <c r="V192" s="1122">
        <f>0</f>
        <v>0</v>
      </c>
      <c r="W192" s="257" t="s">
        <v>434</v>
      </c>
      <c r="X192" s="1636"/>
    </row>
    <row r="193" spans="1:24" s="309" customFormat="1" ht="13.5" customHeight="1" thickBot="1" x14ac:dyDescent="0.25">
      <c r="A193" s="1625" t="s">
        <v>1093</v>
      </c>
      <c r="B193" s="1627" t="s">
        <v>463</v>
      </c>
      <c r="C193" s="256" t="s">
        <v>1111</v>
      </c>
      <c r="D193" s="1123">
        <f t="shared" si="2"/>
        <v>20</v>
      </c>
      <c r="E193" s="1124">
        <f>0</f>
        <v>0</v>
      </c>
      <c r="F193" s="1125">
        <f>0</f>
        <v>0</v>
      </c>
      <c r="G193" s="1125">
        <f>0</f>
        <v>0</v>
      </c>
      <c r="H193" s="1125">
        <f>0</f>
        <v>0</v>
      </c>
      <c r="I193" s="1125">
        <f>0</f>
        <v>0</v>
      </c>
      <c r="J193" s="1125">
        <v>1</v>
      </c>
      <c r="K193" s="1125">
        <f>0</f>
        <v>0</v>
      </c>
      <c r="L193" s="1125">
        <v>1</v>
      </c>
      <c r="M193" s="1125">
        <v>1</v>
      </c>
      <c r="N193" s="1125">
        <v>2</v>
      </c>
      <c r="O193" s="1125">
        <v>6</v>
      </c>
      <c r="P193" s="1125">
        <v>3</v>
      </c>
      <c r="Q193" s="1125">
        <v>3</v>
      </c>
      <c r="R193" s="1125">
        <v>1</v>
      </c>
      <c r="S193" s="1125">
        <v>1</v>
      </c>
      <c r="T193" s="1125">
        <f>0</f>
        <v>0</v>
      </c>
      <c r="U193" s="1125">
        <f>0</f>
        <v>0</v>
      </c>
      <c r="V193" s="1125">
        <v>1</v>
      </c>
      <c r="W193" s="256" t="s">
        <v>180</v>
      </c>
      <c r="X193" s="1637" t="s">
        <v>505</v>
      </c>
    </row>
    <row r="194" spans="1:24" s="309" customFormat="1" ht="13.5" thickBot="1" x14ac:dyDescent="0.25">
      <c r="A194" s="1626"/>
      <c r="B194" s="1628"/>
      <c r="C194" s="256" t="s">
        <v>1113</v>
      </c>
      <c r="D194" s="1123">
        <f t="shared" si="2"/>
        <v>3</v>
      </c>
      <c r="E194" s="1124">
        <f>0</f>
        <v>0</v>
      </c>
      <c r="F194" s="1125">
        <f>0</f>
        <v>0</v>
      </c>
      <c r="G194" s="1125">
        <f>0</f>
        <v>0</v>
      </c>
      <c r="H194" s="1125">
        <f>0</f>
        <v>0</v>
      </c>
      <c r="I194" s="1125">
        <f>0</f>
        <v>0</v>
      </c>
      <c r="J194" s="1125">
        <f>0</f>
        <v>0</v>
      </c>
      <c r="K194" s="1125">
        <f>0</f>
        <v>0</v>
      </c>
      <c r="L194" s="1125">
        <v>1</v>
      </c>
      <c r="M194" s="1125">
        <f>0</f>
        <v>0</v>
      </c>
      <c r="N194" s="1125">
        <v>1</v>
      </c>
      <c r="O194" s="1125">
        <f>0</f>
        <v>0</v>
      </c>
      <c r="P194" s="1125">
        <f>0</f>
        <v>0</v>
      </c>
      <c r="Q194" s="1125">
        <f>0</f>
        <v>0</v>
      </c>
      <c r="R194" s="1125">
        <v>1</v>
      </c>
      <c r="S194" s="1125">
        <f>0</f>
        <v>0</v>
      </c>
      <c r="T194" s="1125">
        <f>0</f>
        <v>0</v>
      </c>
      <c r="U194" s="1125">
        <f>0</f>
        <v>0</v>
      </c>
      <c r="V194" s="1125">
        <f>0</f>
        <v>0</v>
      </c>
      <c r="W194" s="256" t="s">
        <v>434</v>
      </c>
      <c r="X194" s="1638"/>
    </row>
    <row r="195" spans="1:24" s="308" customFormat="1" ht="15.75" customHeight="1" thickBot="1" x14ac:dyDescent="0.25">
      <c r="A195" s="1629" t="s">
        <v>1094</v>
      </c>
      <c r="B195" s="1630" t="s">
        <v>1095</v>
      </c>
      <c r="C195" s="314" t="s">
        <v>1111</v>
      </c>
      <c r="D195" s="1117">
        <f t="shared" si="2"/>
        <v>20</v>
      </c>
      <c r="E195" s="1118">
        <f>0</f>
        <v>0</v>
      </c>
      <c r="F195" s="1119">
        <f>0</f>
        <v>0</v>
      </c>
      <c r="G195" s="1119">
        <f>0</f>
        <v>0</v>
      </c>
      <c r="H195" s="1119">
        <f>0</f>
        <v>0</v>
      </c>
      <c r="I195" s="1119">
        <f>0</f>
        <v>0</v>
      </c>
      <c r="J195" s="1119">
        <f>0</f>
        <v>0</v>
      </c>
      <c r="K195" s="1119">
        <v>1</v>
      </c>
      <c r="L195" s="1119">
        <v>2</v>
      </c>
      <c r="M195" s="1119">
        <v>3</v>
      </c>
      <c r="N195" s="1119">
        <v>3</v>
      </c>
      <c r="O195" s="1119">
        <v>2</v>
      </c>
      <c r="P195" s="1119">
        <v>7</v>
      </c>
      <c r="Q195" s="1119">
        <v>2</v>
      </c>
      <c r="R195" s="1119">
        <f>0</f>
        <v>0</v>
      </c>
      <c r="S195" s="1119">
        <f>0</f>
        <v>0</v>
      </c>
      <c r="T195" s="1119">
        <f>0</f>
        <v>0</v>
      </c>
      <c r="U195" s="1119">
        <f>0</f>
        <v>0</v>
      </c>
      <c r="V195" s="1119">
        <f>0</f>
        <v>0</v>
      </c>
      <c r="W195" s="314" t="s">
        <v>180</v>
      </c>
      <c r="X195" s="1639" t="s">
        <v>1096</v>
      </c>
    </row>
    <row r="196" spans="1:24" s="308" customFormat="1" ht="15.75" customHeight="1" thickBot="1" x14ac:dyDescent="0.25">
      <c r="A196" s="1622"/>
      <c r="B196" s="1624"/>
      <c r="C196" s="257" t="s">
        <v>1113</v>
      </c>
      <c r="D196" s="1120">
        <f t="shared" si="2"/>
        <v>0</v>
      </c>
      <c r="E196" s="1121">
        <f>0</f>
        <v>0</v>
      </c>
      <c r="F196" s="1122">
        <f>0</f>
        <v>0</v>
      </c>
      <c r="G196" s="1122">
        <f>0</f>
        <v>0</v>
      </c>
      <c r="H196" s="1122">
        <f>0</f>
        <v>0</v>
      </c>
      <c r="I196" s="1122">
        <f>0</f>
        <v>0</v>
      </c>
      <c r="J196" s="1122">
        <f>0</f>
        <v>0</v>
      </c>
      <c r="K196" s="1122">
        <f>0</f>
        <v>0</v>
      </c>
      <c r="L196" s="1122">
        <f>0</f>
        <v>0</v>
      </c>
      <c r="M196" s="1122">
        <f>0</f>
        <v>0</v>
      </c>
      <c r="N196" s="1122">
        <f>0</f>
        <v>0</v>
      </c>
      <c r="O196" s="1122">
        <f>0</f>
        <v>0</v>
      </c>
      <c r="P196" s="1122">
        <f>0</f>
        <v>0</v>
      </c>
      <c r="Q196" s="1122">
        <f>0</f>
        <v>0</v>
      </c>
      <c r="R196" s="1122">
        <f>0</f>
        <v>0</v>
      </c>
      <c r="S196" s="1122">
        <f>0</f>
        <v>0</v>
      </c>
      <c r="T196" s="1122">
        <f>0</f>
        <v>0</v>
      </c>
      <c r="U196" s="1122">
        <f>0</f>
        <v>0</v>
      </c>
      <c r="V196" s="1122">
        <f>0</f>
        <v>0</v>
      </c>
      <c r="W196" s="257" t="s">
        <v>434</v>
      </c>
      <c r="X196" s="1636"/>
    </row>
    <row r="197" spans="1:24" s="309" customFormat="1" ht="13.5" customHeight="1" thickBot="1" x14ac:dyDescent="0.25">
      <c r="A197" s="1625" t="s">
        <v>1097</v>
      </c>
      <c r="B197" s="1627" t="s">
        <v>1098</v>
      </c>
      <c r="C197" s="256" t="s">
        <v>1111</v>
      </c>
      <c r="D197" s="1123">
        <f t="shared" si="2"/>
        <v>15</v>
      </c>
      <c r="E197" s="1124">
        <f>0</f>
        <v>0</v>
      </c>
      <c r="F197" s="1125">
        <f>0</f>
        <v>0</v>
      </c>
      <c r="G197" s="1125">
        <f>0</f>
        <v>0</v>
      </c>
      <c r="H197" s="1125">
        <f>0</f>
        <v>0</v>
      </c>
      <c r="I197" s="1125">
        <v>1</v>
      </c>
      <c r="J197" s="1125">
        <f>0</f>
        <v>0</v>
      </c>
      <c r="K197" s="1125">
        <f>0</f>
        <v>0</v>
      </c>
      <c r="L197" s="1125">
        <f>0</f>
        <v>0</v>
      </c>
      <c r="M197" s="1125">
        <v>1</v>
      </c>
      <c r="N197" s="1125">
        <v>1</v>
      </c>
      <c r="O197" s="1125">
        <v>2</v>
      </c>
      <c r="P197" s="1125">
        <v>2</v>
      </c>
      <c r="Q197" s="1125">
        <v>2</v>
      </c>
      <c r="R197" s="1125">
        <v>1</v>
      </c>
      <c r="S197" s="1125">
        <f>0</f>
        <v>0</v>
      </c>
      <c r="T197" s="1125">
        <v>1</v>
      </c>
      <c r="U197" s="1125">
        <v>1</v>
      </c>
      <c r="V197" s="1125">
        <v>3</v>
      </c>
      <c r="W197" s="256" t="s">
        <v>180</v>
      </c>
      <c r="X197" s="1637" t="s">
        <v>1099</v>
      </c>
    </row>
    <row r="198" spans="1:24" s="309" customFormat="1" ht="12.75" x14ac:dyDescent="0.2">
      <c r="A198" s="1631"/>
      <c r="B198" s="1632"/>
      <c r="C198" s="1221" t="s">
        <v>1113</v>
      </c>
      <c r="D198" s="1134">
        <f t="shared" si="2"/>
        <v>2</v>
      </c>
      <c r="E198" s="1222">
        <f>0</f>
        <v>0</v>
      </c>
      <c r="F198" s="1223">
        <f>0</f>
        <v>0</v>
      </c>
      <c r="G198" s="1223">
        <f>0</f>
        <v>0</v>
      </c>
      <c r="H198" s="1223">
        <f>0</f>
        <v>0</v>
      </c>
      <c r="I198" s="1223">
        <f>0</f>
        <v>0</v>
      </c>
      <c r="J198" s="1223">
        <f>0</f>
        <v>0</v>
      </c>
      <c r="K198" s="1223">
        <f>0</f>
        <v>0</v>
      </c>
      <c r="L198" s="1223">
        <f>0</f>
        <v>0</v>
      </c>
      <c r="M198" s="1223">
        <f>0</f>
        <v>0</v>
      </c>
      <c r="N198" s="1223">
        <f>0</f>
        <v>0</v>
      </c>
      <c r="O198" s="1223">
        <f>0</f>
        <v>0</v>
      </c>
      <c r="P198" s="1223">
        <f>0</f>
        <v>0</v>
      </c>
      <c r="Q198" s="1223">
        <v>1</v>
      </c>
      <c r="R198" s="1223">
        <f>0</f>
        <v>0</v>
      </c>
      <c r="S198" s="1223">
        <f>0</f>
        <v>0</v>
      </c>
      <c r="T198" s="1223">
        <f>0</f>
        <v>0</v>
      </c>
      <c r="U198" s="1223">
        <f>0</f>
        <v>0</v>
      </c>
      <c r="V198" s="1223">
        <v>1</v>
      </c>
      <c r="W198" s="1221" t="s">
        <v>434</v>
      </c>
      <c r="X198" s="1640"/>
    </row>
    <row r="199" spans="1:24" s="308" customFormat="1" ht="13.5" customHeight="1" thickBot="1" x14ac:dyDescent="0.25">
      <c r="A199" s="1633" t="s">
        <v>1159</v>
      </c>
      <c r="B199" s="1634" t="s">
        <v>1160</v>
      </c>
      <c r="C199" s="310" t="s">
        <v>1111</v>
      </c>
      <c r="D199" s="1126">
        <f t="shared" si="2"/>
        <v>4</v>
      </c>
      <c r="E199" s="1127">
        <f>0</f>
        <v>0</v>
      </c>
      <c r="F199" s="1128">
        <f>0</f>
        <v>0</v>
      </c>
      <c r="G199" s="1128">
        <f>0</f>
        <v>0</v>
      </c>
      <c r="H199" s="1128">
        <f>0</f>
        <v>0</v>
      </c>
      <c r="I199" s="1128">
        <f>0</f>
        <v>0</v>
      </c>
      <c r="J199" s="1128">
        <f>0</f>
        <v>0</v>
      </c>
      <c r="K199" s="1128">
        <f>0</f>
        <v>0</v>
      </c>
      <c r="L199" s="1128">
        <v>1</v>
      </c>
      <c r="M199" s="1128">
        <f>0</f>
        <v>0</v>
      </c>
      <c r="N199" s="1128">
        <f>0</f>
        <v>0</v>
      </c>
      <c r="O199" s="1128">
        <v>1</v>
      </c>
      <c r="P199" s="1128">
        <v>1</v>
      </c>
      <c r="Q199" s="1128">
        <f>0</f>
        <v>0</v>
      </c>
      <c r="R199" s="1128">
        <f>0</f>
        <v>0</v>
      </c>
      <c r="S199" s="1128">
        <f>0</f>
        <v>0</v>
      </c>
      <c r="T199" s="1128">
        <f>0</f>
        <v>0</v>
      </c>
      <c r="U199" s="1128">
        <f>0</f>
        <v>0</v>
      </c>
      <c r="V199" s="1128">
        <v>1</v>
      </c>
      <c r="W199" s="310" t="s">
        <v>180</v>
      </c>
      <c r="X199" s="1641" t="s">
        <v>1161</v>
      </c>
    </row>
    <row r="200" spans="1:24" s="308" customFormat="1" ht="13.5" thickBot="1" x14ac:dyDescent="0.25">
      <c r="A200" s="1622"/>
      <c r="B200" s="1624"/>
      <c r="C200" s="257" t="s">
        <v>1113</v>
      </c>
      <c r="D200" s="1120">
        <f t="shared" si="2"/>
        <v>2</v>
      </c>
      <c r="E200" s="1121">
        <f>0</f>
        <v>0</v>
      </c>
      <c r="F200" s="1122">
        <f>0</f>
        <v>0</v>
      </c>
      <c r="G200" s="1122">
        <f>0</f>
        <v>0</v>
      </c>
      <c r="H200" s="1122">
        <f>0</f>
        <v>0</v>
      </c>
      <c r="I200" s="1122">
        <f>0</f>
        <v>0</v>
      </c>
      <c r="J200" s="1122">
        <f>0</f>
        <v>0</v>
      </c>
      <c r="K200" s="1122">
        <f>0</f>
        <v>0</v>
      </c>
      <c r="L200" s="1122">
        <f>0</f>
        <v>0</v>
      </c>
      <c r="M200" s="1122">
        <f>0</f>
        <v>0</v>
      </c>
      <c r="N200" s="1122">
        <f>0</f>
        <v>0</v>
      </c>
      <c r="O200" s="1122">
        <f>0</f>
        <v>0</v>
      </c>
      <c r="P200" s="1122">
        <f>0</f>
        <v>0</v>
      </c>
      <c r="Q200" s="1122">
        <v>1</v>
      </c>
      <c r="R200" s="1122">
        <f>0</f>
        <v>0</v>
      </c>
      <c r="S200" s="1122">
        <f>0</f>
        <v>0</v>
      </c>
      <c r="T200" s="1122">
        <f>0</f>
        <v>0</v>
      </c>
      <c r="U200" s="1122">
        <f>0</f>
        <v>0</v>
      </c>
      <c r="V200" s="1122">
        <v>1</v>
      </c>
      <c r="W200" s="257" t="s">
        <v>434</v>
      </c>
      <c r="X200" s="1636"/>
    </row>
    <row r="201" spans="1:24" s="309" customFormat="1" ht="16.5" customHeight="1" thickBot="1" x14ac:dyDescent="0.25">
      <c r="A201" s="1625" t="s">
        <v>1100</v>
      </c>
      <c r="B201" s="1627" t="s">
        <v>1101</v>
      </c>
      <c r="C201" s="256" t="s">
        <v>1111</v>
      </c>
      <c r="D201" s="1123">
        <f t="shared" si="2"/>
        <v>18</v>
      </c>
      <c r="E201" s="1124">
        <f>0</f>
        <v>0</v>
      </c>
      <c r="F201" s="1125">
        <f>0</f>
        <v>0</v>
      </c>
      <c r="G201" s="1125">
        <f>0</f>
        <v>0</v>
      </c>
      <c r="H201" s="1125">
        <f>0</f>
        <v>0</v>
      </c>
      <c r="I201" s="1125">
        <f>0</f>
        <v>0</v>
      </c>
      <c r="J201" s="1125">
        <f>0</f>
        <v>0</v>
      </c>
      <c r="K201" s="1125">
        <f>0</f>
        <v>0</v>
      </c>
      <c r="L201" s="1125">
        <f>0</f>
        <v>0</v>
      </c>
      <c r="M201" s="1125">
        <v>3</v>
      </c>
      <c r="N201" s="1125">
        <v>2</v>
      </c>
      <c r="O201" s="1125">
        <v>4</v>
      </c>
      <c r="P201" s="1125">
        <v>1</v>
      </c>
      <c r="Q201" s="1125">
        <v>6</v>
      </c>
      <c r="R201" s="1125">
        <v>2</v>
      </c>
      <c r="S201" s="1125">
        <f>0</f>
        <v>0</v>
      </c>
      <c r="T201" s="1125">
        <f>0</f>
        <v>0</v>
      </c>
      <c r="U201" s="1125">
        <f>0</f>
        <v>0</v>
      </c>
      <c r="V201" s="1125">
        <f>0</f>
        <v>0</v>
      </c>
      <c r="W201" s="256" t="s">
        <v>180</v>
      </c>
      <c r="X201" s="1637" t="s">
        <v>1102</v>
      </c>
    </row>
    <row r="202" spans="1:24" s="309" customFormat="1" ht="16.5" customHeight="1" thickBot="1" x14ac:dyDescent="0.25">
      <c r="A202" s="1626"/>
      <c r="B202" s="1628"/>
      <c r="C202" s="256" t="s">
        <v>1113</v>
      </c>
      <c r="D202" s="1123">
        <f t="shared" si="2"/>
        <v>2</v>
      </c>
      <c r="E202" s="1124">
        <f>0</f>
        <v>0</v>
      </c>
      <c r="F202" s="1125">
        <f>0</f>
        <v>0</v>
      </c>
      <c r="G202" s="1125">
        <f>0</f>
        <v>0</v>
      </c>
      <c r="H202" s="1125">
        <f>0</f>
        <v>0</v>
      </c>
      <c r="I202" s="1125">
        <f>0</f>
        <v>0</v>
      </c>
      <c r="J202" s="1125">
        <f>0</f>
        <v>0</v>
      </c>
      <c r="K202" s="1125">
        <f>0</f>
        <v>0</v>
      </c>
      <c r="L202" s="1125">
        <f>0</f>
        <v>0</v>
      </c>
      <c r="M202" s="1125">
        <f>0</f>
        <v>0</v>
      </c>
      <c r="N202" s="1125">
        <f>0</f>
        <v>0</v>
      </c>
      <c r="O202" s="1125">
        <f>0</f>
        <v>0</v>
      </c>
      <c r="P202" s="1125">
        <f>0</f>
        <v>0</v>
      </c>
      <c r="Q202" s="1125">
        <v>2</v>
      </c>
      <c r="R202" s="1125">
        <f>0</f>
        <v>0</v>
      </c>
      <c r="S202" s="1125">
        <f>0</f>
        <v>0</v>
      </c>
      <c r="T202" s="1125">
        <f>0</f>
        <v>0</v>
      </c>
      <c r="U202" s="1125">
        <f>0</f>
        <v>0</v>
      </c>
      <c r="V202" s="1125">
        <f>0</f>
        <v>0</v>
      </c>
      <c r="W202" s="256" t="s">
        <v>434</v>
      </c>
      <c r="X202" s="1638"/>
    </row>
    <row r="203" spans="1:24" s="308" customFormat="1" ht="13.5" customHeight="1" thickBot="1" x14ac:dyDescent="0.25">
      <c r="A203" s="1633" t="s">
        <v>1103</v>
      </c>
      <c r="B203" s="1634" t="s">
        <v>464</v>
      </c>
      <c r="C203" s="310" t="s">
        <v>1111</v>
      </c>
      <c r="D203" s="1126">
        <f t="shared" si="2"/>
        <v>5</v>
      </c>
      <c r="E203" s="1127">
        <f>0</f>
        <v>0</v>
      </c>
      <c r="F203" s="1128">
        <f>0</f>
        <v>0</v>
      </c>
      <c r="G203" s="1128">
        <f>0</f>
        <v>0</v>
      </c>
      <c r="H203" s="1128">
        <f>0</f>
        <v>0</v>
      </c>
      <c r="I203" s="1128">
        <f>0</f>
        <v>0</v>
      </c>
      <c r="J203" s="1128">
        <f>0</f>
        <v>0</v>
      </c>
      <c r="K203" s="1128">
        <f>0</f>
        <v>0</v>
      </c>
      <c r="L203" s="1128">
        <f>0</f>
        <v>0</v>
      </c>
      <c r="M203" s="1128">
        <f>0</f>
        <v>0</v>
      </c>
      <c r="N203" s="1128">
        <f>0</f>
        <v>0</v>
      </c>
      <c r="O203" s="1128">
        <f>0</f>
        <v>0</v>
      </c>
      <c r="P203" s="1128">
        <v>1</v>
      </c>
      <c r="Q203" s="1128">
        <v>2</v>
      </c>
      <c r="R203" s="1128">
        <v>2</v>
      </c>
      <c r="S203" s="1128">
        <f>0</f>
        <v>0</v>
      </c>
      <c r="T203" s="1128">
        <f>0</f>
        <v>0</v>
      </c>
      <c r="U203" s="1128">
        <f>0</f>
        <v>0</v>
      </c>
      <c r="V203" s="1128">
        <f>0</f>
        <v>0</v>
      </c>
      <c r="W203" s="310" t="s">
        <v>180</v>
      </c>
      <c r="X203" s="1641" t="s">
        <v>506</v>
      </c>
    </row>
    <row r="204" spans="1:24" s="308" customFormat="1" ht="13.5" thickBot="1" x14ac:dyDescent="0.25">
      <c r="A204" s="1622"/>
      <c r="B204" s="1624"/>
      <c r="C204" s="257" t="s">
        <v>1113</v>
      </c>
      <c r="D204" s="1120">
        <f t="shared" si="2"/>
        <v>0</v>
      </c>
      <c r="E204" s="1121">
        <f>0</f>
        <v>0</v>
      </c>
      <c r="F204" s="1122">
        <f>0</f>
        <v>0</v>
      </c>
      <c r="G204" s="1122">
        <f>0</f>
        <v>0</v>
      </c>
      <c r="H204" s="1122">
        <f>0</f>
        <v>0</v>
      </c>
      <c r="I204" s="1122">
        <f>0</f>
        <v>0</v>
      </c>
      <c r="J204" s="1122">
        <f>0</f>
        <v>0</v>
      </c>
      <c r="K204" s="1122">
        <f>0</f>
        <v>0</v>
      </c>
      <c r="L204" s="1122">
        <f>0</f>
        <v>0</v>
      </c>
      <c r="M204" s="1122">
        <f>0</f>
        <v>0</v>
      </c>
      <c r="N204" s="1122">
        <f>0</f>
        <v>0</v>
      </c>
      <c r="O204" s="1122">
        <f>0</f>
        <v>0</v>
      </c>
      <c r="P204" s="1122">
        <f>0</f>
        <v>0</v>
      </c>
      <c r="Q204" s="1122">
        <f>0</f>
        <v>0</v>
      </c>
      <c r="R204" s="1122">
        <f>0</f>
        <v>0</v>
      </c>
      <c r="S204" s="1122">
        <f>0</f>
        <v>0</v>
      </c>
      <c r="T204" s="1122">
        <f>0</f>
        <v>0</v>
      </c>
      <c r="U204" s="1122">
        <f>0</f>
        <v>0</v>
      </c>
      <c r="V204" s="1122">
        <f>0</f>
        <v>0</v>
      </c>
      <c r="W204" s="257" t="s">
        <v>434</v>
      </c>
      <c r="X204" s="1636"/>
    </row>
    <row r="205" spans="1:24" s="309" customFormat="1" ht="13.5" customHeight="1" thickBot="1" x14ac:dyDescent="0.25">
      <c r="A205" s="1625" t="s">
        <v>1162</v>
      </c>
      <c r="B205" s="1627" t="s">
        <v>1163</v>
      </c>
      <c r="C205" s="256" t="s">
        <v>1111</v>
      </c>
      <c r="D205" s="1123">
        <f t="shared" ref="D205:D214" si="3">SUM(E205:V205)</f>
        <v>2</v>
      </c>
      <c r="E205" s="1124">
        <f>0</f>
        <v>0</v>
      </c>
      <c r="F205" s="1125">
        <f>0</f>
        <v>0</v>
      </c>
      <c r="G205" s="1125">
        <f>0</f>
        <v>0</v>
      </c>
      <c r="H205" s="1125">
        <f>0</f>
        <v>0</v>
      </c>
      <c r="I205" s="1125">
        <v>1</v>
      </c>
      <c r="J205" s="1125">
        <f>0</f>
        <v>0</v>
      </c>
      <c r="K205" s="1125">
        <f>0</f>
        <v>0</v>
      </c>
      <c r="L205" s="1125">
        <f>0</f>
        <v>0</v>
      </c>
      <c r="M205" s="1125">
        <f>0</f>
        <v>0</v>
      </c>
      <c r="N205" s="1125">
        <f>0</f>
        <v>0</v>
      </c>
      <c r="O205" s="1125">
        <f>0</f>
        <v>0</v>
      </c>
      <c r="P205" s="1125">
        <v>1</v>
      </c>
      <c r="Q205" s="1125">
        <f>0</f>
        <v>0</v>
      </c>
      <c r="R205" s="1125">
        <f>0</f>
        <v>0</v>
      </c>
      <c r="S205" s="1125">
        <f>0</f>
        <v>0</v>
      </c>
      <c r="T205" s="1125">
        <f>0</f>
        <v>0</v>
      </c>
      <c r="U205" s="1125">
        <f>0</f>
        <v>0</v>
      </c>
      <c r="V205" s="1125">
        <f>0</f>
        <v>0</v>
      </c>
      <c r="W205" s="256" t="s">
        <v>180</v>
      </c>
      <c r="X205" s="1637" t="s">
        <v>1164</v>
      </c>
    </row>
    <row r="206" spans="1:24" s="309" customFormat="1" ht="13.5" thickBot="1" x14ac:dyDescent="0.25">
      <c r="A206" s="1626"/>
      <c r="B206" s="1628"/>
      <c r="C206" s="256" t="s">
        <v>1113</v>
      </c>
      <c r="D206" s="1123">
        <f t="shared" si="3"/>
        <v>0</v>
      </c>
      <c r="E206" s="1124">
        <f>0</f>
        <v>0</v>
      </c>
      <c r="F206" s="1125">
        <f>0</f>
        <v>0</v>
      </c>
      <c r="G206" s="1125">
        <f>0</f>
        <v>0</v>
      </c>
      <c r="H206" s="1125">
        <f>0</f>
        <v>0</v>
      </c>
      <c r="I206" s="1125">
        <f>0</f>
        <v>0</v>
      </c>
      <c r="J206" s="1125">
        <f>0</f>
        <v>0</v>
      </c>
      <c r="K206" s="1125">
        <f>0</f>
        <v>0</v>
      </c>
      <c r="L206" s="1125">
        <f>0</f>
        <v>0</v>
      </c>
      <c r="M206" s="1125">
        <f>0</f>
        <v>0</v>
      </c>
      <c r="N206" s="1125">
        <f>0</f>
        <v>0</v>
      </c>
      <c r="O206" s="1125">
        <f>0</f>
        <v>0</v>
      </c>
      <c r="P206" s="1125">
        <f>0</f>
        <v>0</v>
      </c>
      <c r="Q206" s="1125">
        <f>0</f>
        <v>0</v>
      </c>
      <c r="R206" s="1125">
        <f>0</f>
        <v>0</v>
      </c>
      <c r="S206" s="1125">
        <f>0</f>
        <v>0</v>
      </c>
      <c r="T206" s="1125">
        <f>0</f>
        <v>0</v>
      </c>
      <c r="U206" s="1125">
        <f>0</f>
        <v>0</v>
      </c>
      <c r="V206" s="1125">
        <f>0</f>
        <v>0</v>
      </c>
      <c r="W206" s="256" t="s">
        <v>434</v>
      </c>
      <c r="X206" s="1638"/>
    </row>
    <row r="207" spans="1:24" s="308" customFormat="1" ht="13.5" thickBot="1" x14ac:dyDescent="0.25">
      <c r="A207" s="1629" t="s">
        <v>1104</v>
      </c>
      <c r="B207" s="1630" t="s">
        <v>465</v>
      </c>
      <c r="C207" s="314" t="s">
        <v>1111</v>
      </c>
      <c r="D207" s="1117">
        <f t="shared" si="3"/>
        <v>2</v>
      </c>
      <c r="E207" s="1118">
        <f>0</f>
        <v>0</v>
      </c>
      <c r="F207" s="1119">
        <f>0</f>
        <v>0</v>
      </c>
      <c r="G207" s="1119">
        <f>0</f>
        <v>0</v>
      </c>
      <c r="H207" s="1119">
        <f>0</f>
        <v>0</v>
      </c>
      <c r="I207" s="1119">
        <f>0</f>
        <v>0</v>
      </c>
      <c r="J207" s="1119">
        <f>0</f>
        <v>0</v>
      </c>
      <c r="K207" s="1119">
        <f>0</f>
        <v>0</v>
      </c>
      <c r="L207" s="1119">
        <f>0</f>
        <v>0</v>
      </c>
      <c r="M207" s="1119">
        <f>0</f>
        <v>0</v>
      </c>
      <c r="N207" s="1119">
        <f>0</f>
        <v>0</v>
      </c>
      <c r="O207" s="1119">
        <f>0</f>
        <v>0</v>
      </c>
      <c r="P207" s="1119">
        <f>0</f>
        <v>0</v>
      </c>
      <c r="Q207" s="1119">
        <v>2</v>
      </c>
      <c r="R207" s="1119">
        <f>0</f>
        <v>0</v>
      </c>
      <c r="S207" s="1119">
        <f>0</f>
        <v>0</v>
      </c>
      <c r="T207" s="1119">
        <f>0</f>
        <v>0</v>
      </c>
      <c r="U207" s="1119">
        <f>0</f>
        <v>0</v>
      </c>
      <c r="V207" s="1119">
        <f>0</f>
        <v>0</v>
      </c>
      <c r="W207" s="314" t="s">
        <v>180</v>
      </c>
      <c r="X207" s="1639" t="s">
        <v>1105</v>
      </c>
    </row>
    <row r="208" spans="1:24" s="308" customFormat="1" ht="13.5" thickBot="1" x14ac:dyDescent="0.25">
      <c r="A208" s="1622"/>
      <c r="B208" s="1624"/>
      <c r="C208" s="257" t="s">
        <v>1113</v>
      </c>
      <c r="D208" s="1120">
        <f t="shared" si="3"/>
        <v>2</v>
      </c>
      <c r="E208" s="1121">
        <f>0</f>
        <v>0</v>
      </c>
      <c r="F208" s="1122">
        <f>0</f>
        <v>0</v>
      </c>
      <c r="G208" s="1122">
        <f>0</f>
        <v>0</v>
      </c>
      <c r="H208" s="1122">
        <f>0</f>
        <v>0</v>
      </c>
      <c r="I208" s="1122">
        <f>0</f>
        <v>0</v>
      </c>
      <c r="J208" s="1122">
        <f>0</f>
        <v>0</v>
      </c>
      <c r="K208" s="1122">
        <f>0</f>
        <v>0</v>
      </c>
      <c r="L208" s="1122">
        <f>0</f>
        <v>0</v>
      </c>
      <c r="M208" s="1122">
        <f>0</f>
        <v>0</v>
      </c>
      <c r="N208" s="1122">
        <f>0</f>
        <v>0</v>
      </c>
      <c r="O208" s="1122">
        <v>1</v>
      </c>
      <c r="P208" s="1122">
        <v>1</v>
      </c>
      <c r="Q208" s="1122">
        <f>0</f>
        <v>0</v>
      </c>
      <c r="R208" s="1122">
        <f>0</f>
        <v>0</v>
      </c>
      <c r="S208" s="1122">
        <f>0</f>
        <v>0</v>
      </c>
      <c r="T208" s="1122">
        <f>0</f>
        <v>0</v>
      </c>
      <c r="U208" s="1122">
        <f>0</f>
        <v>0</v>
      </c>
      <c r="V208" s="1122">
        <f>0</f>
        <v>0</v>
      </c>
      <c r="W208" s="257" t="s">
        <v>434</v>
      </c>
      <c r="X208" s="1636"/>
    </row>
    <row r="209" spans="1:24" s="309" customFormat="1" ht="13.5" customHeight="1" thickBot="1" x14ac:dyDescent="0.25">
      <c r="A209" s="1625" t="s">
        <v>1232</v>
      </c>
      <c r="B209" s="1627" t="s">
        <v>1233</v>
      </c>
      <c r="C209" s="256" t="s">
        <v>1111</v>
      </c>
      <c r="D209" s="1123">
        <f t="shared" si="3"/>
        <v>1</v>
      </c>
      <c r="E209" s="1124">
        <f>0</f>
        <v>0</v>
      </c>
      <c r="F209" s="1125">
        <f>0</f>
        <v>0</v>
      </c>
      <c r="G209" s="1125">
        <f>0</f>
        <v>0</v>
      </c>
      <c r="H209" s="1125">
        <f>0</f>
        <v>0</v>
      </c>
      <c r="I209" s="1125">
        <f>0</f>
        <v>0</v>
      </c>
      <c r="J209" s="1125">
        <f>0</f>
        <v>0</v>
      </c>
      <c r="K209" s="1125">
        <f>0</f>
        <v>0</v>
      </c>
      <c r="L209" s="1125">
        <f>0</f>
        <v>0</v>
      </c>
      <c r="M209" s="1125">
        <f>0</f>
        <v>0</v>
      </c>
      <c r="N209" s="1125">
        <f>0</f>
        <v>0</v>
      </c>
      <c r="O209" s="1125">
        <f>0</f>
        <v>0</v>
      </c>
      <c r="P209" s="1125">
        <v>1</v>
      </c>
      <c r="Q209" s="1125">
        <f>0</f>
        <v>0</v>
      </c>
      <c r="R209" s="1125">
        <f>0</f>
        <v>0</v>
      </c>
      <c r="S209" s="1125">
        <f>0</f>
        <v>0</v>
      </c>
      <c r="T209" s="1125">
        <f>0</f>
        <v>0</v>
      </c>
      <c r="U209" s="1125">
        <f>0</f>
        <v>0</v>
      </c>
      <c r="V209" s="1125">
        <f>0</f>
        <v>0</v>
      </c>
      <c r="W209" s="256" t="s">
        <v>180</v>
      </c>
      <c r="X209" s="1637" t="s">
        <v>1255</v>
      </c>
    </row>
    <row r="210" spans="1:24" s="309" customFormat="1" ht="13.5" thickBot="1" x14ac:dyDescent="0.25">
      <c r="A210" s="1626"/>
      <c r="B210" s="1628"/>
      <c r="C210" s="256" t="s">
        <v>1113</v>
      </c>
      <c r="D210" s="1123">
        <f t="shared" si="3"/>
        <v>0</v>
      </c>
      <c r="E210" s="1124">
        <f>0</f>
        <v>0</v>
      </c>
      <c r="F210" s="1125">
        <f>0</f>
        <v>0</v>
      </c>
      <c r="G210" s="1125">
        <f>0</f>
        <v>0</v>
      </c>
      <c r="H210" s="1125">
        <f>0</f>
        <v>0</v>
      </c>
      <c r="I210" s="1125">
        <f>0</f>
        <v>0</v>
      </c>
      <c r="J210" s="1125">
        <f>0</f>
        <v>0</v>
      </c>
      <c r="K210" s="1125">
        <f>0</f>
        <v>0</v>
      </c>
      <c r="L210" s="1125">
        <f>0</f>
        <v>0</v>
      </c>
      <c r="M210" s="1125">
        <f>0</f>
        <v>0</v>
      </c>
      <c r="N210" s="1125">
        <f>0</f>
        <v>0</v>
      </c>
      <c r="O210" s="1125">
        <f>0</f>
        <v>0</v>
      </c>
      <c r="P210" s="1125">
        <f>0</f>
        <v>0</v>
      </c>
      <c r="Q210" s="1125">
        <f>0</f>
        <v>0</v>
      </c>
      <c r="R210" s="1125">
        <f>0</f>
        <v>0</v>
      </c>
      <c r="S210" s="1125">
        <f>0</f>
        <v>0</v>
      </c>
      <c r="T210" s="1125">
        <f>0</f>
        <v>0</v>
      </c>
      <c r="U210" s="1125">
        <f>0</f>
        <v>0</v>
      </c>
      <c r="V210" s="1125">
        <f>0</f>
        <v>0</v>
      </c>
      <c r="W210" s="256" t="s">
        <v>434</v>
      </c>
      <c r="X210" s="1638"/>
    </row>
    <row r="211" spans="1:24" s="309" customFormat="1" ht="13.5" customHeight="1" thickBot="1" x14ac:dyDescent="0.25">
      <c r="A211" s="1629" t="s">
        <v>1165</v>
      </c>
      <c r="B211" s="1630" t="s">
        <v>1166</v>
      </c>
      <c r="C211" s="257" t="s">
        <v>1111</v>
      </c>
      <c r="D211" s="1120">
        <f t="shared" si="3"/>
        <v>72</v>
      </c>
      <c r="E211" s="1121">
        <f>0</f>
        <v>0</v>
      </c>
      <c r="F211" s="1122">
        <f>0</f>
        <v>0</v>
      </c>
      <c r="G211" s="1122">
        <f>0</f>
        <v>0</v>
      </c>
      <c r="H211" s="1122">
        <f>0</f>
        <v>0</v>
      </c>
      <c r="I211" s="1122">
        <f>0</f>
        <v>0</v>
      </c>
      <c r="J211" s="1122">
        <f>0</f>
        <v>0</v>
      </c>
      <c r="K211" s="1122">
        <v>1</v>
      </c>
      <c r="L211" s="1122">
        <v>4</v>
      </c>
      <c r="M211" s="1122">
        <v>3</v>
      </c>
      <c r="N211" s="1122">
        <v>9</v>
      </c>
      <c r="O211" s="1122">
        <v>11</v>
      </c>
      <c r="P211" s="1122">
        <v>16</v>
      </c>
      <c r="Q211" s="1122">
        <v>11</v>
      </c>
      <c r="R211" s="1122">
        <v>13</v>
      </c>
      <c r="S211" s="1122">
        <v>4</v>
      </c>
      <c r="T211" s="1122">
        <f>0</f>
        <v>0</v>
      </c>
      <c r="U211" s="1122">
        <f>0</f>
        <v>0</v>
      </c>
      <c r="V211" s="1122">
        <f>0</f>
        <v>0</v>
      </c>
      <c r="W211" s="257" t="s">
        <v>180</v>
      </c>
      <c r="X211" s="1639" t="s">
        <v>1167</v>
      </c>
    </row>
    <row r="212" spans="1:24" s="309" customFormat="1" ht="13.5" thickBot="1" x14ac:dyDescent="0.25">
      <c r="A212" s="1622"/>
      <c r="B212" s="1624"/>
      <c r="C212" s="257" t="s">
        <v>1113</v>
      </c>
      <c r="D212" s="1120">
        <f t="shared" si="3"/>
        <v>4</v>
      </c>
      <c r="E212" s="1121">
        <f>0</f>
        <v>0</v>
      </c>
      <c r="F212" s="1122">
        <f>0</f>
        <v>0</v>
      </c>
      <c r="G212" s="1122">
        <f>0</f>
        <v>0</v>
      </c>
      <c r="H212" s="1122">
        <f>0</f>
        <v>0</v>
      </c>
      <c r="I212" s="1122">
        <f>0</f>
        <v>0</v>
      </c>
      <c r="J212" s="1122">
        <f>0</f>
        <v>0</v>
      </c>
      <c r="K212" s="1122">
        <f>0</f>
        <v>0</v>
      </c>
      <c r="L212" s="1122">
        <f>0</f>
        <v>0</v>
      </c>
      <c r="M212" s="1122">
        <f>0</f>
        <v>0</v>
      </c>
      <c r="N212" s="1122">
        <f>0</f>
        <v>0</v>
      </c>
      <c r="O212" s="1122">
        <v>1</v>
      </c>
      <c r="P212" s="1122">
        <v>1</v>
      </c>
      <c r="Q212" s="1122">
        <v>1</v>
      </c>
      <c r="R212" s="1122">
        <v>1</v>
      </c>
      <c r="S212" s="1122">
        <f>0</f>
        <v>0</v>
      </c>
      <c r="T212" s="1122">
        <f>0</f>
        <v>0</v>
      </c>
      <c r="U212" s="1122">
        <f>0</f>
        <v>0</v>
      </c>
      <c r="V212" s="1122">
        <f>0</f>
        <v>0</v>
      </c>
      <c r="W212" s="257" t="s">
        <v>434</v>
      </c>
      <c r="X212" s="1636"/>
    </row>
    <row r="213" spans="1:24" s="309" customFormat="1" ht="13.5" customHeight="1" thickBot="1" x14ac:dyDescent="0.25">
      <c r="A213" s="1625" t="s">
        <v>1168</v>
      </c>
      <c r="B213" s="1627" t="s">
        <v>806</v>
      </c>
      <c r="C213" s="256" t="s">
        <v>1111</v>
      </c>
      <c r="D213" s="1123">
        <f t="shared" si="3"/>
        <v>8</v>
      </c>
      <c r="E213" s="1124">
        <f>0</f>
        <v>0</v>
      </c>
      <c r="F213" s="1125">
        <f>0</f>
        <v>0</v>
      </c>
      <c r="G213" s="1125">
        <f>0</f>
        <v>0</v>
      </c>
      <c r="H213" s="1125">
        <f>0</f>
        <v>0</v>
      </c>
      <c r="I213" s="1125">
        <f>0</f>
        <v>0</v>
      </c>
      <c r="J213" s="1125">
        <v>1</v>
      </c>
      <c r="K213" s="1125">
        <f>0</f>
        <v>0</v>
      </c>
      <c r="L213" s="1125">
        <v>1</v>
      </c>
      <c r="M213" s="1125">
        <v>1</v>
      </c>
      <c r="N213" s="1125">
        <v>1</v>
      </c>
      <c r="O213" s="1125">
        <v>1</v>
      </c>
      <c r="P213" s="1125">
        <f>0</f>
        <v>0</v>
      </c>
      <c r="Q213" s="1125">
        <f>0</f>
        <v>0</v>
      </c>
      <c r="R213" s="1125">
        <v>3</v>
      </c>
      <c r="S213" s="1125">
        <f>0</f>
        <v>0</v>
      </c>
      <c r="T213" s="1125">
        <f>0</f>
        <v>0</v>
      </c>
      <c r="U213" s="1125">
        <f>0</f>
        <v>0</v>
      </c>
      <c r="V213" s="1125">
        <f>0</f>
        <v>0</v>
      </c>
      <c r="W213" s="256" t="s">
        <v>180</v>
      </c>
      <c r="X213" s="1637" t="s">
        <v>1169</v>
      </c>
    </row>
    <row r="214" spans="1:24" s="309" customFormat="1" ht="13.5" thickBot="1" x14ac:dyDescent="0.25">
      <c r="A214" s="1626"/>
      <c r="B214" s="1628"/>
      <c r="C214" s="256" t="s">
        <v>1113</v>
      </c>
      <c r="D214" s="1123">
        <f t="shared" si="3"/>
        <v>0</v>
      </c>
      <c r="E214" s="1124">
        <f>0</f>
        <v>0</v>
      </c>
      <c r="F214" s="1125">
        <f>0</f>
        <v>0</v>
      </c>
      <c r="G214" s="1125">
        <f>0</f>
        <v>0</v>
      </c>
      <c r="H214" s="1125">
        <f>0</f>
        <v>0</v>
      </c>
      <c r="I214" s="1125">
        <f>0</f>
        <v>0</v>
      </c>
      <c r="J214" s="1125">
        <f>0</f>
        <v>0</v>
      </c>
      <c r="K214" s="1125">
        <f>0</f>
        <v>0</v>
      </c>
      <c r="L214" s="1125">
        <f>0</f>
        <v>0</v>
      </c>
      <c r="M214" s="1125">
        <f>0</f>
        <v>0</v>
      </c>
      <c r="N214" s="1125">
        <f>0</f>
        <v>0</v>
      </c>
      <c r="O214" s="1125">
        <f>0</f>
        <v>0</v>
      </c>
      <c r="P214" s="1125">
        <f>0</f>
        <v>0</v>
      </c>
      <c r="Q214" s="1125">
        <f>0</f>
        <v>0</v>
      </c>
      <c r="R214" s="1125">
        <f>0</f>
        <v>0</v>
      </c>
      <c r="S214" s="1125">
        <f>0</f>
        <v>0</v>
      </c>
      <c r="T214" s="1125">
        <f>0</f>
        <v>0</v>
      </c>
      <c r="U214" s="1125">
        <f>0</f>
        <v>0</v>
      </c>
      <c r="V214" s="1125">
        <f>0</f>
        <v>0</v>
      </c>
      <c r="W214" s="256" t="s">
        <v>434</v>
      </c>
      <c r="X214" s="1638"/>
    </row>
    <row r="215" spans="1:24" s="309" customFormat="1" ht="13.5" customHeight="1" thickBot="1" x14ac:dyDescent="0.25">
      <c r="A215" s="1629" t="s">
        <v>1106</v>
      </c>
      <c r="B215" s="1630" t="s">
        <v>1107</v>
      </c>
      <c r="C215" s="257" t="s">
        <v>1111</v>
      </c>
      <c r="D215" s="1120">
        <f t="shared" si="2"/>
        <v>0</v>
      </c>
      <c r="E215" s="1121">
        <f>0</f>
        <v>0</v>
      </c>
      <c r="F215" s="1122">
        <f>0</f>
        <v>0</v>
      </c>
      <c r="G215" s="1122">
        <f>0</f>
        <v>0</v>
      </c>
      <c r="H215" s="1122">
        <f>0</f>
        <v>0</v>
      </c>
      <c r="I215" s="1122">
        <f>0</f>
        <v>0</v>
      </c>
      <c r="J215" s="1122">
        <f>0</f>
        <v>0</v>
      </c>
      <c r="K215" s="1122">
        <f>0</f>
        <v>0</v>
      </c>
      <c r="L215" s="1122">
        <f>0</f>
        <v>0</v>
      </c>
      <c r="M215" s="1122">
        <f>0</f>
        <v>0</v>
      </c>
      <c r="N215" s="1122">
        <f>0</f>
        <v>0</v>
      </c>
      <c r="O215" s="1122">
        <f>0</f>
        <v>0</v>
      </c>
      <c r="P215" s="1122">
        <f>0</f>
        <v>0</v>
      </c>
      <c r="Q215" s="1122">
        <f>0</f>
        <v>0</v>
      </c>
      <c r="R215" s="1122">
        <f>0</f>
        <v>0</v>
      </c>
      <c r="S215" s="1122">
        <f>0</f>
        <v>0</v>
      </c>
      <c r="T215" s="1122">
        <f>0</f>
        <v>0</v>
      </c>
      <c r="U215" s="1122">
        <f>0</f>
        <v>0</v>
      </c>
      <c r="V215" s="1122">
        <f>0</f>
        <v>0</v>
      </c>
      <c r="W215" s="257" t="s">
        <v>180</v>
      </c>
      <c r="X215" s="1639" t="s">
        <v>1108</v>
      </c>
    </row>
    <row r="216" spans="1:24" s="309" customFormat="1" ht="13.5" thickBot="1" x14ac:dyDescent="0.25">
      <c r="A216" s="1622"/>
      <c r="B216" s="1624"/>
      <c r="C216" s="257" t="s">
        <v>1113</v>
      </c>
      <c r="D216" s="1120">
        <f t="shared" si="2"/>
        <v>1</v>
      </c>
      <c r="E216" s="1121">
        <f>0</f>
        <v>0</v>
      </c>
      <c r="F216" s="1122">
        <f>0</f>
        <v>0</v>
      </c>
      <c r="G216" s="1122">
        <f>0</f>
        <v>0</v>
      </c>
      <c r="H216" s="1122">
        <f>0</f>
        <v>0</v>
      </c>
      <c r="I216" s="1122">
        <f>0</f>
        <v>0</v>
      </c>
      <c r="J216" s="1122">
        <f>0</f>
        <v>0</v>
      </c>
      <c r="K216" s="1122">
        <f>0</f>
        <v>0</v>
      </c>
      <c r="L216" s="1122">
        <f>0</f>
        <v>0</v>
      </c>
      <c r="M216" s="1122">
        <f>0</f>
        <v>0</v>
      </c>
      <c r="N216" s="1122">
        <f>0</f>
        <v>0</v>
      </c>
      <c r="O216" s="1122">
        <f>0</f>
        <v>0</v>
      </c>
      <c r="P216" s="1122">
        <f>0</f>
        <v>0</v>
      </c>
      <c r="Q216" s="1122">
        <f>0</f>
        <v>0</v>
      </c>
      <c r="R216" s="1122">
        <f>0</f>
        <v>0</v>
      </c>
      <c r="S216" s="1122">
        <f>0</f>
        <v>0</v>
      </c>
      <c r="T216" s="1122">
        <f>0</f>
        <v>0</v>
      </c>
      <c r="U216" s="1122">
        <f>0</f>
        <v>0</v>
      </c>
      <c r="V216" s="1122">
        <v>1</v>
      </c>
      <c r="W216" s="257" t="s">
        <v>434</v>
      </c>
      <c r="X216" s="1636"/>
    </row>
    <row r="217" spans="1:24" s="309" customFormat="1" ht="13.5" customHeight="1" thickBot="1" x14ac:dyDescent="0.25">
      <c r="A217" s="1625" t="s">
        <v>1170</v>
      </c>
      <c r="B217" s="1627" t="s">
        <v>1171</v>
      </c>
      <c r="C217" s="256" t="s">
        <v>1111</v>
      </c>
      <c r="D217" s="1123">
        <f t="shared" si="2"/>
        <v>0</v>
      </c>
      <c r="E217" s="1124">
        <f>0</f>
        <v>0</v>
      </c>
      <c r="F217" s="1125">
        <f>0</f>
        <v>0</v>
      </c>
      <c r="G217" s="1125">
        <f>0</f>
        <v>0</v>
      </c>
      <c r="H217" s="1125">
        <f>0</f>
        <v>0</v>
      </c>
      <c r="I217" s="1125">
        <f>0</f>
        <v>0</v>
      </c>
      <c r="J217" s="1125">
        <f>0</f>
        <v>0</v>
      </c>
      <c r="K217" s="1125">
        <f>0</f>
        <v>0</v>
      </c>
      <c r="L217" s="1125">
        <f>0</f>
        <v>0</v>
      </c>
      <c r="M217" s="1125">
        <f>0</f>
        <v>0</v>
      </c>
      <c r="N217" s="1125">
        <f>0</f>
        <v>0</v>
      </c>
      <c r="O217" s="1125">
        <f>0</f>
        <v>0</v>
      </c>
      <c r="P217" s="1125">
        <f>0</f>
        <v>0</v>
      </c>
      <c r="Q217" s="1125">
        <f>0</f>
        <v>0</v>
      </c>
      <c r="R217" s="1125">
        <f>0</f>
        <v>0</v>
      </c>
      <c r="S217" s="1125">
        <f>0</f>
        <v>0</v>
      </c>
      <c r="T217" s="1125">
        <f>0</f>
        <v>0</v>
      </c>
      <c r="U217" s="1125">
        <f>0</f>
        <v>0</v>
      </c>
      <c r="V217" s="1125">
        <f>0</f>
        <v>0</v>
      </c>
      <c r="W217" s="256" t="s">
        <v>180</v>
      </c>
      <c r="X217" s="1637" t="s">
        <v>1256</v>
      </c>
    </row>
    <row r="218" spans="1:24" s="309" customFormat="1" ht="13.5" thickBot="1" x14ac:dyDescent="0.25">
      <c r="A218" s="1626"/>
      <c r="B218" s="1628"/>
      <c r="C218" s="256" t="s">
        <v>1113</v>
      </c>
      <c r="D218" s="1123">
        <f t="shared" si="2"/>
        <v>0</v>
      </c>
      <c r="E218" s="1124">
        <f>0</f>
        <v>0</v>
      </c>
      <c r="F218" s="1125">
        <f>0</f>
        <v>0</v>
      </c>
      <c r="G218" s="1125">
        <f>0</f>
        <v>0</v>
      </c>
      <c r="H218" s="1125">
        <f>0</f>
        <v>0</v>
      </c>
      <c r="I218" s="1125">
        <f>0</f>
        <v>0</v>
      </c>
      <c r="J218" s="1125">
        <f>0</f>
        <v>0</v>
      </c>
      <c r="K218" s="1125">
        <f>0</f>
        <v>0</v>
      </c>
      <c r="L218" s="1125">
        <f>0</f>
        <v>0</v>
      </c>
      <c r="M218" s="1125">
        <f>0</f>
        <v>0</v>
      </c>
      <c r="N218" s="1125">
        <f>0</f>
        <v>0</v>
      </c>
      <c r="O218" s="1125">
        <f>0</f>
        <v>0</v>
      </c>
      <c r="P218" s="1125">
        <f>0</f>
        <v>0</v>
      </c>
      <c r="Q218" s="1125">
        <f>0</f>
        <v>0</v>
      </c>
      <c r="R218" s="1125">
        <f>0</f>
        <v>0</v>
      </c>
      <c r="S218" s="1125">
        <f>0</f>
        <v>0</v>
      </c>
      <c r="T218" s="1125">
        <f>0</f>
        <v>0</v>
      </c>
      <c r="U218" s="1125">
        <f>0</f>
        <v>0</v>
      </c>
      <c r="V218" s="1125">
        <f>0</f>
        <v>0</v>
      </c>
      <c r="W218" s="256" t="s">
        <v>434</v>
      </c>
      <c r="X218" s="1638"/>
    </row>
    <row r="219" spans="1:24" s="309" customFormat="1" ht="13.5" customHeight="1" thickBot="1" x14ac:dyDescent="0.25">
      <c r="A219" s="1629" t="s">
        <v>1234</v>
      </c>
      <c r="B219" s="1630" t="s">
        <v>1235</v>
      </c>
      <c r="C219" s="257" t="s">
        <v>1111</v>
      </c>
      <c r="D219" s="1120">
        <f t="shared" si="2"/>
        <v>1</v>
      </c>
      <c r="E219" s="1121">
        <f>0</f>
        <v>0</v>
      </c>
      <c r="F219" s="1122">
        <f>0</f>
        <v>0</v>
      </c>
      <c r="G219" s="1122">
        <f>0</f>
        <v>0</v>
      </c>
      <c r="H219" s="1122">
        <f>0</f>
        <v>0</v>
      </c>
      <c r="I219" s="1122">
        <f>0</f>
        <v>0</v>
      </c>
      <c r="J219" s="1122">
        <f>0</f>
        <v>0</v>
      </c>
      <c r="K219" s="1122">
        <f>0</f>
        <v>0</v>
      </c>
      <c r="L219" s="1122">
        <f>0</f>
        <v>0</v>
      </c>
      <c r="M219" s="1122">
        <f>0</f>
        <v>0</v>
      </c>
      <c r="N219" s="1122">
        <f>0</f>
        <v>0</v>
      </c>
      <c r="O219" s="1122">
        <v>1</v>
      </c>
      <c r="P219" s="1122">
        <f>0</f>
        <v>0</v>
      </c>
      <c r="Q219" s="1122">
        <f>0</f>
        <v>0</v>
      </c>
      <c r="R219" s="1122">
        <f>0</f>
        <v>0</v>
      </c>
      <c r="S219" s="1122">
        <f>0</f>
        <v>0</v>
      </c>
      <c r="T219" s="1122">
        <f>0</f>
        <v>0</v>
      </c>
      <c r="U219" s="1122">
        <f>0</f>
        <v>0</v>
      </c>
      <c r="V219" s="1122">
        <f>0</f>
        <v>0</v>
      </c>
      <c r="W219" s="257" t="s">
        <v>180</v>
      </c>
      <c r="X219" s="1639" t="s">
        <v>1172</v>
      </c>
    </row>
    <row r="220" spans="1:24" s="309" customFormat="1" ht="13.5" thickBot="1" x14ac:dyDescent="0.25">
      <c r="A220" s="1622"/>
      <c r="B220" s="1624"/>
      <c r="C220" s="257" t="s">
        <v>1113</v>
      </c>
      <c r="D220" s="1120">
        <f t="shared" si="2"/>
        <v>0</v>
      </c>
      <c r="E220" s="1121">
        <f>0</f>
        <v>0</v>
      </c>
      <c r="F220" s="1122">
        <f>0</f>
        <v>0</v>
      </c>
      <c r="G220" s="1122">
        <f>0</f>
        <v>0</v>
      </c>
      <c r="H220" s="1122">
        <f>0</f>
        <v>0</v>
      </c>
      <c r="I220" s="1122">
        <f>0</f>
        <v>0</v>
      </c>
      <c r="J220" s="1122">
        <f>0</f>
        <v>0</v>
      </c>
      <c r="K220" s="1122">
        <f>0</f>
        <v>0</v>
      </c>
      <c r="L220" s="1122">
        <f>0</f>
        <v>0</v>
      </c>
      <c r="M220" s="1122">
        <f>0</f>
        <v>0</v>
      </c>
      <c r="N220" s="1122">
        <f>0</f>
        <v>0</v>
      </c>
      <c r="O220" s="1122">
        <f>0</f>
        <v>0</v>
      </c>
      <c r="P220" s="1122">
        <f>0</f>
        <v>0</v>
      </c>
      <c r="Q220" s="1122">
        <f>0</f>
        <v>0</v>
      </c>
      <c r="R220" s="1122">
        <f>0</f>
        <v>0</v>
      </c>
      <c r="S220" s="1122">
        <f>0</f>
        <v>0</v>
      </c>
      <c r="T220" s="1122">
        <f>0</f>
        <v>0</v>
      </c>
      <c r="U220" s="1122">
        <f>0</f>
        <v>0</v>
      </c>
      <c r="V220" s="1122">
        <f>0</f>
        <v>0</v>
      </c>
      <c r="W220" s="257" t="s">
        <v>434</v>
      </c>
      <c r="X220" s="1636"/>
    </row>
    <row r="221" spans="1:24" s="309" customFormat="1" ht="13.5" customHeight="1" thickBot="1" x14ac:dyDescent="0.25">
      <c r="A221" s="1625" t="s">
        <v>1608</v>
      </c>
      <c r="B221" s="1627" t="s">
        <v>1609</v>
      </c>
      <c r="C221" s="256" t="s">
        <v>1111</v>
      </c>
      <c r="D221" s="1123">
        <f t="shared" si="2"/>
        <v>0</v>
      </c>
      <c r="E221" s="1124">
        <f>0</f>
        <v>0</v>
      </c>
      <c r="F221" s="1125">
        <f>0</f>
        <v>0</v>
      </c>
      <c r="G221" s="1125">
        <f>0</f>
        <v>0</v>
      </c>
      <c r="H221" s="1125">
        <f>0</f>
        <v>0</v>
      </c>
      <c r="I221" s="1125">
        <f>0</f>
        <v>0</v>
      </c>
      <c r="J221" s="1125">
        <f>0</f>
        <v>0</v>
      </c>
      <c r="K221" s="1125">
        <f>0</f>
        <v>0</v>
      </c>
      <c r="L221" s="1125">
        <f>0</f>
        <v>0</v>
      </c>
      <c r="M221" s="1125">
        <f>0</f>
        <v>0</v>
      </c>
      <c r="N221" s="1125">
        <f>0</f>
        <v>0</v>
      </c>
      <c r="O221" s="1125">
        <f>0</f>
        <v>0</v>
      </c>
      <c r="P221" s="1125">
        <f>0</f>
        <v>0</v>
      </c>
      <c r="Q221" s="1125">
        <f>0</f>
        <v>0</v>
      </c>
      <c r="R221" s="1125">
        <f>0</f>
        <v>0</v>
      </c>
      <c r="S221" s="1125">
        <f>0</f>
        <v>0</v>
      </c>
      <c r="T221" s="1125">
        <f>0</f>
        <v>0</v>
      </c>
      <c r="U221" s="1125">
        <f>0</f>
        <v>0</v>
      </c>
      <c r="V221" s="1125">
        <f>0</f>
        <v>0</v>
      </c>
      <c r="W221" s="256" t="s">
        <v>180</v>
      </c>
      <c r="X221" s="1637" t="s">
        <v>1619</v>
      </c>
    </row>
    <row r="222" spans="1:24" s="309" customFormat="1" ht="13.5" thickBot="1" x14ac:dyDescent="0.25">
      <c r="A222" s="1626"/>
      <c r="B222" s="1628"/>
      <c r="C222" s="256" t="s">
        <v>1113</v>
      </c>
      <c r="D222" s="1123">
        <f t="shared" si="2"/>
        <v>1</v>
      </c>
      <c r="E222" s="1124">
        <f>0</f>
        <v>0</v>
      </c>
      <c r="F222" s="1125">
        <f>0</f>
        <v>0</v>
      </c>
      <c r="G222" s="1125">
        <f>0</f>
        <v>0</v>
      </c>
      <c r="H222" s="1125">
        <f>0</f>
        <v>0</v>
      </c>
      <c r="I222" s="1125">
        <f>0</f>
        <v>0</v>
      </c>
      <c r="J222" s="1125">
        <f>0</f>
        <v>0</v>
      </c>
      <c r="K222" s="1125">
        <f>0</f>
        <v>0</v>
      </c>
      <c r="L222" s="1125">
        <f>0</f>
        <v>0</v>
      </c>
      <c r="M222" s="1125">
        <f>0</f>
        <v>0</v>
      </c>
      <c r="N222" s="1125">
        <f>0</f>
        <v>0</v>
      </c>
      <c r="O222" s="1125">
        <f>0</f>
        <v>0</v>
      </c>
      <c r="P222" s="1125">
        <v>1</v>
      </c>
      <c r="Q222" s="1125">
        <f>0</f>
        <v>0</v>
      </c>
      <c r="R222" s="1125">
        <f>0</f>
        <v>0</v>
      </c>
      <c r="S222" s="1125">
        <f>0</f>
        <v>0</v>
      </c>
      <c r="T222" s="1125">
        <f>0</f>
        <v>0</v>
      </c>
      <c r="U222" s="1125">
        <f>0</f>
        <v>0</v>
      </c>
      <c r="V222" s="1125">
        <f>0</f>
        <v>0</v>
      </c>
      <c r="W222" s="256" t="s">
        <v>434</v>
      </c>
      <c r="X222" s="1638"/>
    </row>
    <row r="223" spans="1:24" s="309" customFormat="1" ht="17.25" customHeight="1" thickBot="1" x14ac:dyDescent="0.25">
      <c r="A223" s="1629" t="s">
        <v>1610</v>
      </c>
      <c r="B223" s="1630" t="s">
        <v>1611</v>
      </c>
      <c r="C223" s="257" t="s">
        <v>1111</v>
      </c>
      <c r="D223" s="1120">
        <f t="shared" si="2"/>
        <v>1</v>
      </c>
      <c r="E223" s="1121">
        <f>0</f>
        <v>0</v>
      </c>
      <c r="F223" s="1122">
        <f>0</f>
        <v>0</v>
      </c>
      <c r="G223" s="1122">
        <f>0</f>
        <v>0</v>
      </c>
      <c r="H223" s="1122">
        <f>0</f>
        <v>0</v>
      </c>
      <c r="I223" s="1122">
        <f>0</f>
        <v>0</v>
      </c>
      <c r="J223" s="1122">
        <f>0</f>
        <v>0</v>
      </c>
      <c r="K223" s="1122">
        <f>0</f>
        <v>0</v>
      </c>
      <c r="L223" s="1122">
        <f>0</f>
        <v>0</v>
      </c>
      <c r="M223" s="1122">
        <f>0</f>
        <v>0</v>
      </c>
      <c r="N223" s="1122">
        <v>1</v>
      </c>
      <c r="O223" s="1122">
        <f>0</f>
        <v>0</v>
      </c>
      <c r="P223" s="1122">
        <f>0</f>
        <v>0</v>
      </c>
      <c r="Q223" s="1122">
        <f>0</f>
        <v>0</v>
      </c>
      <c r="R223" s="1122">
        <f>0</f>
        <v>0</v>
      </c>
      <c r="S223" s="1122">
        <f>0</f>
        <v>0</v>
      </c>
      <c r="T223" s="1122">
        <f>0</f>
        <v>0</v>
      </c>
      <c r="U223" s="1122">
        <f>0</f>
        <v>0</v>
      </c>
      <c r="V223" s="1122">
        <f>0</f>
        <v>0</v>
      </c>
      <c r="W223" s="257" t="s">
        <v>180</v>
      </c>
      <c r="X223" s="1639" t="s">
        <v>1620</v>
      </c>
    </row>
    <row r="224" spans="1:24" s="309" customFormat="1" ht="17.25" customHeight="1" x14ac:dyDescent="0.2">
      <c r="A224" s="1633"/>
      <c r="B224" s="1634"/>
      <c r="C224" s="829" t="s">
        <v>1113</v>
      </c>
      <c r="D224" s="1129">
        <f t="shared" si="2"/>
        <v>0</v>
      </c>
      <c r="E224" s="1130">
        <f>0</f>
        <v>0</v>
      </c>
      <c r="F224" s="1131">
        <f>0</f>
        <v>0</v>
      </c>
      <c r="G224" s="1131">
        <f>0</f>
        <v>0</v>
      </c>
      <c r="H224" s="1131">
        <f>0</f>
        <v>0</v>
      </c>
      <c r="I224" s="1131">
        <f>0</f>
        <v>0</v>
      </c>
      <c r="J224" s="1131">
        <f>0</f>
        <v>0</v>
      </c>
      <c r="K224" s="1131">
        <f>0</f>
        <v>0</v>
      </c>
      <c r="L224" s="1131">
        <f>0</f>
        <v>0</v>
      </c>
      <c r="M224" s="1131">
        <f>0</f>
        <v>0</v>
      </c>
      <c r="N224" s="1131">
        <f>0</f>
        <v>0</v>
      </c>
      <c r="O224" s="1131">
        <f>0</f>
        <v>0</v>
      </c>
      <c r="P224" s="1131">
        <f>0</f>
        <v>0</v>
      </c>
      <c r="Q224" s="1131">
        <f>0</f>
        <v>0</v>
      </c>
      <c r="R224" s="1131">
        <f>0</f>
        <v>0</v>
      </c>
      <c r="S224" s="1131">
        <f>0</f>
        <v>0</v>
      </c>
      <c r="T224" s="1131">
        <f>0</f>
        <v>0</v>
      </c>
      <c r="U224" s="1131">
        <f>0</f>
        <v>0</v>
      </c>
      <c r="V224" s="1131">
        <f>0</f>
        <v>0</v>
      </c>
      <c r="W224" s="829" t="s">
        <v>434</v>
      </c>
      <c r="X224" s="1641"/>
    </row>
    <row r="225" spans="1:24" ht="13.5" thickBot="1" x14ac:dyDescent="0.25">
      <c r="A225" s="1642" t="s">
        <v>289</v>
      </c>
      <c r="B225" s="1643"/>
      <c r="C225" s="830" t="s">
        <v>590</v>
      </c>
      <c r="D225" s="1132">
        <f>SUMIF($C$7:$C$224,"M",D7:D224)</f>
        <v>1419</v>
      </c>
      <c r="E225" s="1132">
        <f t="shared" ref="E225:U225" si="4">SUMIF($C$7:$C$224,"M",E7:E224)</f>
        <v>47</v>
      </c>
      <c r="F225" s="1132">
        <f t="shared" si="4"/>
        <v>43</v>
      </c>
      <c r="G225" s="1132">
        <f t="shared" si="4"/>
        <v>42</v>
      </c>
      <c r="H225" s="1132">
        <f t="shared" si="4"/>
        <v>61</v>
      </c>
      <c r="I225" s="1132">
        <f t="shared" si="4"/>
        <v>76</v>
      </c>
      <c r="J225" s="1132">
        <f t="shared" si="4"/>
        <v>90</v>
      </c>
      <c r="K225" s="1132">
        <f t="shared" si="4"/>
        <v>127</v>
      </c>
      <c r="L225" s="1132">
        <f t="shared" si="4"/>
        <v>135</v>
      </c>
      <c r="M225" s="1132">
        <f t="shared" si="4"/>
        <v>127</v>
      </c>
      <c r="N225" s="1132">
        <f t="shared" si="4"/>
        <v>133</v>
      </c>
      <c r="O225" s="1132">
        <f t="shared" si="4"/>
        <v>147</v>
      </c>
      <c r="P225" s="1132">
        <f t="shared" si="4"/>
        <v>125</v>
      </c>
      <c r="Q225" s="1132">
        <f t="shared" si="4"/>
        <v>104</v>
      </c>
      <c r="R225" s="1132">
        <f t="shared" si="4"/>
        <v>54</v>
      </c>
      <c r="S225" s="1132">
        <f t="shared" si="4"/>
        <v>16</v>
      </c>
      <c r="T225" s="1132">
        <f t="shared" si="4"/>
        <v>11</v>
      </c>
      <c r="U225" s="1132">
        <f t="shared" si="4"/>
        <v>9</v>
      </c>
      <c r="V225" s="1132">
        <f>SUMIF($C$7:$C$224,"M",V7:V224)</f>
        <v>72</v>
      </c>
      <c r="W225" s="831" t="s">
        <v>180</v>
      </c>
      <c r="X225" s="1648" t="s">
        <v>470</v>
      </c>
    </row>
    <row r="226" spans="1:24" ht="13.5" thickBot="1" x14ac:dyDescent="0.25">
      <c r="A226" s="1644"/>
      <c r="B226" s="1645"/>
      <c r="C226" s="832" t="s">
        <v>591</v>
      </c>
      <c r="D226" s="1133">
        <f t="shared" ref="D226:U226" si="5">SUMIF($C$7:$C$224,"F",D7:D224)</f>
        <v>427</v>
      </c>
      <c r="E226" s="1133">
        <f t="shared" si="5"/>
        <v>44</v>
      </c>
      <c r="F226" s="1133">
        <f t="shared" si="5"/>
        <v>24</v>
      </c>
      <c r="G226" s="1133">
        <f t="shared" si="5"/>
        <v>30</v>
      </c>
      <c r="H226" s="1133">
        <f t="shared" si="5"/>
        <v>41</v>
      </c>
      <c r="I226" s="1133">
        <f t="shared" si="5"/>
        <v>32</v>
      </c>
      <c r="J226" s="1133">
        <f t="shared" si="5"/>
        <v>30</v>
      </c>
      <c r="K226" s="1133">
        <f t="shared" si="5"/>
        <v>28</v>
      </c>
      <c r="L226" s="1133">
        <f t="shared" si="5"/>
        <v>22</v>
      </c>
      <c r="M226" s="1133">
        <f t="shared" si="5"/>
        <v>23</v>
      </c>
      <c r="N226" s="1133">
        <f t="shared" si="5"/>
        <v>13</v>
      </c>
      <c r="O226" s="1133">
        <f t="shared" si="5"/>
        <v>23</v>
      </c>
      <c r="P226" s="1133">
        <f t="shared" si="5"/>
        <v>14</v>
      </c>
      <c r="Q226" s="1133">
        <f t="shared" si="5"/>
        <v>11</v>
      </c>
      <c r="R226" s="1133">
        <f t="shared" si="5"/>
        <v>5</v>
      </c>
      <c r="S226" s="1133">
        <f t="shared" si="5"/>
        <v>6</v>
      </c>
      <c r="T226" s="1133">
        <f t="shared" si="5"/>
        <v>3</v>
      </c>
      <c r="U226" s="1133">
        <f t="shared" si="5"/>
        <v>2</v>
      </c>
      <c r="V226" s="1133">
        <f>SUMIF($C$7:$C$224,"F",V7:V224)</f>
        <v>76</v>
      </c>
      <c r="W226" s="833" t="s">
        <v>434</v>
      </c>
      <c r="X226" s="1649"/>
    </row>
    <row r="227" spans="1:24" ht="12.75" x14ac:dyDescent="0.2">
      <c r="A227" s="1646"/>
      <c r="B227" s="1647"/>
      <c r="C227" s="834" t="s">
        <v>44</v>
      </c>
      <c r="D227" s="1134">
        <f>SUM(D225:D226)</f>
        <v>1846</v>
      </c>
      <c r="E227" s="1134">
        <f t="shared" ref="E227:U227" si="6">SUM(E225:E226)</f>
        <v>91</v>
      </c>
      <c r="F227" s="1134">
        <f t="shared" si="6"/>
        <v>67</v>
      </c>
      <c r="G227" s="1134">
        <f t="shared" si="6"/>
        <v>72</v>
      </c>
      <c r="H227" s="1134">
        <f t="shared" si="6"/>
        <v>102</v>
      </c>
      <c r="I227" s="1134">
        <f t="shared" si="6"/>
        <v>108</v>
      </c>
      <c r="J227" s="1134">
        <f t="shared" si="6"/>
        <v>120</v>
      </c>
      <c r="K227" s="1134">
        <f t="shared" si="6"/>
        <v>155</v>
      </c>
      <c r="L227" s="1134">
        <f t="shared" si="6"/>
        <v>157</v>
      </c>
      <c r="M227" s="1134">
        <f t="shared" si="6"/>
        <v>150</v>
      </c>
      <c r="N227" s="1134">
        <f t="shared" si="6"/>
        <v>146</v>
      </c>
      <c r="O227" s="1134">
        <f t="shared" si="6"/>
        <v>170</v>
      </c>
      <c r="P227" s="1134">
        <f t="shared" si="6"/>
        <v>139</v>
      </c>
      <c r="Q227" s="1134">
        <f t="shared" si="6"/>
        <v>115</v>
      </c>
      <c r="R227" s="1134">
        <f t="shared" si="6"/>
        <v>59</v>
      </c>
      <c r="S227" s="1134">
        <f t="shared" si="6"/>
        <v>22</v>
      </c>
      <c r="T227" s="1134">
        <f t="shared" si="6"/>
        <v>14</v>
      </c>
      <c r="U227" s="1134">
        <f t="shared" si="6"/>
        <v>11</v>
      </c>
      <c r="V227" s="1134">
        <f>SUM(V225:V226)</f>
        <v>148</v>
      </c>
      <c r="W227" s="835" t="s">
        <v>45</v>
      </c>
      <c r="X227" s="1650"/>
    </row>
    <row r="228" spans="1:24" ht="12.75" x14ac:dyDescent="0.2">
      <c r="A228" s="1617" t="s">
        <v>953</v>
      </c>
      <c r="B228" s="1617"/>
      <c r="C228" s="1617"/>
      <c r="D228" s="1617"/>
      <c r="T228" s="1618" t="s">
        <v>952</v>
      </c>
      <c r="U228" s="1618"/>
      <c r="V228" s="1618"/>
      <c r="W228" s="1618"/>
      <c r="X228" s="1618"/>
    </row>
    <row r="229" spans="1:24" ht="12.75" customHeight="1" x14ac:dyDescent="0.2">
      <c r="A229" s="1268" t="s">
        <v>1667</v>
      </c>
      <c r="B229" s="1268"/>
      <c r="C229" s="1268"/>
      <c r="D229" s="1268"/>
      <c r="T229" s="1267"/>
      <c r="U229" s="1267"/>
      <c r="V229" s="1267"/>
      <c r="W229" s="1267"/>
      <c r="X229" s="1267" t="s">
        <v>1666</v>
      </c>
    </row>
  </sheetData>
  <mergeCells count="335">
    <mergeCell ref="A205:A206"/>
    <mergeCell ref="B205:B206"/>
    <mergeCell ref="X205:X206"/>
    <mergeCell ref="A207:A208"/>
    <mergeCell ref="B207:B208"/>
    <mergeCell ref="X207:X208"/>
    <mergeCell ref="A223:A224"/>
    <mergeCell ref="B223:B224"/>
    <mergeCell ref="X223:X224"/>
    <mergeCell ref="A215:A216"/>
    <mergeCell ref="B215:B216"/>
    <mergeCell ref="X215:X216"/>
    <mergeCell ref="A217:A218"/>
    <mergeCell ref="B217:B218"/>
    <mergeCell ref="X217:X218"/>
    <mergeCell ref="A213:A214"/>
    <mergeCell ref="B213:B214"/>
    <mergeCell ref="X213:X214"/>
    <mergeCell ref="A209:A210"/>
    <mergeCell ref="B209:B210"/>
    <mergeCell ref="X209:X210"/>
    <mergeCell ref="A211:A212"/>
    <mergeCell ref="B211:B212"/>
    <mergeCell ref="X211:X212"/>
    <mergeCell ref="A225:B227"/>
    <mergeCell ref="X225:X227"/>
    <mergeCell ref="A228:D228"/>
    <mergeCell ref="T228:X228"/>
    <mergeCell ref="A219:A220"/>
    <mergeCell ref="B219:B220"/>
    <mergeCell ref="X219:X220"/>
    <mergeCell ref="A221:A222"/>
    <mergeCell ref="B221:B222"/>
    <mergeCell ref="X221:X222"/>
    <mergeCell ref="A201:A202"/>
    <mergeCell ref="B201:B202"/>
    <mergeCell ref="X201:X202"/>
    <mergeCell ref="A203:A204"/>
    <mergeCell ref="B203:B204"/>
    <mergeCell ref="X203:X204"/>
    <mergeCell ref="A197:A198"/>
    <mergeCell ref="B197:B198"/>
    <mergeCell ref="X197:X198"/>
    <mergeCell ref="A199:A200"/>
    <mergeCell ref="B199:B200"/>
    <mergeCell ref="X199:X200"/>
    <mergeCell ref="A193:A194"/>
    <mergeCell ref="B193:B194"/>
    <mergeCell ref="X193:X194"/>
    <mergeCell ref="A195:A196"/>
    <mergeCell ref="B195:B196"/>
    <mergeCell ref="X195:X196"/>
    <mergeCell ref="A189:A190"/>
    <mergeCell ref="B189:B190"/>
    <mergeCell ref="X189:X190"/>
    <mergeCell ref="A191:A192"/>
    <mergeCell ref="B191:B192"/>
    <mergeCell ref="X191:X192"/>
    <mergeCell ref="A185:A186"/>
    <mergeCell ref="B185:B186"/>
    <mergeCell ref="X185:X186"/>
    <mergeCell ref="A187:A188"/>
    <mergeCell ref="B187:B188"/>
    <mergeCell ref="X187:X188"/>
    <mergeCell ref="A181:A182"/>
    <mergeCell ref="B181:B182"/>
    <mergeCell ref="X181:X182"/>
    <mergeCell ref="A183:A184"/>
    <mergeCell ref="B183:B184"/>
    <mergeCell ref="X183:X184"/>
    <mergeCell ref="A177:A178"/>
    <mergeCell ref="B177:B178"/>
    <mergeCell ref="X177:X178"/>
    <mergeCell ref="A179:A180"/>
    <mergeCell ref="B179:B180"/>
    <mergeCell ref="X179:X180"/>
    <mergeCell ref="A173:A174"/>
    <mergeCell ref="B173:B174"/>
    <mergeCell ref="X173:X174"/>
    <mergeCell ref="A175:A176"/>
    <mergeCell ref="B175:B176"/>
    <mergeCell ref="X175:X176"/>
    <mergeCell ref="A169:A170"/>
    <mergeCell ref="B169:B170"/>
    <mergeCell ref="X169:X170"/>
    <mergeCell ref="A171:A172"/>
    <mergeCell ref="B171:B172"/>
    <mergeCell ref="X171:X172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3:A14"/>
    <mergeCell ref="B13:B14"/>
    <mergeCell ref="X13:X14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</mergeCells>
  <printOptions horizontalCentered="1" verticalCentered="1"/>
  <pageMargins left="0" right="0" top="0.39370078740157483" bottom="0" header="0" footer="0"/>
  <pageSetup paperSize="9" scale="75" orientation="landscape" r:id="rId1"/>
  <rowBreaks count="5" manualBreakCount="5">
    <brk id="46" max="23" man="1"/>
    <brk id="82" max="23" man="1"/>
    <brk id="122" max="23" man="1"/>
    <brk id="158" max="23" man="1"/>
    <brk id="198" max="2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04B0F-AC82-496F-A524-46704581A0A6}">
  <dimension ref="A1:AQ235"/>
  <sheetViews>
    <sheetView view="pageBreakPreview" topLeftCell="A196" zoomScale="85" zoomScaleNormal="100" zoomScaleSheetLayoutView="85" workbookViewId="0">
      <selection activeCell="I240" sqref="I240"/>
    </sheetView>
  </sheetViews>
  <sheetFormatPr defaultColWidth="9.140625" defaultRowHeight="14.25" x14ac:dyDescent="0.2"/>
  <cols>
    <col min="1" max="1" width="10.7109375" style="252" customWidth="1"/>
    <col min="2" max="2" width="29.28515625" style="252" customWidth="1"/>
    <col min="3" max="3" width="7.42578125" style="252" customWidth="1"/>
    <col min="4" max="4" width="7.85546875" style="258" bestFit="1" customWidth="1"/>
    <col min="5" max="20" width="5.42578125" style="252" customWidth="1"/>
    <col min="21" max="22" width="4.42578125" style="252" customWidth="1"/>
    <col min="23" max="23" width="6" style="252" customWidth="1"/>
    <col min="24" max="24" width="32" style="261" customWidth="1"/>
    <col min="25" max="27" width="9.140625" style="252"/>
    <col min="44" max="16384" width="9.140625" style="252"/>
  </cols>
  <sheetData>
    <row r="1" spans="1:24" ht="23.25" x14ac:dyDescent="0.2">
      <c r="A1" s="1619" t="s">
        <v>524</v>
      </c>
      <c r="B1" s="1619"/>
      <c r="C1" s="1619"/>
      <c r="D1" s="1619"/>
      <c r="E1" s="1619"/>
      <c r="F1" s="1619"/>
      <c r="G1" s="1619"/>
      <c r="H1" s="1619"/>
      <c r="I1" s="1619"/>
      <c r="J1" s="1619"/>
      <c r="K1" s="1619"/>
      <c r="L1" s="1619"/>
      <c r="M1" s="1619"/>
      <c r="N1" s="1619"/>
      <c r="O1" s="1619"/>
      <c r="P1" s="1619"/>
      <c r="Q1" s="1619"/>
      <c r="R1" s="1619"/>
      <c r="S1" s="1619"/>
      <c r="T1" s="1619"/>
      <c r="U1" s="1619"/>
      <c r="V1" s="1619"/>
      <c r="W1" s="1619"/>
      <c r="X1" s="1619"/>
    </row>
    <row r="2" spans="1:24" ht="15.75" x14ac:dyDescent="0.2">
      <c r="A2" s="1620" t="s">
        <v>533</v>
      </c>
      <c r="B2" s="1620"/>
      <c r="C2" s="1620"/>
      <c r="D2" s="1620"/>
      <c r="E2" s="1620"/>
      <c r="F2" s="1620"/>
      <c r="G2" s="1620"/>
      <c r="H2" s="1620"/>
      <c r="I2" s="1620"/>
      <c r="J2" s="1620"/>
      <c r="K2" s="1620"/>
      <c r="L2" s="1620"/>
      <c r="M2" s="1620"/>
      <c r="N2" s="1620"/>
      <c r="O2" s="1620"/>
      <c r="P2" s="1620"/>
      <c r="Q2" s="1620"/>
      <c r="R2" s="1620"/>
      <c r="S2" s="1620"/>
      <c r="T2" s="1620"/>
      <c r="U2" s="1620"/>
      <c r="V2" s="1620"/>
      <c r="W2" s="1620"/>
      <c r="X2" s="1620"/>
    </row>
    <row r="3" spans="1:24" ht="15.75" x14ac:dyDescent="0.2">
      <c r="A3" s="1620" t="s">
        <v>350</v>
      </c>
      <c r="B3" s="1620"/>
      <c r="C3" s="1620"/>
      <c r="D3" s="1620"/>
      <c r="E3" s="1620"/>
      <c r="F3" s="1620"/>
      <c r="G3" s="1620"/>
      <c r="H3" s="1620"/>
      <c r="I3" s="1620"/>
      <c r="J3" s="1620"/>
      <c r="K3" s="1620"/>
      <c r="L3" s="1620"/>
      <c r="M3" s="1620"/>
      <c r="N3" s="1620"/>
      <c r="O3" s="1620"/>
      <c r="P3" s="1620"/>
      <c r="Q3" s="1620"/>
      <c r="R3" s="1620"/>
      <c r="S3" s="1620"/>
      <c r="T3" s="1620"/>
      <c r="U3" s="1620"/>
      <c r="V3" s="1620"/>
      <c r="W3" s="1620"/>
      <c r="X3" s="1620"/>
    </row>
    <row r="4" spans="1:24" ht="15.75" x14ac:dyDescent="0.2">
      <c r="A4" s="1620">
        <v>2022</v>
      </c>
      <c r="B4" s="1620"/>
      <c r="C4" s="1620"/>
      <c r="D4" s="1620"/>
      <c r="E4" s="1620"/>
      <c r="F4" s="1620"/>
      <c r="G4" s="1620"/>
      <c r="H4" s="1620"/>
      <c r="I4" s="1620"/>
      <c r="J4" s="1620"/>
      <c r="K4" s="1620"/>
      <c r="L4" s="1620"/>
      <c r="M4" s="1620"/>
      <c r="N4" s="1620"/>
      <c r="O4" s="1620"/>
      <c r="P4" s="1620"/>
      <c r="Q4" s="1620"/>
      <c r="R4" s="1620"/>
      <c r="S4" s="1620"/>
      <c r="T4" s="1620"/>
      <c r="U4" s="1620"/>
      <c r="V4" s="1620"/>
      <c r="W4" s="1620"/>
      <c r="X4" s="1620"/>
    </row>
    <row r="5" spans="1:24" ht="15.75" x14ac:dyDescent="0.2">
      <c r="A5" s="260" t="s">
        <v>733</v>
      </c>
      <c r="B5" s="905"/>
      <c r="C5" s="905"/>
      <c r="D5" s="905"/>
      <c r="E5" s="905"/>
      <c r="F5" s="905"/>
      <c r="G5" s="905"/>
      <c r="H5" s="905"/>
      <c r="I5" s="905"/>
      <c r="J5" s="905"/>
      <c r="K5" s="905"/>
      <c r="L5" s="905"/>
      <c r="M5" s="905"/>
      <c r="N5" s="905"/>
      <c r="O5" s="905"/>
      <c r="P5" s="905"/>
      <c r="Q5" s="905"/>
      <c r="R5" s="905"/>
      <c r="S5" s="905"/>
      <c r="T5" s="905"/>
      <c r="U5" s="905"/>
      <c r="V5" s="905"/>
      <c r="W5" s="905"/>
      <c r="X5" s="265" t="s">
        <v>203</v>
      </c>
    </row>
    <row r="6" spans="1:24" ht="49.5" x14ac:dyDescent="0.2">
      <c r="A6" s="253" t="s">
        <v>846</v>
      </c>
      <c r="B6" s="661" t="s">
        <v>111</v>
      </c>
      <c r="C6" s="662" t="s">
        <v>414</v>
      </c>
      <c r="D6" s="255" t="s">
        <v>394</v>
      </c>
      <c r="E6" s="341" t="s">
        <v>845</v>
      </c>
      <c r="F6" s="342" t="s">
        <v>269</v>
      </c>
      <c r="G6" s="342" t="s">
        <v>173</v>
      </c>
      <c r="H6" s="342" t="s">
        <v>171</v>
      </c>
      <c r="I6" s="342" t="s">
        <v>169</v>
      </c>
      <c r="J6" s="342" t="s">
        <v>167</v>
      </c>
      <c r="K6" s="342" t="s">
        <v>165</v>
      </c>
      <c r="L6" s="342" t="s">
        <v>163</v>
      </c>
      <c r="M6" s="342" t="s">
        <v>161</v>
      </c>
      <c r="N6" s="342" t="s">
        <v>69</v>
      </c>
      <c r="O6" s="342" t="s">
        <v>67</v>
      </c>
      <c r="P6" s="342" t="s">
        <v>65</v>
      </c>
      <c r="Q6" s="342" t="s">
        <v>63</v>
      </c>
      <c r="R6" s="342" t="s">
        <v>61</v>
      </c>
      <c r="S6" s="342" t="s">
        <v>59</v>
      </c>
      <c r="T6" s="342" t="s">
        <v>153</v>
      </c>
      <c r="U6" s="342" t="s">
        <v>151</v>
      </c>
      <c r="V6" s="343" t="s">
        <v>453</v>
      </c>
      <c r="W6" s="255" t="s">
        <v>413</v>
      </c>
      <c r="X6" s="254" t="s">
        <v>804</v>
      </c>
    </row>
    <row r="7" spans="1:24" s="308" customFormat="1" ht="13.5" customHeight="1" thickBot="1" x14ac:dyDescent="0.25">
      <c r="A7" s="1621" t="s">
        <v>1109</v>
      </c>
      <c r="B7" s="1623" t="s">
        <v>1110</v>
      </c>
      <c r="C7" s="314" t="s">
        <v>1111</v>
      </c>
      <c r="D7" s="1117">
        <f>SUM(E7:V7)</f>
        <v>0</v>
      </c>
      <c r="E7" s="1118">
        <f>0</f>
        <v>0</v>
      </c>
      <c r="F7" s="1119">
        <f>0</f>
        <v>0</v>
      </c>
      <c r="G7" s="1119">
        <f>0</f>
        <v>0</v>
      </c>
      <c r="H7" s="1119">
        <f>0</f>
        <v>0</v>
      </c>
      <c r="I7" s="1119">
        <f>0</f>
        <v>0</v>
      </c>
      <c r="J7" s="1119">
        <f>0</f>
        <v>0</v>
      </c>
      <c r="K7" s="1119">
        <f>0</f>
        <v>0</v>
      </c>
      <c r="L7" s="1119">
        <f>0</f>
        <v>0</v>
      </c>
      <c r="M7" s="1119">
        <f>0</f>
        <v>0</v>
      </c>
      <c r="N7" s="1119">
        <f>0</f>
        <v>0</v>
      </c>
      <c r="O7" s="1119">
        <f>0</f>
        <v>0</v>
      </c>
      <c r="P7" s="1119">
        <f>0</f>
        <v>0</v>
      </c>
      <c r="Q7" s="1119">
        <f>0</f>
        <v>0</v>
      </c>
      <c r="R7" s="1119">
        <f>0</f>
        <v>0</v>
      </c>
      <c r="S7" s="1119">
        <f>0</f>
        <v>0</v>
      </c>
      <c r="T7" s="1119">
        <f>0</f>
        <v>0</v>
      </c>
      <c r="U7" s="1119">
        <f>0</f>
        <v>0</v>
      </c>
      <c r="V7" s="1119">
        <f>0</f>
        <v>0</v>
      </c>
      <c r="W7" s="314" t="s">
        <v>180</v>
      </c>
      <c r="X7" s="1635" t="s">
        <v>1112</v>
      </c>
    </row>
    <row r="8" spans="1:24" s="308" customFormat="1" ht="13.5" thickBot="1" x14ac:dyDescent="0.25">
      <c r="A8" s="1622"/>
      <c r="B8" s="1624"/>
      <c r="C8" s="257" t="s">
        <v>1113</v>
      </c>
      <c r="D8" s="1120">
        <f t="shared" ref="D8:D71" si="0">SUM(E8:V8)</f>
        <v>1</v>
      </c>
      <c r="E8" s="1121">
        <f>0</f>
        <v>0</v>
      </c>
      <c r="F8" s="1122">
        <f>0</f>
        <v>0</v>
      </c>
      <c r="G8" s="1122">
        <f>0</f>
        <v>0</v>
      </c>
      <c r="H8" s="1122">
        <f>0</f>
        <v>0</v>
      </c>
      <c r="I8" s="1122">
        <f>0</f>
        <v>0</v>
      </c>
      <c r="J8" s="1122">
        <f>0</f>
        <v>0</v>
      </c>
      <c r="K8" s="1122">
        <f>0</f>
        <v>0</v>
      </c>
      <c r="L8" s="1122">
        <f>0</f>
        <v>0</v>
      </c>
      <c r="M8" s="1122">
        <f>0</f>
        <v>0</v>
      </c>
      <c r="N8" s="1122">
        <f>0</f>
        <v>0</v>
      </c>
      <c r="O8" s="1122">
        <f>0</f>
        <v>0</v>
      </c>
      <c r="P8" s="1122">
        <v>1</v>
      </c>
      <c r="Q8" s="1122">
        <f>0</f>
        <v>0</v>
      </c>
      <c r="R8" s="1122">
        <f>0</f>
        <v>0</v>
      </c>
      <c r="S8" s="1122">
        <f>0</f>
        <v>0</v>
      </c>
      <c r="T8" s="1122">
        <f>0</f>
        <v>0</v>
      </c>
      <c r="U8" s="1122">
        <f>0</f>
        <v>0</v>
      </c>
      <c r="V8" s="1122">
        <f>0</f>
        <v>0</v>
      </c>
      <c r="W8" s="257" t="s">
        <v>434</v>
      </c>
      <c r="X8" s="1636"/>
    </row>
    <row r="9" spans="1:24" s="309" customFormat="1" ht="13.5" customHeight="1" thickBot="1" x14ac:dyDescent="0.25">
      <c r="A9" s="1625" t="s">
        <v>1114</v>
      </c>
      <c r="B9" s="1627" t="s">
        <v>805</v>
      </c>
      <c r="C9" s="256" t="s">
        <v>1111</v>
      </c>
      <c r="D9" s="1123">
        <f t="shared" si="0"/>
        <v>1</v>
      </c>
      <c r="E9" s="1124">
        <f>0</f>
        <v>0</v>
      </c>
      <c r="F9" s="1125">
        <f>0</f>
        <v>0</v>
      </c>
      <c r="G9" s="1125">
        <f>0</f>
        <v>0</v>
      </c>
      <c r="H9" s="1125">
        <f>0</f>
        <v>0</v>
      </c>
      <c r="I9" s="1125">
        <f>0</f>
        <v>0</v>
      </c>
      <c r="J9" s="1125">
        <v>1</v>
      </c>
      <c r="K9" s="1125">
        <f>0</f>
        <v>0</v>
      </c>
      <c r="L9" s="1125">
        <f>0</f>
        <v>0</v>
      </c>
      <c r="M9" s="1125">
        <f>0</f>
        <v>0</v>
      </c>
      <c r="N9" s="1125">
        <f>0</f>
        <v>0</v>
      </c>
      <c r="O9" s="1125">
        <f>0</f>
        <v>0</v>
      </c>
      <c r="P9" s="1125">
        <f>0</f>
        <v>0</v>
      </c>
      <c r="Q9" s="1125">
        <f>0</f>
        <v>0</v>
      </c>
      <c r="R9" s="1125">
        <f>0</f>
        <v>0</v>
      </c>
      <c r="S9" s="1125">
        <f>0</f>
        <v>0</v>
      </c>
      <c r="T9" s="1125">
        <f>0</f>
        <v>0</v>
      </c>
      <c r="U9" s="1125">
        <f>0</f>
        <v>0</v>
      </c>
      <c r="V9" s="1125">
        <f>0</f>
        <v>0</v>
      </c>
      <c r="W9" s="256" t="s">
        <v>180</v>
      </c>
      <c r="X9" s="1637" t="s">
        <v>1115</v>
      </c>
    </row>
    <row r="10" spans="1:24" s="309" customFormat="1" ht="13.5" thickBot="1" x14ac:dyDescent="0.25">
      <c r="A10" s="1626"/>
      <c r="B10" s="1628"/>
      <c r="C10" s="256" t="s">
        <v>1113</v>
      </c>
      <c r="D10" s="1123">
        <f t="shared" si="0"/>
        <v>1</v>
      </c>
      <c r="E10" s="1124">
        <f>0</f>
        <v>0</v>
      </c>
      <c r="F10" s="1125">
        <f>0</f>
        <v>0</v>
      </c>
      <c r="G10" s="1125">
        <f>0</f>
        <v>0</v>
      </c>
      <c r="H10" s="1125">
        <f>0</f>
        <v>0</v>
      </c>
      <c r="I10" s="1125">
        <f>0</f>
        <v>0</v>
      </c>
      <c r="J10" s="1125">
        <f>0</f>
        <v>0</v>
      </c>
      <c r="K10" s="1125">
        <f>0</f>
        <v>0</v>
      </c>
      <c r="L10" s="1125">
        <f>0</f>
        <v>0</v>
      </c>
      <c r="M10" s="1125">
        <v>1</v>
      </c>
      <c r="N10" s="1125">
        <f>0</f>
        <v>0</v>
      </c>
      <c r="O10" s="1125">
        <f>0</f>
        <v>0</v>
      </c>
      <c r="P10" s="1125">
        <f>0</f>
        <v>0</v>
      </c>
      <c r="Q10" s="1125">
        <f>0</f>
        <v>0</v>
      </c>
      <c r="R10" s="1125">
        <f>0</f>
        <v>0</v>
      </c>
      <c r="S10" s="1125">
        <f>0</f>
        <v>0</v>
      </c>
      <c r="T10" s="1125">
        <f>0</f>
        <v>0</v>
      </c>
      <c r="U10" s="1125">
        <f>0</f>
        <v>0</v>
      </c>
      <c r="V10" s="1125">
        <f>0</f>
        <v>0</v>
      </c>
      <c r="W10" s="256" t="s">
        <v>434</v>
      </c>
      <c r="X10" s="1638"/>
    </row>
    <row r="11" spans="1:24" s="308" customFormat="1" ht="13.5" customHeight="1" thickBot="1" x14ac:dyDescent="0.25">
      <c r="A11" s="1629" t="s">
        <v>1194</v>
      </c>
      <c r="B11" s="1630" t="s">
        <v>1195</v>
      </c>
      <c r="C11" s="314" t="s">
        <v>1111</v>
      </c>
      <c r="D11" s="1117">
        <f t="shared" si="0"/>
        <v>0</v>
      </c>
      <c r="E11" s="1118">
        <v>0</v>
      </c>
      <c r="F11" s="1119">
        <v>0</v>
      </c>
      <c r="G11" s="1119">
        <v>0</v>
      </c>
      <c r="H11" s="1119">
        <v>0</v>
      </c>
      <c r="I11" s="1119">
        <v>0</v>
      </c>
      <c r="J11" s="1119">
        <v>0</v>
      </c>
      <c r="K11" s="1119">
        <v>0</v>
      </c>
      <c r="L11" s="1119">
        <v>0</v>
      </c>
      <c r="M11" s="1119">
        <v>0</v>
      </c>
      <c r="N11" s="1119">
        <v>0</v>
      </c>
      <c r="O11" s="1119">
        <v>0</v>
      </c>
      <c r="P11" s="1119">
        <v>0</v>
      </c>
      <c r="Q11" s="1119">
        <v>0</v>
      </c>
      <c r="R11" s="1119">
        <v>0</v>
      </c>
      <c r="S11" s="1119">
        <v>0</v>
      </c>
      <c r="T11" s="1119">
        <v>0</v>
      </c>
      <c r="U11" s="1119">
        <v>0</v>
      </c>
      <c r="V11" s="1119">
        <v>0</v>
      </c>
      <c r="W11" s="314" t="s">
        <v>180</v>
      </c>
      <c r="X11" s="1639" t="s">
        <v>1236</v>
      </c>
    </row>
    <row r="12" spans="1:24" s="308" customFormat="1" ht="13.5" thickBot="1" x14ac:dyDescent="0.25">
      <c r="A12" s="1622"/>
      <c r="B12" s="1624"/>
      <c r="C12" s="257" t="s">
        <v>1113</v>
      </c>
      <c r="D12" s="1120">
        <f t="shared" si="0"/>
        <v>0</v>
      </c>
      <c r="E12" s="1121">
        <v>0</v>
      </c>
      <c r="F12" s="1122">
        <v>0</v>
      </c>
      <c r="G12" s="1122">
        <v>0</v>
      </c>
      <c r="H12" s="1122">
        <v>0</v>
      </c>
      <c r="I12" s="1122">
        <v>0</v>
      </c>
      <c r="J12" s="1122">
        <v>0</v>
      </c>
      <c r="K12" s="1122">
        <v>0</v>
      </c>
      <c r="L12" s="1122">
        <v>0</v>
      </c>
      <c r="M12" s="1122">
        <v>0</v>
      </c>
      <c r="N12" s="1122">
        <v>0</v>
      </c>
      <c r="O12" s="1122">
        <v>0</v>
      </c>
      <c r="P12" s="1122">
        <v>0</v>
      </c>
      <c r="Q12" s="1122">
        <v>0</v>
      </c>
      <c r="R12" s="1122">
        <v>0</v>
      </c>
      <c r="S12" s="1122">
        <v>0</v>
      </c>
      <c r="T12" s="1122">
        <v>0</v>
      </c>
      <c r="U12" s="1122">
        <v>0</v>
      </c>
      <c r="V12" s="1122">
        <v>0</v>
      </c>
      <c r="W12" s="257" t="s">
        <v>434</v>
      </c>
      <c r="X12" s="1636"/>
    </row>
    <row r="13" spans="1:24" s="309" customFormat="1" ht="13.5" customHeight="1" thickBot="1" x14ac:dyDescent="0.25">
      <c r="A13" s="1625" t="s">
        <v>974</v>
      </c>
      <c r="B13" s="1627" t="s">
        <v>975</v>
      </c>
      <c r="C13" s="256" t="s">
        <v>1111</v>
      </c>
      <c r="D13" s="1123">
        <f>SUM(E13:V13)</f>
        <v>27</v>
      </c>
      <c r="E13" s="1124">
        <v>5</v>
      </c>
      <c r="F13" s="1125">
        <v>8</v>
      </c>
      <c r="G13" s="1125">
        <v>2</v>
      </c>
      <c r="H13" s="1125">
        <v>2</v>
      </c>
      <c r="I13" s="1125">
        <v>3</v>
      </c>
      <c r="J13" s="1125">
        <v>2</v>
      </c>
      <c r="K13" s="1125">
        <v>1</v>
      </c>
      <c r="L13" s="1125">
        <v>2</v>
      </c>
      <c r="M13" s="1125">
        <f>0</f>
        <v>0</v>
      </c>
      <c r="N13" s="1125">
        <v>1</v>
      </c>
      <c r="O13" s="1125">
        <v>1</v>
      </c>
      <c r="P13" s="1125">
        <f>0</f>
        <v>0</v>
      </c>
      <c r="Q13" s="1125">
        <f>0</f>
        <v>0</v>
      </c>
      <c r="R13" s="1125">
        <f>0</f>
        <v>0</v>
      </c>
      <c r="S13" s="1125">
        <f>0</f>
        <v>0</v>
      </c>
      <c r="T13" s="1125">
        <f>0</f>
        <v>0</v>
      </c>
      <c r="U13" s="1125">
        <f>0</f>
        <v>0</v>
      </c>
      <c r="V13" s="1125">
        <f>0</f>
        <v>0</v>
      </c>
      <c r="W13" s="256" t="s">
        <v>180</v>
      </c>
      <c r="X13" s="1637" t="s">
        <v>976</v>
      </c>
    </row>
    <row r="14" spans="1:24" s="309" customFormat="1" ht="13.5" thickBot="1" x14ac:dyDescent="0.25">
      <c r="A14" s="1626"/>
      <c r="B14" s="1628"/>
      <c r="C14" s="256" t="s">
        <v>1113</v>
      </c>
      <c r="D14" s="1123">
        <f t="shared" si="0"/>
        <v>30</v>
      </c>
      <c r="E14" s="1124">
        <v>7</v>
      </c>
      <c r="F14" s="1125">
        <v>1</v>
      </c>
      <c r="G14" s="1125">
        <v>1</v>
      </c>
      <c r="H14" s="1125">
        <v>7</v>
      </c>
      <c r="I14" s="1125">
        <v>5</v>
      </c>
      <c r="J14" s="1125">
        <f>0</f>
        <v>0</v>
      </c>
      <c r="K14" s="1125">
        <v>2</v>
      </c>
      <c r="L14" s="1125">
        <v>3</v>
      </c>
      <c r="M14" s="1125">
        <v>1</v>
      </c>
      <c r="N14" s="1125">
        <v>1</v>
      </c>
      <c r="O14" s="1125">
        <f>0</f>
        <v>0</v>
      </c>
      <c r="P14" s="1125">
        <f>0</f>
        <v>0</v>
      </c>
      <c r="Q14" s="1125">
        <f>0</f>
        <v>0</v>
      </c>
      <c r="R14" s="1125">
        <f>0</f>
        <v>0</v>
      </c>
      <c r="S14" s="1125">
        <f>0</f>
        <v>0</v>
      </c>
      <c r="T14" s="1125">
        <f>0</f>
        <v>0</v>
      </c>
      <c r="U14" s="1125">
        <f>0</f>
        <v>0</v>
      </c>
      <c r="V14" s="1125">
        <v>2</v>
      </c>
      <c r="W14" s="256" t="s">
        <v>434</v>
      </c>
      <c r="X14" s="1638"/>
    </row>
    <row r="15" spans="1:24" s="308" customFormat="1" ht="13.5" customHeight="1" thickBot="1" x14ac:dyDescent="0.25">
      <c r="A15" s="1629" t="s">
        <v>977</v>
      </c>
      <c r="B15" s="1630" t="s">
        <v>978</v>
      </c>
      <c r="C15" s="314" t="s">
        <v>1111</v>
      </c>
      <c r="D15" s="1117">
        <f t="shared" si="0"/>
        <v>1</v>
      </c>
      <c r="E15" s="1118">
        <f>0</f>
        <v>0</v>
      </c>
      <c r="F15" s="1119">
        <f>0</f>
        <v>0</v>
      </c>
      <c r="G15" s="1119">
        <f>0</f>
        <v>0</v>
      </c>
      <c r="H15" s="1119">
        <f>0</f>
        <v>0</v>
      </c>
      <c r="I15" s="1119">
        <f>0</f>
        <v>0</v>
      </c>
      <c r="J15" s="1119">
        <f>0</f>
        <v>0</v>
      </c>
      <c r="K15" s="1119">
        <f>0</f>
        <v>0</v>
      </c>
      <c r="L15" s="1119">
        <f>0</f>
        <v>0</v>
      </c>
      <c r="M15" s="1119">
        <f>0</f>
        <v>0</v>
      </c>
      <c r="N15" s="1119">
        <f>0</f>
        <v>0</v>
      </c>
      <c r="O15" s="1119">
        <f>0</f>
        <v>0</v>
      </c>
      <c r="P15" s="1119">
        <v>1</v>
      </c>
      <c r="Q15" s="1119">
        <f>0</f>
        <v>0</v>
      </c>
      <c r="R15" s="1119">
        <f>0</f>
        <v>0</v>
      </c>
      <c r="S15" s="1119">
        <f>0</f>
        <v>0</v>
      </c>
      <c r="T15" s="1119">
        <f>0</f>
        <v>0</v>
      </c>
      <c r="U15" s="1119">
        <f>0</f>
        <v>0</v>
      </c>
      <c r="V15" s="1119">
        <f>0</f>
        <v>0</v>
      </c>
      <c r="W15" s="314" t="s">
        <v>180</v>
      </c>
      <c r="X15" s="1639" t="s">
        <v>979</v>
      </c>
    </row>
    <row r="16" spans="1:24" s="308" customFormat="1" ht="13.5" thickBot="1" x14ac:dyDescent="0.25">
      <c r="A16" s="1622"/>
      <c r="B16" s="1624"/>
      <c r="C16" s="257" t="s">
        <v>1113</v>
      </c>
      <c r="D16" s="1120">
        <f t="shared" si="0"/>
        <v>1</v>
      </c>
      <c r="E16" s="1121">
        <f>0</f>
        <v>0</v>
      </c>
      <c r="F16" s="1122">
        <f>0</f>
        <v>0</v>
      </c>
      <c r="G16" s="1122">
        <f>0</f>
        <v>0</v>
      </c>
      <c r="H16" s="1122">
        <f>0</f>
        <v>0</v>
      </c>
      <c r="I16" s="1122">
        <f>0</f>
        <v>0</v>
      </c>
      <c r="J16" s="1122">
        <f>0</f>
        <v>0</v>
      </c>
      <c r="K16" s="1122">
        <f>0</f>
        <v>0</v>
      </c>
      <c r="L16" s="1122">
        <f>0</f>
        <v>0</v>
      </c>
      <c r="M16" s="1122">
        <f>0</f>
        <v>0</v>
      </c>
      <c r="N16" s="1122">
        <f>0</f>
        <v>0</v>
      </c>
      <c r="O16" s="1122">
        <f>0</f>
        <v>0</v>
      </c>
      <c r="P16" s="1122">
        <f>0</f>
        <v>0</v>
      </c>
      <c r="Q16" s="1122">
        <f>0</f>
        <v>0</v>
      </c>
      <c r="R16" s="1122">
        <f>0</f>
        <v>0</v>
      </c>
      <c r="S16" s="1122">
        <f>0</f>
        <v>0</v>
      </c>
      <c r="T16" s="1122">
        <f>0</f>
        <v>0</v>
      </c>
      <c r="U16" s="1122">
        <f>0</f>
        <v>0</v>
      </c>
      <c r="V16" s="1122">
        <v>1</v>
      </c>
      <c r="W16" s="257" t="s">
        <v>434</v>
      </c>
      <c r="X16" s="1636"/>
    </row>
    <row r="17" spans="1:24" s="309" customFormat="1" ht="13.5" customHeight="1" thickBot="1" x14ac:dyDescent="0.25">
      <c r="A17" s="1625" t="s">
        <v>454</v>
      </c>
      <c r="B17" s="1627" t="s">
        <v>455</v>
      </c>
      <c r="C17" s="256" t="s">
        <v>1111</v>
      </c>
      <c r="D17" s="1123">
        <f t="shared" si="0"/>
        <v>3</v>
      </c>
      <c r="E17" s="1124">
        <f>0</f>
        <v>0</v>
      </c>
      <c r="F17" s="1125">
        <f>0</f>
        <v>0</v>
      </c>
      <c r="G17" s="1125">
        <f>0</f>
        <v>0</v>
      </c>
      <c r="H17" s="1125">
        <f>0</f>
        <v>0</v>
      </c>
      <c r="I17" s="1125">
        <f>0</f>
        <v>0</v>
      </c>
      <c r="J17" s="1125">
        <v>1</v>
      </c>
      <c r="K17" s="1125">
        <v>2</v>
      </c>
      <c r="L17" s="1125">
        <f>0</f>
        <v>0</v>
      </c>
      <c r="M17" s="1125">
        <f>0</f>
        <v>0</v>
      </c>
      <c r="N17" s="1125">
        <f>0</f>
        <v>0</v>
      </c>
      <c r="O17" s="1125">
        <f>0</f>
        <v>0</v>
      </c>
      <c r="P17" s="1125">
        <f>0</f>
        <v>0</v>
      </c>
      <c r="Q17" s="1125">
        <f>0</f>
        <v>0</v>
      </c>
      <c r="R17" s="1125">
        <f>0</f>
        <v>0</v>
      </c>
      <c r="S17" s="1125">
        <f>0</f>
        <v>0</v>
      </c>
      <c r="T17" s="1125">
        <f>0</f>
        <v>0</v>
      </c>
      <c r="U17" s="1125">
        <f>0</f>
        <v>0</v>
      </c>
      <c r="V17" s="1125">
        <f>0</f>
        <v>0</v>
      </c>
      <c r="W17" s="256" t="s">
        <v>180</v>
      </c>
      <c r="X17" s="1637" t="s">
        <v>500</v>
      </c>
    </row>
    <row r="18" spans="1:24" s="309" customFormat="1" ht="13.5" thickBot="1" x14ac:dyDescent="0.25">
      <c r="A18" s="1626"/>
      <c r="B18" s="1628"/>
      <c r="C18" s="256" t="s">
        <v>1113</v>
      </c>
      <c r="D18" s="1123">
        <f t="shared" si="0"/>
        <v>1</v>
      </c>
      <c r="E18" s="1124">
        <f>0</f>
        <v>0</v>
      </c>
      <c r="F18" s="1125">
        <f>0</f>
        <v>0</v>
      </c>
      <c r="G18" s="1125">
        <f>0</f>
        <v>0</v>
      </c>
      <c r="H18" s="1125">
        <f>0</f>
        <v>0</v>
      </c>
      <c r="I18" s="1125">
        <f>0</f>
        <v>0</v>
      </c>
      <c r="J18" s="1125">
        <f>0</f>
        <v>0</v>
      </c>
      <c r="K18" s="1125">
        <f>0</f>
        <v>0</v>
      </c>
      <c r="L18" s="1125">
        <f>0</f>
        <v>0</v>
      </c>
      <c r="M18" s="1125">
        <v>1</v>
      </c>
      <c r="N18" s="1125">
        <f>0</f>
        <v>0</v>
      </c>
      <c r="O18" s="1125">
        <f>0</f>
        <v>0</v>
      </c>
      <c r="P18" s="1125">
        <f>0</f>
        <v>0</v>
      </c>
      <c r="Q18" s="1125">
        <f>0</f>
        <v>0</v>
      </c>
      <c r="R18" s="1125">
        <f>0</f>
        <v>0</v>
      </c>
      <c r="S18" s="1125">
        <f>0</f>
        <v>0</v>
      </c>
      <c r="T18" s="1125">
        <f>0</f>
        <v>0</v>
      </c>
      <c r="U18" s="1125">
        <f>0</f>
        <v>0</v>
      </c>
      <c r="V18" s="1125">
        <f>0</f>
        <v>0</v>
      </c>
      <c r="W18" s="256" t="s">
        <v>434</v>
      </c>
      <c r="X18" s="1638"/>
    </row>
    <row r="19" spans="1:24" s="308" customFormat="1" ht="13.5" customHeight="1" thickBot="1" x14ac:dyDescent="0.25">
      <c r="A19" s="1629" t="s">
        <v>1196</v>
      </c>
      <c r="B19" s="1630" t="s">
        <v>1197</v>
      </c>
      <c r="C19" s="314" t="s">
        <v>1111</v>
      </c>
      <c r="D19" s="1117">
        <f t="shared" si="0"/>
        <v>1</v>
      </c>
      <c r="E19" s="1118">
        <f>0</f>
        <v>0</v>
      </c>
      <c r="F19" s="1119">
        <f>0</f>
        <v>0</v>
      </c>
      <c r="G19" s="1119">
        <f>0</f>
        <v>0</v>
      </c>
      <c r="H19" s="1119">
        <f>0</f>
        <v>0</v>
      </c>
      <c r="I19" s="1119">
        <f>0</f>
        <v>0</v>
      </c>
      <c r="J19" s="1119">
        <f>0</f>
        <v>0</v>
      </c>
      <c r="K19" s="1119">
        <f>0</f>
        <v>0</v>
      </c>
      <c r="L19" s="1119">
        <f>0</f>
        <v>0</v>
      </c>
      <c r="M19" s="1119">
        <f>0</f>
        <v>0</v>
      </c>
      <c r="N19" s="1119">
        <f>0</f>
        <v>0</v>
      </c>
      <c r="O19" s="1119">
        <v>1</v>
      </c>
      <c r="P19" s="1119">
        <f>0</f>
        <v>0</v>
      </c>
      <c r="Q19" s="1119">
        <f>0</f>
        <v>0</v>
      </c>
      <c r="R19" s="1119">
        <f>0</f>
        <v>0</v>
      </c>
      <c r="S19" s="1119">
        <f>0</f>
        <v>0</v>
      </c>
      <c r="T19" s="1119">
        <f>0</f>
        <v>0</v>
      </c>
      <c r="U19" s="1119">
        <f>0</f>
        <v>0</v>
      </c>
      <c r="V19" s="1119">
        <f>0</f>
        <v>0</v>
      </c>
      <c r="W19" s="314" t="s">
        <v>180</v>
      </c>
      <c r="X19" s="1639" t="s">
        <v>1237</v>
      </c>
    </row>
    <row r="20" spans="1:24" s="308" customFormat="1" ht="13.5" thickBot="1" x14ac:dyDescent="0.25">
      <c r="A20" s="1622"/>
      <c r="B20" s="1624"/>
      <c r="C20" s="257" t="s">
        <v>1113</v>
      </c>
      <c r="D20" s="1120">
        <f t="shared" si="0"/>
        <v>1</v>
      </c>
      <c r="E20" s="1121">
        <f>0</f>
        <v>0</v>
      </c>
      <c r="F20" s="1122">
        <f>0</f>
        <v>0</v>
      </c>
      <c r="G20" s="1122">
        <f>0</f>
        <v>0</v>
      </c>
      <c r="H20" s="1122">
        <f>0</f>
        <v>0</v>
      </c>
      <c r="I20" s="1122">
        <v>1</v>
      </c>
      <c r="J20" s="1122">
        <f>0</f>
        <v>0</v>
      </c>
      <c r="K20" s="1122">
        <f>0</f>
        <v>0</v>
      </c>
      <c r="L20" s="1122">
        <f>0</f>
        <v>0</v>
      </c>
      <c r="M20" s="1122">
        <f>0</f>
        <v>0</v>
      </c>
      <c r="N20" s="1122">
        <f>0</f>
        <v>0</v>
      </c>
      <c r="O20" s="1122">
        <f>0</f>
        <v>0</v>
      </c>
      <c r="P20" s="1122">
        <f>0</f>
        <v>0</v>
      </c>
      <c r="Q20" s="1122">
        <f>0</f>
        <v>0</v>
      </c>
      <c r="R20" s="1122">
        <f>0</f>
        <v>0</v>
      </c>
      <c r="S20" s="1122">
        <f>0</f>
        <v>0</v>
      </c>
      <c r="T20" s="1122">
        <f>0</f>
        <v>0</v>
      </c>
      <c r="U20" s="1122">
        <f>0</f>
        <v>0</v>
      </c>
      <c r="V20" s="1122">
        <f>0</f>
        <v>0</v>
      </c>
      <c r="W20" s="257" t="s">
        <v>434</v>
      </c>
      <c r="X20" s="1636"/>
    </row>
    <row r="21" spans="1:24" s="309" customFormat="1" ht="13.5" customHeight="1" thickBot="1" x14ac:dyDescent="0.25">
      <c r="A21" s="1625" t="s">
        <v>1116</v>
      </c>
      <c r="B21" s="1627" t="s">
        <v>1117</v>
      </c>
      <c r="C21" s="256" t="s">
        <v>1111</v>
      </c>
      <c r="D21" s="1123">
        <f t="shared" si="0"/>
        <v>1</v>
      </c>
      <c r="E21" s="1124">
        <f>0</f>
        <v>0</v>
      </c>
      <c r="F21" s="1125">
        <f>0</f>
        <v>0</v>
      </c>
      <c r="G21" s="1125">
        <f>0</f>
        <v>0</v>
      </c>
      <c r="H21" s="1125">
        <f>0</f>
        <v>0</v>
      </c>
      <c r="I21" s="1125">
        <f>0</f>
        <v>0</v>
      </c>
      <c r="J21" s="1125">
        <f>0</f>
        <v>0</v>
      </c>
      <c r="K21" s="1125">
        <f>0</f>
        <v>0</v>
      </c>
      <c r="L21" s="1125">
        <f>0</f>
        <v>0</v>
      </c>
      <c r="M21" s="1125">
        <f>0</f>
        <v>0</v>
      </c>
      <c r="N21" s="1125">
        <f>0</f>
        <v>0</v>
      </c>
      <c r="O21" s="1125">
        <f>0</f>
        <v>0</v>
      </c>
      <c r="P21" s="1125">
        <f>0</f>
        <v>0</v>
      </c>
      <c r="Q21" s="1125">
        <f>0</f>
        <v>0</v>
      </c>
      <c r="R21" s="1125">
        <v>1</v>
      </c>
      <c r="S21" s="1125">
        <f>0</f>
        <v>0</v>
      </c>
      <c r="T21" s="1125">
        <f>0</f>
        <v>0</v>
      </c>
      <c r="U21" s="1125">
        <f>0</f>
        <v>0</v>
      </c>
      <c r="V21" s="1125">
        <f>0</f>
        <v>0</v>
      </c>
      <c r="W21" s="256" t="s">
        <v>180</v>
      </c>
      <c r="X21" s="1637" t="s">
        <v>1118</v>
      </c>
    </row>
    <row r="22" spans="1:24" s="309" customFormat="1" ht="13.5" thickBot="1" x14ac:dyDescent="0.25">
      <c r="A22" s="1626"/>
      <c r="B22" s="1628"/>
      <c r="C22" s="256" t="s">
        <v>1113</v>
      </c>
      <c r="D22" s="1123">
        <f t="shared" si="0"/>
        <v>1</v>
      </c>
      <c r="E22" s="1124">
        <f>0</f>
        <v>0</v>
      </c>
      <c r="F22" s="1125">
        <f>0</f>
        <v>0</v>
      </c>
      <c r="G22" s="1125">
        <f>0</f>
        <v>0</v>
      </c>
      <c r="H22" s="1125">
        <f>0</f>
        <v>0</v>
      </c>
      <c r="I22" s="1125">
        <f>0</f>
        <v>0</v>
      </c>
      <c r="J22" s="1125">
        <f>0</f>
        <v>0</v>
      </c>
      <c r="K22" s="1125">
        <f>0</f>
        <v>0</v>
      </c>
      <c r="L22" s="1125">
        <f>0</f>
        <v>0</v>
      </c>
      <c r="M22" s="1125">
        <f>0</f>
        <v>0</v>
      </c>
      <c r="N22" s="1125">
        <f>0</f>
        <v>0</v>
      </c>
      <c r="O22" s="1125">
        <f>0</f>
        <v>0</v>
      </c>
      <c r="P22" s="1125">
        <f>0</f>
        <v>0</v>
      </c>
      <c r="Q22" s="1125">
        <f>0</f>
        <v>0</v>
      </c>
      <c r="R22" s="1125">
        <f>0</f>
        <v>0</v>
      </c>
      <c r="S22" s="1125">
        <f>0</f>
        <v>0</v>
      </c>
      <c r="T22" s="1125">
        <f>0</f>
        <v>0</v>
      </c>
      <c r="U22" s="1125">
        <f>0</f>
        <v>0</v>
      </c>
      <c r="V22" s="1125">
        <v>1</v>
      </c>
      <c r="W22" s="256" t="s">
        <v>434</v>
      </c>
      <c r="X22" s="1638"/>
    </row>
    <row r="23" spans="1:24" s="308" customFormat="1" ht="13.5" customHeight="1" thickBot="1" x14ac:dyDescent="0.25">
      <c r="A23" s="1629" t="s">
        <v>1198</v>
      </c>
      <c r="B23" s="1630" t="s">
        <v>1199</v>
      </c>
      <c r="C23" s="314" t="s">
        <v>1111</v>
      </c>
      <c r="D23" s="1117">
        <f t="shared" si="0"/>
        <v>0</v>
      </c>
      <c r="E23" s="1118">
        <v>0</v>
      </c>
      <c r="F23" s="1119">
        <v>0</v>
      </c>
      <c r="G23" s="1119">
        <v>0</v>
      </c>
      <c r="H23" s="1119">
        <v>0</v>
      </c>
      <c r="I23" s="1119">
        <v>0</v>
      </c>
      <c r="J23" s="1119">
        <v>0</v>
      </c>
      <c r="K23" s="1119">
        <v>0</v>
      </c>
      <c r="L23" s="1119">
        <v>0</v>
      </c>
      <c r="M23" s="1119">
        <v>0</v>
      </c>
      <c r="N23" s="1119">
        <v>0</v>
      </c>
      <c r="O23" s="1119">
        <v>0</v>
      </c>
      <c r="P23" s="1119">
        <v>0</v>
      </c>
      <c r="Q23" s="1119">
        <v>0</v>
      </c>
      <c r="R23" s="1119">
        <v>0</v>
      </c>
      <c r="S23" s="1119">
        <v>0</v>
      </c>
      <c r="T23" s="1119">
        <v>0</v>
      </c>
      <c r="U23" s="1119">
        <v>0</v>
      </c>
      <c r="V23" s="1119">
        <v>0</v>
      </c>
      <c r="W23" s="314" t="s">
        <v>180</v>
      </c>
      <c r="X23" s="1639" t="s">
        <v>1238</v>
      </c>
    </row>
    <row r="24" spans="1:24" s="308" customFormat="1" ht="13.5" thickBot="1" x14ac:dyDescent="0.25">
      <c r="A24" s="1622"/>
      <c r="B24" s="1624"/>
      <c r="C24" s="257" t="s">
        <v>1113</v>
      </c>
      <c r="D24" s="1120">
        <f t="shared" si="0"/>
        <v>0</v>
      </c>
      <c r="E24" s="1121">
        <v>0</v>
      </c>
      <c r="F24" s="1122">
        <v>0</v>
      </c>
      <c r="G24" s="1122">
        <v>0</v>
      </c>
      <c r="H24" s="1122">
        <v>0</v>
      </c>
      <c r="I24" s="1122">
        <v>0</v>
      </c>
      <c r="J24" s="1122">
        <v>0</v>
      </c>
      <c r="K24" s="1122">
        <v>0</v>
      </c>
      <c r="L24" s="1122">
        <v>0</v>
      </c>
      <c r="M24" s="1122">
        <v>0</v>
      </c>
      <c r="N24" s="1122">
        <v>0</v>
      </c>
      <c r="O24" s="1122">
        <v>0</v>
      </c>
      <c r="P24" s="1122">
        <v>0</v>
      </c>
      <c r="Q24" s="1122">
        <v>0</v>
      </c>
      <c r="R24" s="1122">
        <v>0</v>
      </c>
      <c r="S24" s="1122">
        <v>0</v>
      </c>
      <c r="T24" s="1122">
        <v>0</v>
      </c>
      <c r="U24" s="1122">
        <v>0</v>
      </c>
      <c r="V24" s="1122">
        <v>0</v>
      </c>
      <c r="W24" s="257" t="s">
        <v>434</v>
      </c>
      <c r="X24" s="1636"/>
    </row>
    <row r="25" spans="1:24" s="309" customFormat="1" ht="13.5" customHeight="1" thickBot="1" x14ac:dyDescent="0.25">
      <c r="A25" s="1625" t="s">
        <v>980</v>
      </c>
      <c r="B25" s="1627" t="s">
        <v>981</v>
      </c>
      <c r="C25" s="256" t="s">
        <v>1111</v>
      </c>
      <c r="D25" s="1123">
        <f t="shared" si="0"/>
        <v>176</v>
      </c>
      <c r="E25" s="1124">
        <v>10</v>
      </c>
      <c r="F25" s="1125">
        <v>13</v>
      </c>
      <c r="G25" s="1125">
        <v>5</v>
      </c>
      <c r="H25" s="1125">
        <v>23</v>
      </c>
      <c r="I25" s="1125">
        <v>17</v>
      </c>
      <c r="J25" s="1125">
        <v>26</v>
      </c>
      <c r="K25" s="1125">
        <v>20</v>
      </c>
      <c r="L25" s="1125">
        <v>14</v>
      </c>
      <c r="M25" s="1125">
        <v>7</v>
      </c>
      <c r="N25" s="1125">
        <v>8</v>
      </c>
      <c r="O25" s="1125">
        <v>13</v>
      </c>
      <c r="P25" s="1125">
        <v>10</v>
      </c>
      <c r="Q25" s="1125">
        <v>6</v>
      </c>
      <c r="R25" s="1125">
        <f>0</f>
        <v>0</v>
      </c>
      <c r="S25" s="1125">
        <v>1</v>
      </c>
      <c r="T25" s="1125">
        <v>2</v>
      </c>
      <c r="U25" s="1125">
        <f>0</f>
        <v>0</v>
      </c>
      <c r="V25" s="1125">
        <v>1</v>
      </c>
      <c r="W25" s="256" t="s">
        <v>180</v>
      </c>
      <c r="X25" s="1637" t="s">
        <v>982</v>
      </c>
    </row>
    <row r="26" spans="1:24" s="309" customFormat="1" ht="13.5" thickBot="1" x14ac:dyDescent="0.25">
      <c r="A26" s="1626"/>
      <c r="B26" s="1628"/>
      <c r="C26" s="256" t="s">
        <v>1113</v>
      </c>
      <c r="D26" s="1123">
        <f t="shared" si="0"/>
        <v>153</v>
      </c>
      <c r="E26" s="1124">
        <v>4</v>
      </c>
      <c r="F26" s="1125">
        <v>10</v>
      </c>
      <c r="G26" s="1125">
        <v>10</v>
      </c>
      <c r="H26" s="1125">
        <v>12</v>
      </c>
      <c r="I26" s="1125">
        <v>21</v>
      </c>
      <c r="J26" s="1125">
        <v>19</v>
      </c>
      <c r="K26" s="1125">
        <v>18</v>
      </c>
      <c r="L26" s="1125">
        <v>19</v>
      </c>
      <c r="M26" s="1125">
        <v>16</v>
      </c>
      <c r="N26" s="1125">
        <v>10</v>
      </c>
      <c r="O26" s="1125">
        <v>5</v>
      </c>
      <c r="P26" s="1125">
        <v>5</v>
      </c>
      <c r="Q26" s="1125">
        <v>2</v>
      </c>
      <c r="R26" s="1125">
        <v>1</v>
      </c>
      <c r="S26" s="1125">
        <f>0</f>
        <v>0</v>
      </c>
      <c r="T26" s="1125">
        <f>0</f>
        <v>0</v>
      </c>
      <c r="U26" s="1125">
        <f>0</f>
        <v>0</v>
      </c>
      <c r="V26" s="1125">
        <v>1</v>
      </c>
      <c r="W26" s="256" t="s">
        <v>434</v>
      </c>
      <c r="X26" s="1638"/>
    </row>
    <row r="27" spans="1:24" s="308" customFormat="1" ht="13.5" customHeight="1" thickBot="1" x14ac:dyDescent="0.25">
      <c r="A27" s="1629" t="s">
        <v>1119</v>
      </c>
      <c r="B27" s="1630" t="s">
        <v>1120</v>
      </c>
      <c r="C27" s="314" t="s">
        <v>1111</v>
      </c>
      <c r="D27" s="1117">
        <f t="shared" si="0"/>
        <v>6</v>
      </c>
      <c r="E27" s="1118">
        <f>0</f>
        <v>0</v>
      </c>
      <c r="F27" s="1119">
        <f>0</f>
        <v>0</v>
      </c>
      <c r="G27" s="1119">
        <f>0</f>
        <v>0</v>
      </c>
      <c r="H27" s="1119">
        <v>2</v>
      </c>
      <c r="I27" s="1119">
        <v>2</v>
      </c>
      <c r="J27" s="1119">
        <f>0</f>
        <v>0</v>
      </c>
      <c r="K27" s="1119">
        <v>1</v>
      </c>
      <c r="L27" s="1119">
        <f>0</f>
        <v>0</v>
      </c>
      <c r="M27" s="1119">
        <v>1</v>
      </c>
      <c r="N27" s="1119">
        <f>0</f>
        <v>0</v>
      </c>
      <c r="O27" s="1119">
        <f>0</f>
        <v>0</v>
      </c>
      <c r="P27" s="1119">
        <f>0</f>
        <v>0</v>
      </c>
      <c r="Q27" s="1119">
        <f>0</f>
        <v>0</v>
      </c>
      <c r="R27" s="1119">
        <f>0</f>
        <v>0</v>
      </c>
      <c r="S27" s="1119">
        <f>0</f>
        <v>0</v>
      </c>
      <c r="T27" s="1119">
        <f>0</f>
        <v>0</v>
      </c>
      <c r="U27" s="1119">
        <f>0</f>
        <v>0</v>
      </c>
      <c r="V27" s="1119">
        <f>0</f>
        <v>0</v>
      </c>
      <c r="W27" s="314" t="s">
        <v>180</v>
      </c>
      <c r="X27" s="1639" t="s">
        <v>1121</v>
      </c>
    </row>
    <row r="28" spans="1:24" s="308" customFormat="1" ht="13.5" thickBot="1" x14ac:dyDescent="0.25">
      <c r="A28" s="1622"/>
      <c r="B28" s="1624"/>
      <c r="C28" s="257" t="s">
        <v>1113</v>
      </c>
      <c r="D28" s="1120">
        <f t="shared" si="0"/>
        <v>4</v>
      </c>
      <c r="E28" s="1121">
        <v>1</v>
      </c>
      <c r="F28" s="1122">
        <f>0</f>
        <v>0</v>
      </c>
      <c r="G28" s="1122">
        <f>0</f>
        <v>0</v>
      </c>
      <c r="H28" s="1122">
        <f>0</f>
        <v>0</v>
      </c>
      <c r="I28" s="1122">
        <v>2</v>
      </c>
      <c r="J28" s="1122">
        <f>0</f>
        <v>0</v>
      </c>
      <c r="K28" s="1122">
        <f>0</f>
        <v>0</v>
      </c>
      <c r="L28" s="1122">
        <v>1</v>
      </c>
      <c r="M28" s="1122">
        <f>0</f>
        <v>0</v>
      </c>
      <c r="N28" s="1122">
        <f>0</f>
        <v>0</v>
      </c>
      <c r="O28" s="1122">
        <f>0</f>
        <v>0</v>
      </c>
      <c r="P28" s="1122">
        <f>0</f>
        <v>0</v>
      </c>
      <c r="Q28" s="1122">
        <f>0</f>
        <v>0</v>
      </c>
      <c r="R28" s="1122">
        <f>0</f>
        <v>0</v>
      </c>
      <c r="S28" s="1122">
        <f>0</f>
        <v>0</v>
      </c>
      <c r="T28" s="1122">
        <f>0</f>
        <v>0</v>
      </c>
      <c r="U28" s="1122">
        <f>0</f>
        <v>0</v>
      </c>
      <c r="V28" s="1122">
        <f>0</f>
        <v>0</v>
      </c>
      <c r="W28" s="257" t="s">
        <v>434</v>
      </c>
      <c r="X28" s="1636"/>
    </row>
    <row r="29" spans="1:24" s="309" customFormat="1" ht="13.5" customHeight="1" thickBot="1" x14ac:dyDescent="0.25">
      <c r="A29" s="1625" t="s">
        <v>1200</v>
      </c>
      <c r="B29" s="1627" t="s">
        <v>1201</v>
      </c>
      <c r="C29" s="256" t="s">
        <v>1111</v>
      </c>
      <c r="D29" s="1123">
        <f t="shared" si="0"/>
        <v>0</v>
      </c>
      <c r="E29" s="1124">
        <f>0</f>
        <v>0</v>
      </c>
      <c r="F29" s="1125">
        <f>0</f>
        <v>0</v>
      </c>
      <c r="G29" s="1125">
        <f>0</f>
        <v>0</v>
      </c>
      <c r="H29" s="1125">
        <f>0</f>
        <v>0</v>
      </c>
      <c r="I29" s="1125">
        <f>0</f>
        <v>0</v>
      </c>
      <c r="J29" s="1125">
        <f>0</f>
        <v>0</v>
      </c>
      <c r="K29" s="1125">
        <f>0</f>
        <v>0</v>
      </c>
      <c r="L29" s="1125">
        <f>0</f>
        <v>0</v>
      </c>
      <c r="M29" s="1125">
        <f>0</f>
        <v>0</v>
      </c>
      <c r="N29" s="1125">
        <f>0</f>
        <v>0</v>
      </c>
      <c r="O29" s="1125">
        <f>0</f>
        <v>0</v>
      </c>
      <c r="P29" s="1125">
        <f>0</f>
        <v>0</v>
      </c>
      <c r="Q29" s="1125">
        <f>0</f>
        <v>0</v>
      </c>
      <c r="R29" s="1125">
        <f>0</f>
        <v>0</v>
      </c>
      <c r="S29" s="1125">
        <f>0</f>
        <v>0</v>
      </c>
      <c r="T29" s="1125">
        <f>0</f>
        <v>0</v>
      </c>
      <c r="U29" s="1125">
        <f>0</f>
        <v>0</v>
      </c>
      <c r="V29" s="1125">
        <f>0</f>
        <v>0</v>
      </c>
      <c r="W29" s="256" t="s">
        <v>180</v>
      </c>
      <c r="X29" s="1637" t="s">
        <v>1239</v>
      </c>
    </row>
    <row r="30" spans="1:24" s="309" customFormat="1" ht="13.5" thickBot="1" x14ac:dyDescent="0.25">
      <c r="A30" s="1626"/>
      <c r="B30" s="1628"/>
      <c r="C30" s="256" t="s">
        <v>1113</v>
      </c>
      <c r="D30" s="1123">
        <f t="shared" si="0"/>
        <v>1</v>
      </c>
      <c r="E30" s="1124">
        <f>0</f>
        <v>0</v>
      </c>
      <c r="F30" s="1125">
        <f>0</f>
        <v>0</v>
      </c>
      <c r="G30" s="1125">
        <f>0</f>
        <v>0</v>
      </c>
      <c r="H30" s="1125">
        <f>0</f>
        <v>0</v>
      </c>
      <c r="I30" s="1125">
        <f>0</f>
        <v>0</v>
      </c>
      <c r="J30" s="1125">
        <f>0</f>
        <v>0</v>
      </c>
      <c r="K30" s="1125">
        <f>0</f>
        <v>0</v>
      </c>
      <c r="L30" s="1125">
        <v>1</v>
      </c>
      <c r="M30" s="1125">
        <f>0</f>
        <v>0</v>
      </c>
      <c r="N30" s="1125">
        <f>0</f>
        <v>0</v>
      </c>
      <c r="O30" s="1125">
        <f>0</f>
        <v>0</v>
      </c>
      <c r="P30" s="1125">
        <f>0</f>
        <v>0</v>
      </c>
      <c r="Q30" s="1125">
        <f>0</f>
        <v>0</v>
      </c>
      <c r="R30" s="1125">
        <f>0</f>
        <v>0</v>
      </c>
      <c r="S30" s="1125">
        <f>0</f>
        <v>0</v>
      </c>
      <c r="T30" s="1125">
        <f>0</f>
        <v>0</v>
      </c>
      <c r="U30" s="1125">
        <f>0</f>
        <v>0</v>
      </c>
      <c r="V30" s="1125">
        <f>0</f>
        <v>0</v>
      </c>
      <c r="W30" s="256" t="s">
        <v>434</v>
      </c>
      <c r="X30" s="1638"/>
    </row>
    <row r="31" spans="1:24" s="308" customFormat="1" ht="13.5" customHeight="1" thickBot="1" x14ac:dyDescent="0.25">
      <c r="A31" s="1629" t="s">
        <v>983</v>
      </c>
      <c r="B31" s="1630" t="s">
        <v>984</v>
      </c>
      <c r="C31" s="314" t="s">
        <v>1111</v>
      </c>
      <c r="D31" s="1117">
        <f t="shared" si="0"/>
        <v>2</v>
      </c>
      <c r="E31" s="1118">
        <f>0</f>
        <v>0</v>
      </c>
      <c r="F31" s="1119">
        <f>0</f>
        <v>0</v>
      </c>
      <c r="G31" s="1119">
        <f>0</f>
        <v>0</v>
      </c>
      <c r="H31" s="1119">
        <f>0</f>
        <v>0</v>
      </c>
      <c r="I31" s="1119">
        <f>0</f>
        <v>0</v>
      </c>
      <c r="J31" s="1119">
        <f>0</f>
        <v>0</v>
      </c>
      <c r="K31" s="1119">
        <f>0</f>
        <v>0</v>
      </c>
      <c r="L31" s="1119">
        <f>0</f>
        <v>0</v>
      </c>
      <c r="M31" s="1119">
        <v>1</v>
      </c>
      <c r="N31" s="1119">
        <f>0</f>
        <v>0</v>
      </c>
      <c r="O31" s="1119">
        <f>0</f>
        <v>0</v>
      </c>
      <c r="P31" s="1119">
        <f>0</f>
        <v>0</v>
      </c>
      <c r="Q31" s="1119">
        <f>0</f>
        <v>0</v>
      </c>
      <c r="R31" s="1119">
        <f>0</f>
        <v>0</v>
      </c>
      <c r="S31" s="1119">
        <f>0</f>
        <v>0</v>
      </c>
      <c r="T31" s="1119">
        <f>0</f>
        <v>0</v>
      </c>
      <c r="U31" s="1119">
        <v>1</v>
      </c>
      <c r="V31" s="1119">
        <f>0</f>
        <v>0</v>
      </c>
      <c r="W31" s="314" t="s">
        <v>180</v>
      </c>
      <c r="X31" s="1639" t="s">
        <v>1122</v>
      </c>
    </row>
    <row r="32" spans="1:24" s="308" customFormat="1" ht="13.5" thickBot="1" x14ac:dyDescent="0.25">
      <c r="A32" s="1622"/>
      <c r="B32" s="1624"/>
      <c r="C32" s="257" t="s">
        <v>1113</v>
      </c>
      <c r="D32" s="1120">
        <f t="shared" si="0"/>
        <v>1</v>
      </c>
      <c r="E32" s="1121">
        <f>0</f>
        <v>0</v>
      </c>
      <c r="F32" s="1122">
        <f>0</f>
        <v>0</v>
      </c>
      <c r="G32" s="1122">
        <f>0</f>
        <v>0</v>
      </c>
      <c r="H32" s="1122">
        <f>0</f>
        <v>0</v>
      </c>
      <c r="I32" s="1122">
        <f>0</f>
        <v>0</v>
      </c>
      <c r="J32" s="1122">
        <f>0</f>
        <v>0</v>
      </c>
      <c r="K32" s="1122">
        <v>1</v>
      </c>
      <c r="L32" s="1122">
        <f>0</f>
        <v>0</v>
      </c>
      <c r="M32" s="1122">
        <f>0</f>
        <v>0</v>
      </c>
      <c r="N32" s="1122">
        <f>0</f>
        <v>0</v>
      </c>
      <c r="O32" s="1122">
        <f>0</f>
        <v>0</v>
      </c>
      <c r="P32" s="1122">
        <f>0</f>
        <v>0</v>
      </c>
      <c r="Q32" s="1122">
        <f>0</f>
        <v>0</v>
      </c>
      <c r="R32" s="1122">
        <f>0</f>
        <v>0</v>
      </c>
      <c r="S32" s="1122">
        <f>0</f>
        <v>0</v>
      </c>
      <c r="T32" s="1122">
        <f>0</f>
        <v>0</v>
      </c>
      <c r="U32" s="1122">
        <f>0</f>
        <v>0</v>
      </c>
      <c r="V32" s="1122">
        <f>0</f>
        <v>0</v>
      </c>
      <c r="W32" s="257" t="s">
        <v>434</v>
      </c>
      <c r="X32" s="1636"/>
    </row>
    <row r="33" spans="1:24" s="309" customFormat="1" ht="13.5" customHeight="1" thickBot="1" x14ac:dyDescent="0.25">
      <c r="A33" s="1625" t="s">
        <v>1202</v>
      </c>
      <c r="B33" s="1627" t="s">
        <v>1203</v>
      </c>
      <c r="C33" s="256" t="s">
        <v>1111</v>
      </c>
      <c r="D33" s="1123">
        <f t="shared" si="0"/>
        <v>0</v>
      </c>
      <c r="E33" s="1124">
        <f>0</f>
        <v>0</v>
      </c>
      <c r="F33" s="1125">
        <f>0</f>
        <v>0</v>
      </c>
      <c r="G33" s="1125">
        <f>0</f>
        <v>0</v>
      </c>
      <c r="H33" s="1125">
        <f>0</f>
        <v>0</v>
      </c>
      <c r="I33" s="1125">
        <f>0</f>
        <v>0</v>
      </c>
      <c r="J33" s="1125">
        <f>0</f>
        <v>0</v>
      </c>
      <c r="K33" s="1125">
        <f>0</f>
        <v>0</v>
      </c>
      <c r="L33" s="1125">
        <f>0</f>
        <v>0</v>
      </c>
      <c r="M33" s="1125">
        <f>0</f>
        <v>0</v>
      </c>
      <c r="N33" s="1125">
        <f>0</f>
        <v>0</v>
      </c>
      <c r="O33" s="1125">
        <f>0</f>
        <v>0</v>
      </c>
      <c r="P33" s="1125">
        <f>0</f>
        <v>0</v>
      </c>
      <c r="Q33" s="1125">
        <f>0</f>
        <v>0</v>
      </c>
      <c r="R33" s="1125">
        <f>0</f>
        <v>0</v>
      </c>
      <c r="S33" s="1125">
        <f>0</f>
        <v>0</v>
      </c>
      <c r="T33" s="1125">
        <f>0</f>
        <v>0</v>
      </c>
      <c r="U33" s="1125">
        <f>0</f>
        <v>0</v>
      </c>
      <c r="V33" s="1125">
        <f>0</f>
        <v>0</v>
      </c>
      <c r="W33" s="256" t="s">
        <v>180</v>
      </c>
      <c r="X33" s="1637" t="s">
        <v>1240</v>
      </c>
    </row>
    <row r="34" spans="1:24" s="309" customFormat="1" ht="13.5" thickBot="1" x14ac:dyDescent="0.25">
      <c r="A34" s="1626"/>
      <c r="B34" s="1628"/>
      <c r="C34" s="256" t="s">
        <v>1113</v>
      </c>
      <c r="D34" s="1123">
        <f t="shared" si="0"/>
        <v>1</v>
      </c>
      <c r="E34" s="1124">
        <f>0</f>
        <v>0</v>
      </c>
      <c r="F34" s="1125">
        <f>0</f>
        <v>0</v>
      </c>
      <c r="G34" s="1125">
        <v>1</v>
      </c>
      <c r="H34" s="1125">
        <f>0</f>
        <v>0</v>
      </c>
      <c r="I34" s="1125">
        <f>0</f>
        <v>0</v>
      </c>
      <c r="J34" s="1125">
        <f>0</f>
        <v>0</v>
      </c>
      <c r="K34" s="1125">
        <f>0</f>
        <v>0</v>
      </c>
      <c r="L34" s="1125">
        <f>0</f>
        <v>0</v>
      </c>
      <c r="M34" s="1125">
        <f>0</f>
        <v>0</v>
      </c>
      <c r="N34" s="1125">
        <f>0</f>
        <v>0</v>
      </c>
      <c r="O34" s="1125">
        <f>0</f>
        <v>0</v>
      </c>
      <c r="P34" s="1125">
        <f>0</f>
        <v>0</v>
      </c>
      <c r="Q34" s="1125">
        <f>0</f>
        <v>0</v>
      </c>
      <c r="R34" s="1125">
        <f>0</f>
        <v>0</v>
      </c>
      <c r="S34" s="1125">
        <f>0</f>
        <v>0</v>
      </c>
      <c r="T34" s="1125">
        <f>0</f>
        <v>0</v>
      </c>
      <c r="U34" s="1125">
        <f>0</f>
        <v>0</v>
      </c>
      <c r="V34" s="1125">
        <f>0</f>
        <v>0</v>
      </c>
      <c r="W34" s="256" t="s">
        <v>434</v>
      </c>
      <c r="X34" s="1638"/>
    </row>
    <row r="35" spans="1:24" s="308" customFormat="1" ht="13.5" customHeight="1" thickBot="1" x14ac:dyDescent="0.25">
      <c r="A35" s="1629" t="s">
        <v>985</v>
      </c>
      <c r="B35" s="1630" t="s">
        <v>986</v>
      </c>
      <c r="C35" s="314" t="s">
        <v>1111</v>
      </c>
      <c r="D35" s="1117">
        <f t="shared" si="0"/>
        <v>1</v>
      </c>
      <c r="E35" s="1118">
        <f>0</f>
        <v>0</v>
      </c>
      <c r="F35" s="1119">
        <f>0</f>
        <v>0</v>
      </c>
      <c r="G35" s="1119">
        <f>0</f>
        <v>0</v>
      </c>
      <c r="H35" s="1119">
        <f>0</f>
        <v>0</v>
      </c>
      <c r="I35" s="1119">
        <f>0</f>
        <v>0</v>
      </c>
      <c r="J35" s="1119">
        <f>0</f>
        <v>0</v>
      </c>
      <c r="K35" s="1119">
        <f>0</f>
        <v>0</v>
      </c>
      <c r="L35" s="1119">
        <f>0</f>
        <v>0</v>
      </c>
      <c r="M35" s="1119">
        <f>0</f>
        <v>0</v>
      </c>
      <c r="N35" s="1119">
        <f>0</f>
        <v>0</v>
      </c>
      <c r="O35" s="1119">
        <f>0</f>
        <v>0</v>
      </c>
      <c r="P35" s="1119">
        <v>1</v>
      </c>
      <c r="Q35" s="1119">
        <f>0</f>
        <v>0</v>
      </c>
      <c r="R35" s="1119">
        <f>0</f>
        <v>0</v>
      </c>
      <c r="S35" s="1119">
        <f>0</f>
        <v>0</v>
      </c>
      <c r="T35" s="1119">
        <f>0</f>
        <v>0</v>
      </c>
      <c r="U35" s="1119">
        <f>0</f>
        <v>0</v>
      </c>
      <c r="V35" s="1119">
        <f>0</f>
        <v>0</v>
      </c>
      <c r="W35" s="314" t="s">
        <v>180</v>
      </c>
      <c r="X35" s="1639" t="s">
        <v>987</v>
      </c>
    </row>
    <row r="36" spans="1:24" s="308" customFormat="1" ht="13.5" thickBot="1" x14ac:dyDescent="0.25">
      <c r="A36" s="1622"/>
      <c r="B36" s="1624"/>
      <c r="C36" s="257" t="s">
        <v>1113</v>
      </c>
      <c r="D36" s="1120">
        <f t="shared" si="0"/>
        <v>0</v>
      </c>
      <c r="E36" s="1121">
        <f>0</f>
        <v>0</v>
      </c>
      <c r="F36" s="1122">
        <f>0</f>
        <v>0</v>
      </c>
      <c r="G36" s="1122">
        <f>0</f>
        <v>0</v>
      </c>
      <c r="H36" s="1122">
        <f>0</f>
        <v>0</v>
      </c>
      <c r="I36" s="1122">
        <f>0</f>
        <v>0</v>
      </c>
      <c r="J36" s="1122">
        <f>0</f>
        <v>0</v>
      </c>
      <c r="K36" s="1122">
        <f>0</f>
        <v>0</v>
      </c>
      <c r="L36" s="1122">
        <f>0</f>
        <v>0</v>
      </c>
      <c r="M36" s="1122">
        <f>0</f>
        <v>0</v>
      </c>
      <c r="N36" s="1122">
        <f>0</f>
        <v>0</v>
      </c>
      <c r="O36" s="1122">
        <f>0</f>
        <v>0</v>
      </c>
      <c r="P36" s="1122">
        <f>0</f>
        <v>0</v>
      </c>
      <c r="Q36" s="1122">
        <f>0</f>
        <v>0</v>
      </c>
      <c r="R36" s="1122">
        <f>0</f>
        <v>0</v>
      </c>
      <c r="S36" s="1122">
        <f>0</f>
        <v>0</v>
      </c>
      <c r="T36" s="1122">
        <f>0</f>
        <v>0</v>
      </c>
      <c r="U36" s="1122">
        <f>0</f>
        <v>0</v>
      </c>
      <c r="V36" s="1122">
        <f>0</f>
        <v>0</v>
      </c>
      <c r="W36" s="257" t="s">
        <v>434</v>
      </c>
      <c r="X36" s="1636"/>
    </row>
    <row r="37" spans="1:24" s="309" customFormat="1" ht="13.5" customHeight="1" thickBot="1" x14ac:dyDescent="0.25">
      <c r="A37" s="1625" t="s">
        <v>1594</v>
      </c>
      <c r="B37" s="1627" t="s">
        <v>1595</v>
      </c>
      <c r="C37" s="256" t="s">
        <v>1111</v>
      </c>
      <c r="D37" s="1123">
        <f t="shared" si="0"/>
        <v>1</v>
      </c>
      <c r="E37" s="1124">
        <f>0</f>
        <v>0</v>
      </c>
      <c r="F37" s="1125">
        <f>0</f>
        <v>0</v>
      </c>
      <c r="G37" s="1125">
        <f>0</f>
        <v>0</v>
      </c>
      <c r="H37" s="1125">
        <f>0</f>
        <v>0</v>
      </c>
      <c r="I37" s="1125">
        <f>0</f>
        <v>0</v>
      </c>
      <c r="J37" s="1125">
        <f>0</f>
        <v>0</v>
      </c>
      <c r="K37" s="1125">
        <f>0</f>
        <v>0</v>
      </c>
      <c r="L37" s="1125">
        <v>1</v>
      </c>
      <c r="M37" s="1125">
        <f>0</f>
        <v>0</v>
      </c>
      <c r="N37" s="1125">
        <f>0</f>
        <v>0</v>
      </c>
      <c r="O37" s="1125">
        <f>0</f>
        <v>0</v>
      </c>
      <c r="P37" s="1125">
        <f>0</f>
        <v>0</v>
      </c>
      <c r="Q37" s="1125">
        <f>0</f>
        <v>0</v>
      </c>
      <c r="R37" s="1125">
        <f>0</f>
        <v>0</v>
      </c>
      <c r="S37" s="1125">
        <f>0</f>
        <v>0</v>
      </c>
      <c r="T37" s="1125">
        <f>0</f>
        <v>0</v>
      </c>
      <c r="U37" s="1125">
        <f>0</f>
        <v>0</v>
      </c>
      <c r="V37" s="1125">
        <f>0</f>
        <v>0</v>
      </c>
      <c r="W37" s="256" t="s">
        <v>180</v>
      </c>
      <c r="X37" s="1637" t="s">
        <v>1612</v>
      </c>
    </row>
    <row r="38" spans="1:24" s="309" customFormat="1" ht="13.5" thickBot="1" x14ac:dyDescent="0.25">
      <c r="A38" s="1626"/>
      <c r="B38" s="1628"/>
      <c r="C38" s="256" t="s">
        <v>1113</v>
      </c>
      <c r="D38" s="1123">
        <f t="shared" si="0"/>
        <v>0</v>
      </c>
      <c r="E38" s="1124">
        <f>0</f>
        <v>0</v>
      </c>
      <c r="F38" s="1125">
        <f>0</f>
        <v>0</v>
      </c>
      <c r="G38" s="1125">
        <f>0</f>
        <v>0</v>
      </c>
      <c r="H38" s="1125">
        <f>0</f>
        <v>0</v>
      </c>
      <c r="I38" s="1125">
        <f>0</f>
        <v>0</v>
      </c>
      <c r="J38" s="1125">
        <f>0</f>
        <v>0</v>
      </c>
      <c r="K38" s="1125">
        <f>0</f>
        <v>0</v>
      </c>
      <c r="L38" s="1125">
        <f>0</f>
        <v>0</v>
      </c>
      <c r="M38" s="1125">
        <f>0</f>
        <v>0</v>
      </c>
      <c r="N38" s="1125">
        <f>0</f>
        <v>0</v>
      </c>
      <c r="O38" s="1125">
        <f>0</f>
        <v>0</v>
      </c>
      <c r="P38" s="1125">
        <f>0</f>
        <v>0</v>
      </c>
      <c r="Q38" s="1125">
        <f>0</f>
        <v>0</v>
      </c>
      <c r="R38" s="1125">
        <f>0</f>
        <v>0</v>
      </c>
      <c r="S38" s="1125">
        <f>0</f>
        <v>0</v>
      </c>
      <c r="T38" s="1125">
        <f>0</f>
        <v>0</v>
      </c>
      <c r="U38" s="1125">
        <f>0</f>
        <v>0</v>
      </c>
      <c r="V38" s="1125">
        <f>0</f>
        <v>0</v>
      </c>
      <c r="W38" s="256" t="s">
        <v>434</v>
      </c>
      <c r="X38" s="1638"/>
    </row>
    <row r="39" spans="1:24" s="308" customFormat="1" ht="13.5" customHeight="1" thickBot="1" x14ac:dyDescent="0.25">
      <c r="A39" s="1629" t="s">
        <v>988</v>
      </c>
      <c r="B39" s="1630" t="s">
        <v>989</v>
      </c>
      <c r="C39" s="314" t="s">
        <v>1111</v>
      </c>
      <c r="D39" s="1117">
        <f t="shared" si="0"/>
        <v>2</v>
      </c>
      <c r="E39" s="1118">
        <f>0</f>
        <v>0</v>
      </c>
      <c r="F39" s="1119">
        <f>0</f>
        <v>0</v>
      </c>
      <c r="G39" s="1119">
        <f>0</f>
        <v>0</v>
      </c>
      <c r="H39" s="1119">
        <f>0</f>
        <v>0</v>
      </c>
      <c r="I39" s="1119">
        <f>0</f>
        <v>0</v>
      </c>
      <c r="J39" s="1119">
        <f>0</f>
        <v>0</v>
      </c>
      <c r="K39" s="1119">
        <f>0</f>
        <v>0</v>
      </c>
      <c r="L39" s="1119">
        <v>1</v>
      </c>
      <c r="M39" s="1119">
        <f>0</f>
        <v>0</v>
      </c>
      <c r="N39" s="1119">
        <f>0</f>
        <v>0</v>
      </c>
      <c r="O39" s="1119">
        <v>1</v>
      </c>
      <c r="P39" s="1119">
        <f>0</f>
        <v>0</v>
      </c>
      <c r="Q39" s="1119">
        <f>0</f>
        <v>0</v>
      </c>
      <c r="R39" s="1119">
        <f>0</f>
        <v>0</v>
      </c>
      <c r="S39" s="1119">
        <f>0</f>
        <v>0</v>
      </c>
      <c r="T39" s="1119">
        <f>0</f>
        <v>0</v>
      </c>
      <c r="U39" s="1119">
        <f>0</f>
        <v>0</v>
      </c>
      <c r="V39" s="1119">
        <f>0</f>
        <v>0</v>
      </c>
      <c r="W39" s="314" t="s">
        <v>180</v>
      </c>
      <c r="X39" s="1639" t="s">
        <v>990</v>
      </c>
    </row>
    <row r="40" spans="1:24" s="308" customFormat="1" ht="13.5" thickBot="1" x14ac:dyDescent="0.25">
      <c r="A40" s="1622"/>
      <c r="B40" s="1624"/>
      <c r="C40" s="257" t="s">
        <v>1113</v>
      </c>
      <c r="D40" s="1120">
        <f t="shared" si="0"/>
        <v>3</v>
      </c>
      <c r="E40" s="1121">
        <v>1</v>
      </c>
      <c r="F40" s="1122">
        <f>0</f>
        <v>0</v>
      </c>
      <c r="G40" s="1122">
        <f>0</f>
        <v>0</v>
      </c>
      <c r="H40" s="1122">
        <v>1</v>
      </c>
      <c r="I40" s="1122">
        <f>0</f>
        <v>0</v>
      </c>
      <c r="J40" s="1122">
        <f>0</f>
        <v>0</v>
      </c>
      <c r="K40" s="1122">
        <f>0</f>
        <v>0</v>
      </c>
      <c r="L40" s="1122">
        <f>0</f>
        <v>0</v>
      </c>
      <c r="M40" s="1122">
        <f>0</f>
        <v>0</v>
      </c>
      <c r="N40" s="1122">
        <f>0</f>
        <v>0</v>
      </c>
      <c r="O40" s="1122">
        <f>0</f>
        <v>0</v>
      </c>
      <c r="P40" s="1122">
        <f>0</f>
        <v>0</v>
      </c>
      <c r="Q40" s="1122">
        <f>0</f>
        <v>0</v>
      </c>
      <c r="R40" s="1122">
        <v>1</v>
      </c>
      <c r="S40" s="1122">
        <f>0</f>
        <v>0</v>
      </c>
      <c r="T40" s="1122">
        <f>0</f>
        <v>0</v>
      </c>
      <c r="U40" s="1122">
        <f>0</f>
        <v>0</v>
      </c>
      <c r="V40" s="1122">
        <f>0</f>
        <v>0</v>
      </c>
      <c r="W40" s="257" t="s">
        <v>434</v>
      </c>
      <c r="X40" s="1636"/>
    </row>
    <row r="41" spans="1:24" s="309" customFormat="1" ht="13.5" customHeight="1" thickBot="1" x14ac:dyDescent="0.25">
      <c r="A41" s="1625" t="s">
        <v>1596</v>
      </c>
      <c r="B41" s="1627" t="s">
        <v>1597</v>
      </c>
      <c r="C41" s="256" t="s">
        <v>1111</v>
      </c>
      <c r="D41" s="1123">
        <f t="shared" si="0"/>
        <v>0</v>
      </c>
      <c r="E41" s="1124">
        <f>0</f>
        <v>0</v>
      </c>
      <c r="F41" s="1125">
        <f>0</f>
        <v>0</v>
      </c>
      <c r="G41" s="1125">
        <f>0</f>
        <v>0</v>
      </c>
      <c r="H41" s="1125">
        <f>0</f>
        <v>0</v>
      </c>
      <c r="I41" s="1125">
        <f>0</f>
        <v>0</v>
      </c>
      <c r="J41" s="1125">
        <f>0</f>
        <v>0</v>
      </c>
      <c r="K41" s="1125">
        <f>0</f>
        <v>0</v>
      </c>
      <c r="L41" s="1125">
        <f>0</f>
        <v>0</v>
      </c>
      <c r="M41" s="1125">
        <f>0</f>
        <v>0</v>
      </c>
      <c r="N41" s="1125">
        <f>0</f>
        <v>0</v>
      </c>
      <c r="O41" s="1125">
        <f>0</f>
        <v>0</v>
      </c>
      <c r="P41" s="1125">
        <f>0</f>
        <v>0</v>
      </c>
      <c r="Q41" s="1125">
        <f>0</f>
        <v>0</v>
      </c>
      <c r="R41" s="1125">
        <f>0</f>
        <v>0</v>
      </c>
      <c r="S41" s="1125">
        <f>0</f>
        <v>0</v>
      </c>
      <c r="T41" s="1125">
        <f>0</f>
        <v>0</v>
      </c>
      <c r="U41" s="1125">
        <f>0</f>
        <v>0</v>
      </c>
      <c r="V41" s="1125">
        <f>0</f>
        <v>0</v>
      </c>
      <c r="W41" s="256" t="s">
        <v>180</v>
      </c>
      <c r="X41" s="1637" t="s">
        <v>1613</v>
      </c>
    </row>
    <row r="42" spans="1:24" s="309" customFormat="1" ht="13.5" thickBot="1" x14ac:dyDescent="0.25">
      <c r="A42" s="1626"/>
      <c r="B42" s="1628"/>
      <c r="C42" s="256" t="s">
        <v>1113</v>
      </c>
      <c r="D42" s="1123">
        <f t="shared" si="0"/>
        <v>2</v>
      </c>
      <c r="E42" s="1124">
        <f>0</f>
        <v>0</v>
      </c>
      <c r="F42" s="1125">
        <f>0</f>
        <v>0</v>
      </c>
      <c r="G42" s="1125">
        <f>0</f>
        <v>0</v>
      </c>
      <c r="H42" s="1125">
        <f>0</f>
        <v>0</v>
      </c>
      <c r="I42" s="1125">
        <f>0</f>
        <v>0</v>
      </c>
      <c r="J42" s="1125">
        <f>0</f>
        <v>0</v>
      </c>
      <c r="K42" s="1125">
        <f>0</f>
        <v>0</v>
      </c>
      <c r="L42" s="1125">
        <f>0</f>
        <v>0</v>
      </c>
      <c r="M42" s="1125">
        <f>0</f>
        <v>0</v>
      </c>
      <c r="N42" s="1125">
        <f>0</f>
        <v>0</v>
      </c>
      <c r="O42" s="1125">
        <f>0</f>
        <v>0</v>
      </c>
      <c r="P42" s="1125">
        <f>0</f>
        <v>0</v>
      </c>
      <c r="Q42" s="1125">
        <f>0</f>
        <v>0</v>
      </c>
      <c r="R42" s="1125">
        <f>0</f>
        <v>0</v>
      </c>
      <c r="S42" s="1125">
        <f>0</f>
        <v>0</v>
      </c>
      <c r="T42" s="1125">
        <f>0</f>
        <v>0</v>
      </c>
      <c r="U42" s="1125">
        <f>0</f>
        <v>0</v>
      </c>
      <c r="V42" s="1125">
        <v>2</v>
      </c>
      <c r="W42" s="256" t="s">
        <v>434</v>
      </c>
      <c r="X42" s="1638"/>
    </row>
    <row r="43" spans="1:24" s="308" customFormat="1" ht="13.5" customHeight="1" thickBot="1" x14ac:dyDescent="0.25">
      <c r="A43" s="1629" t="s">
        <v>1123</v>
      </c>
      <c r="B43" s="1630" t="s">
        <v>1124</v>
      </c>
      <c r="C43" s="314" t="s">
        <v>1111</v>
      </c>
      <c r="D43" s="1117">
        <f t="shared" si="0"/>
        <v>0</v>
      </c>
      <c r="E43" s="1118">
        <v>0</v>
      </c>
      <c r="F43" s="1119">
        <v>0</v>
      </c>
      <c r="G43" s="1119">
        <v>0</v>
      </c>
      <c r="H43" s="1119">
        <v>0</v>
      </c>
      <c r="I43" s="1119">
        <v>0</v>
      </c>
      <c r="J43" s="1119">
        <v>0</v>
      </c>
      <c r="K43" s="1119">
        <v>0</v>
      </c>
      <c r="L43" s="1119">
        <v>0</v>
      </c>
      <c r="M43" s="1119">
        <v>0</v>
      </c>
      <c r="N43" s="1119">
        <v>0</v>
      </c>
      <c r="O43" s="1119">
        <v>0</v>
      </c>
      <c r="P43" s="1119">
        <v>0</v>
      </c>
      <c r="Q43" s="1119">
        <v>0</v>
      </c>
      <c r="R43" s="1119">
        <v>0</v>
      </c>
      <c r="S43" s="1119">
        <v>0</v>
      </c>
      <c r="T43" s="1119">
        <v>0</v>
      </c>
      <c r="U43" s="1119">
        <v>0</v>
      </c>
      <c r="V43" s="1119">
        <v>0</v>
      </c>
      <c r="W43" s="314" t="s">
        <v>180</v>
      </c>
      <c r="X43" s="1639" t="s">
        <v>1125</v>
      </c>
    </row>
    <row r="44" spans="1:24" s="308" customFormat="1" ht="13.5" thickBot="1" x14ac:dyDescent="0.25">
      <c r="A44" s="1622"/>
      <c r="B44" s="1624"/>
      <c r="C44" s="257" t="s">
        <v>1113</v>
      </c>
      <c r="D44" s="1120">
        <f t="shared" si="0"/>
        <v>0</v>
      </c>
      <c r="E44" s="1121">
        <v>0</v>
      </c>
      <c r="F44" s="1122">
        <v>0</v>
      </c>
      <c r="G44" s="1122">
        <v>0</v>
      </c>
      <c r="H44" s="1122">
        <v>0</v>
      </c>
      <c r="I44" s="1122">
        <v>0</v>
      </c>
      <c r="J44" s="1122">
        <v>0</v>
      </c>
      <c r="K44" s="1122">
        <v>0</v>
      </c>
      <c r="L44" s="1122">
        <v>0</v>
      </c>
      <c r="M44" s="1122">
        <v>0</v>
      </c>
      <c r="N44" s="1122">
        <v>0</v>
      </c>
      <c r="O44" s="1122">
        <v>0</v>
      </c>
      <c r="P44" s="1122">
        <v>0</v>
      </c>
      <c r="Q44" s="1122">
        <v>0</v>
      </c>
      <c r="R44" s="1122">
        <v>0</v>
      </c>
      <c r="S44" s="1122">
        <v>0</v>
      </c>
      <c r="T44" s="1122">
        <v>0</v>
      </c>
      <c r="U44" s="1122">
        <v>0</v>
      </c>
      <c r="V44" s="1122">
        <v>0</v>
      </c>
      <c r="W44" s="257" t="s">
        <v>434</v>
      </c>
      <c r="X44" s="1636"/>
    </row>
    <row r="45" spans="1:24" s="309" customFormat="1" ht="13.5" customHeight="1" thickBot="1" x14ac:dyDescent="0.25">
      <c r="A45" s="1625" t="s">
        <v>1126</v>
      </c>
      <c r="B45" s="1627" t="s">
        <v>1127</v>
      </c>
      <c r="C45" s="256" t="s">
        <v>1111</v>
      </c>
      <c r="D45" s="1123">
        <f t="shared" si="0"/>
        <v>1</v>
      </c>
      <c r="E45" s="1124">
        <f>0</f>
        <v>0</v>
      </c>
      <c r="F45" s="1125">
        <f>0</f>
        <v>0</v>
      </c>
      <c r="G45" s="1125">
        <f>0</f>
        <v>0</v>
      </c>
      <c r="H45" s="1125">
        <f>0</f>
        <v>0</v>
      </c>
      <c r="I45" s="1125">
        <f>0</f>
        <v>0</v>
      </c>
      <c r="J45" s="1125">
        <f>0</f>
        <v>0</v>
      </c>
      <c r="K45" s="1125">
        <f>0</f>
        <v>0</v>
      </c>
      <c r="L45" s="1125">
        <f>0</f>
        <v>0</v>
      </c>
      <c r="M45" s="1125">
        <f>0</f>
        <v>0</v>
      </c>
      <c r="N45" s="1125">
        <v>1</v>
      </c>
      <c r="O45" s="1125">
        <f>0</f>
        <v>0</v>
      </c>
      <c r="P45" s="1125">
        <f>0</f>
        <v>0</v>
      </c>
      <c r="Q45" s="1125">
        <f>0</f>
        <v>0</v>
      </c>
      <c r="R45" s="1125">
        <f>0</f>
        <v>0</v>
      </c>
      <c r="S45" s="1125">
        <f>0</f>
        <v>0</v>
      </c>
      <c r="T45" s="1125">
        <f>0</f>
        <v>0</v>
      </c>
      <c r="U45" s="1125">
        <f>0</f>
        <v>0</v>
      </c>
      <c r="V45" s="1125">
        <f>0</f>
        <v>0</v>
      </c>
      <c r="W45" s="256" t="s">
        <v>180</v>
      </c>
      <c r="X45" s="1637" t="s">
        <v>1128</v>
      </c>
    </row>
    <row r="46" spans="1:24" s="309" customFormat="1" ht="12.75" x14ac:dyDescent="0.2">
      <c r="A46" s="1631"/>
      <c r="B46" s="1632"/>
      <c r="C46" s="1221" t="s">
        <v>1113</v>
      </c>
      <c r="D46" s="1134">
        <f t="shared" si="0"/>
        <v>0</v>
      </c>
      <c r="E46" s="1222">
        <f>0</f>
        <v>0</v>
      </c>
      <c r="F46" s="1223">
        <f>0</f>
        <v>0</v>
      </c>
      <c r="G46" s="1223">
        <f>0</f>
        <v>0</v>
      </c>
      <c r="H46" s="1223">
        <f>0</f>
        <v>0</v>
      </c>
      <c r="I46" s="1223">
        <f>0</f>
        <v>0</v>
      </c>
      <c r="J46" s="1223">
        <f>0</f>
        <v>0</v>
      </c>
      <c r="K46" s="1223">
        <f>0</f>
        <v>0</v>
      </c>
      <c r="L46" s="1223">
        <f>0</f>
        <v>0</v>
      </c>
      <c r="M46" s="1223">
        <f>0</f>
        <v>0</v>
      </c>
      <c r="N46" s="1223">
        <f>0</f>
        <v>0</v>
      </c>
      <c r="O46" s="1223">
        <f>0</f>
        <v>0</v>
      </c>
      <c r="P46" s="1223">
        <f>0</f>
        <v>0</v>
      </c>
      <c r="Q46" s="1223">
        <f>0</f>
        <v>0</v>
      </c>
      <c r="R46" s="1223">
        <f>0</f>
        <v>0</v>
      </c>
      <c r="S46" s="1223">
        <f>0</f>
        <v>0</v>
      </c>
      <c r="T46" s="1223">
        <f>0</f>
        <v>0</v>
      </c>
      <c r="U46" s="1223">
        <f>0</f>
        <v>0</v>
      </c>
      <c r="V46" s="1223">
        <f>0</f>
        <v>0</v>
      </c>
      <c r="W46" s="1221" t="s">
        <v>434</v>
      </c>
      <c r="X46" s="1640"/>
    </row>
    <row r="47" spans="1:24" s="308" customFormat="1" ht="13.5" thickBot="1" x14ac:dyDescent="0.25">
      <c r="A47" s="1633" t="s">
        <v>991</v>
      </c>
      <c r="B47" s="1634" t="s">
        <v>456</v>
      </c>
      <c r="C47" s="310" t="s">
        <v>1111</v>
      </c>
      <c r="D47" s="1126">
        <f t="shared" si="0"/>
        <v>69</v>
      </c>
      <c r="E47" s="1127">
        <v>9</v>
      </c>
      <c r="F47" s="1128">
        <v>4</v>
      </c>
      <c r="G47" s="1128">
        <v>6</v>
      </c>
      <c r="H47" s="1128">
        <v>7</v>
      </c>
      <c r="I47" s="1128">
        <v>8</v>
      </c>
      <c r="J47" s="1128">
        <v>12</v>
      </c>
      <c r="K47" s="1128">
        <v>6</v>
      </c>
      <c r="L47" s="1128">
        <v>3</v>
      </c>
      <c r="M47" s="1128">
        <v>6</v>
      </c>
      <c r="N47" s="1128">
        <v>6</v>
      </c>
      <c r="O47" s="1128">
        <v>1</v>
      </c>
      <c r="P47" s="1128">
        <f>0</f>
        <v>0</v>
      </c>
      <c r="Q47" s="1128">
        <f>0</f>
        <v>0</v>
      </c>
      <c r="R47" s="1128">
        <v>1</v>
      </c>
      <c r="S47" s="1128">
        <f>0</f>
        <v>0</v>
      </c>
      <c r="T47" s="1128">
        <f>0</f>
        <v>0</v>
      </c>
      <c r="U47" s="1128">
        <f>0</f>
        <v>0</v>
      </c>
      <c r="V47" s="1128">
        <f>0</f>
        <v>0</v>
      </c>
      <c r="W47" s="310" t="s">
        <v>180</v>
      </c>
      <c r="X47" s="1641" t="s">
        <v>992</v>
      </c>
    </row>
    <row r="48" spans="1:24" s="308" customFormat="1" ht="13.5" thickBot="1" x14ac:dyDescent="0.25">
      <c r="A48" s="1622"/>
      <c r="B48" s="1624"/>
      <c r="C48" s="257" t="s">
        <v>1113</v>
      </c>
      <c r="D48" s="1120">
        <f t="shared" si="0"/>
        <v>51</v>
      </c>
      <c r="E48" s="1121">
        <v>9</v>
      </c>
      <c r="F48" s="1122">
        <v>8</v>
      </c>
      <c r="G48" s="1122">
        <v>7</v>
      </c>
      <c r="H48" s="1122">
        <v>8</v>
      </c>
      <c r="I48" s="1122">
        <v>4</v>
      </c>
      <c r="J48" s="1122">
        <v>6</v>
      </c>
      <c r="K48" s="1122">
        <v>2</v>
      </c>
      <c r="L48" s="1122">
        <v>3</v>
      </c>
      <c r="M48" s="1122">
        <v>2</v>
      </c>
      <c r="N48" s="1122">
        <f>0</f>
        <v>0</v>
      </c>
      <c r="O48" s="1122">
        <f>0</f>
        <v>0</v>
      </c>
      <c r="P48" s="1122">
        <v>1</v>
      </c>
      <c r="Q48" s="1122">
        <v>1</v>
      </c>
      <c r="R48" s="1122">
        <f>0</f>
        <v>0</v>
      </c>
      <c r="S48" s="1122">
        <f>0</f>
        <v>0</v>
      </c>
      <c r="T48" s="1122">
        <f>0</f>
        <v>0</v>
      </c>
      <c r="U48" s="1122">
        <f>0</f>
        <v>0</v>
      </c>
      <c r="V48" s="1122">
        <f>0</f>
        <v>0</v>
      </c>
      <c r="W48" s="257" t="s">
        <v>434</v>
      </c>
      <c r="X48" s="1636"/>
    </row>
    <row r="49" spans="1:24" s="309" customFormat="1" ht="13.5" customHeight="1" thickBot="1" x14ac:dyDescent="0.25">
      <c r="A49" s="1625" t="s">
        <v>1129</v>
      </c>
      <c r="B49" s="1627" t="s">
        <v>1130</v>
      </c>
      <c r="C49" s="256" t="s">
        <v>1111</v>
      </c>
      <c r="D49" s="1123">
        <f t="shared" si="0"/>
        <v>2</v>
      </c>
      <c r="E49" s="1124">
        <f>0</f>
        <v>0</v>
      </c>
      <c r="F49" s="1125">
        <f>0</f>
        <v>0</v>
      </c>
      <c r="G49" s="1125">
        <f>0</f>
        <v>0</v>
      </c>
      <c r="H49" s="1125">
        <f>0</f>
        <v>0</v>
      </c>
      <c r="I49" s="1125">
        <f>0</f>
        <v>0</v>
      </c>
      <c r="J49" s="1125">
        <f>0</f>
        <v>0</v>
      </c>
      <c r="K49" s="1125">
        <v>1</v>
      </c>
      <c r="L49" s="1125">
        <f>0</f>
        <v>0</v>
      </c>
      <c r="M49" s="1125">
        <f>0</f>
        <v>0</v>
      </c>
      <c r="N49" s="1125">
        <f>0</f>
        <v>0</v>
      </c>
      <c r="O49" s="1125">
        <f>0</f>
        <v>0</v>
      </c>
      <c r="P49" s="1125">
        <f>0</f>
        <v>0</v>
      </c>
      <c r="Q49" s="1125">
        <f>0</f>
        <v>0</v>
      </c>
      <c r="R49" s="1125">
        <f>0</f>
        <v>0</v>
      </c>
      <c r="S49" s="1125">
        <f>0</f>
        <v>0</v>
      </c>
      <c r="T49" s="1125">
        <f>0</f>
        <v>0</v>
      </c>
      <c r="U49" s="1125">
        <f>0</f>
        <v>0</v>
      </c>
      <c r="V49" s="1125">
        <v>1</v>
      </c>
      <c r="W49" s="256" t="s">
        <v>180</v>
      </c>
      <c r="X49" s="1637" t="s">
        <v>1131</v>
      </c>
    </row>
    <row r="50" spans="1:24" s="309" customFormat="1" ht="13.5" thickBot="1" x14ac:dyDescent="0.25">
      <c r="A50" s="1626"/>
      <c r="B50" s="1628"/>
      <c r="C50" s="256" t="s">
        <v>1113</v>
      </c>
      <c r="D50" s="1123">
        <f t="shared" si="0"/>
        <v>0</v>
      </c>
      <c r="E50" s="1124">
        <f>0</f>
        <v>0</v>
      </c>
      <c r="F50" s="1125">
        <f>0</f>
        <v>0</v>
      </c>
      <c r="G50" s="1125">
        <f>0</f>
        <v>0</v>
      </c>
      <c r="H50" s="1125">
        <f>0</f>
        <v>0</v>
      </c>
      <c r="I50" s="1125">
        <f>0</f>
        <v>0</v>
      </c>
      <c r="J50" s="1125">
        <f>0</f>
        <v>0</v>
      </c>
      <c r="K50" s="1125">
        <f>0</f>
        <v>0</v>
      </c>
      <c r="L50" s="1125">
        <f>0</f>
        <v>0</v>
      </c>
      <c r="M50" s="1125">
        <f>0</f>
        <v>0</v>
      </c>
      <c r="N50" s="1125">
        <f>0</f>
        <v>0</v>
      </c>
      <c r="O50" s="1125">
        <f>0</f>
        <v>0</v>
      </c>
      <c r="P50" s="1125">
        <f>0</f>
        <v>0</v>
      </c>
      <c r="Q50" s="1125">
        <f>0</f>
        <v>0</v>
      </c>
      <c r="R50" s="1125">
        <f>0</f>
        <v>0</v>
      </c>
      <c r="S50" s="1125">
        <f>0</f>
        <v>0</v>
      </c>
      <c r="T50" s="1125">
        <f>0</f>
        <v>0</v>
      </c>
      <c r="U50" s="1125">
        <f>0</f>
        <v>0</v>
      </c>
      <c r="V50" s="1125">
        <f>0</f>
        <v>0</v>
      </c>
      <c r="W50" s="256" t="s">
        <v>434</v>
      </c>
      <c r="X50" s="1638"/>
    </row>
    <row r="51" spans="1:24" s="308" customFormat="1" ht="13.5" customHeight="1" thickBot="1" x14ac:dyDescent="0.25">
      <c r="A51" s="1629" t="s">
        <v>1204</v>
      </c>
      <c r="B51" s="1630" t="s">
        <v>1205</v>
      </c>
      <c r="C51" s="314" t="s">
        <v>1111</v>
      </c>
      <c r="D51" s="1117">
        <f t="shared" si="0"/>
        <v>0</v>
      </c>
      <c r="E51" s="1118">
        <v>0</v>
      </c>
      <c r="F51" s="1119">
        <v>0</v>
      </c>
      <c r="G51" s="1119">
        <v>0</v>
      </c>
      <c r="H51" s="1119">
        <v>0</v>
      </c>
      <c r="I51" s="1119">
        <v>0</v>
      </c>
      <c r="J51" s="1119">
        <v>0</v>
      </c>
      <c r="K51" s="1119">
        <v>0</v>
      </c>
      <c r="L51" s="1119">
        <v>0</v>
      </c>
      <c r="M51" s="1119">
        <v>0</v>
      </c>
      <c r="N51" s="1119">
        <v>0</v>
      </c>
      <c r="O51" s="1119">
        <v>0</v>
      </c>
      <c r="P51" s="1119">
        <v>0</v>
      </c>
      <c r="Q51" s="1119">
        <v>0</v>
      </c>
      <c r="R51" s="1119">
        <v>0</v>
      </c>
      <c r="S51" s="1119">
        <v>0</v>
      </c>
      <c r="T51" s="1119">
        <v>0</v>
      </c>
      <c r="U51" s="1119">
        <v>0</v>
      </c>
      <c r="V51" s="1119">
        <v>0</v>
      </c>
      <c r="W51" s="314" t="s">
        <v>180</v>
      </c>
      <c r="X51" s="1639" t="s">
        <v>1241</v>
      </c>
    </row>
    <row r="52" spans="1:24" s="308" customFormat="1" ht="13.5" thickBot="1" x14ac:dyDescent="0.25">
      <c r="A52" s="1622"/>
      <c r="B52" s="1624"/>
      <c r="C52" s="257" t="s">
        <v>1113</v>
      </c>
      <c r="D52" s="1120">
        <f t="shared" si="0"/>
        <v>0</v>
      </c>
      <c r="E52" s="1121">
        <v>0</v>
      </c>
      <c r="F52" s="1122">
        <v>0</v>
      </c>
      <c r="G52" s="1122">
        <v>0</v>
      </c>
      <c r="H52" s="1122">
        <v>0</v>
      </c>
      <c r="I52" s="1122">
        <v>0</v>
      </c>
      <c r="J52" s="1122">
        <v>0</v>
      </c>
      <c r="K52" s="1122">
        <v>0</v>
      </c>
      <c r="L52" s="1122">
        <v>0</v>
      </c>
      <c r="M52" s="1122">
        <v>0</v>
      </c>
      <c r="N52" s="1122">
        <v>0</v>
      </c>
      <c r="O52" s="1122">
        <v>0</v>
      </c>
      <c r="P52" s="1122">
        <v>0</v>
      </c>
      <c r="Q52" s="1122">
        <v>0</v>
      </c>
      <c r="R52" s="1122">
        <v>0</v>
      </c>
      <c r="S52" s="1122">
        <v>0</v>
      </c>
      <c r="T52" s="1122">
        <v>0</v>
      </c>
      <c r="U52" s="1122">
        <v>0</v>
      </c>
      <c r="V52" s="1122">
        <v>0</v>
      </c>
      <c r="W52" s="257" t="s">
        <v>434</v>
      </c>
      <c r="X52" s="1636"/>
    </row>
    <row r="53" spans="1:24" s="309" customFormat="1" ht="13.5" customHeight="1" thickBot="1" x14ac:dyDescent="0.25">
      <c r="A53" s="1625" t="s">
        <v>1206</v>
      </c>
      <c r="B53" s="1627" t="s">
        <v>1207</v>
      </c>
      <c r="C53" s="256" t="s">
        <v>1111</v>
      </c>
      <c r="D53" s="1123">
        <f t="shared" si="0"/>
        <v>3</v>
      </c>
      <c r="E53" s="1124">
        <v>1</v>
      </c>
      <c r="F53" s="1125">
        <f>0</f>
        <v>0</v>
      </c>
      <c r="G53" s="1125">
        <f>0</f>
        <v>0</v>
      </c>
      <c r="H53" s="1125">
        <f>0</f>
        <v>0</v>
      </c>
      <c r="I53" s="1125">
        <f>0</f>
        <v>0</v>
      </c>
      <c r="J53" s="1125">
        <f>0</f>
        <v>0</v>
      </c>
      <c r="K53" s="1125">
        <f>0</f>
        <v>0</v>
      </c>
      <c r="L53" s="1125">
        <f>0</f>
        <v>0</v>
      </c>
      <c r="M53" s="1125">
        <v>1</v>
      </c>
      <c r="N53" s="1125">
        <v>1</v>
      </c>
      <c r="O53" s="1125">
        <f>0</f>
        <v>0</v>
      </c>
      <c r="P53" s="1125">
        <f>0</f>
        <v>0</v>
      </c>
      <c r="Q53" s="1125">
        <f>0</f>
        <v>0</v>
      </c>
      <c r="R53" s="1125">
        <f>0</f>
        <v>0</v>
      </c>
      <c r="S53" s="1125">
        <f>0</f>
        <v>0</v>
      </c>
      <c r="T53" s="1125">
        <f>0</f>
        <v>0</v>
      </c>
      <c r="U53" s="1125">
        <f>0</f>
        <v>0</v>
      </c>
      <c r="V53" s="1125">
        <f>0</f>
        <v>0</v>
      </c>
      <c r="W53" s="256" t="s">
        <v>180</v>
      </c>
      <c r="X53" s="1637" t="s">
        <v>1242</v>
      </c>
    </row>
    <row r="54" spans="1:24" s="309" customFormat="1" ht="13.5" thickBot="1" x14ac:dyDescent="0.25">
      <c r="A54" s="1626"/>
      <c r="B54" s="1628"/>
      <c r="C54" s="256" t="s">
        <v>1113</v>
      </c>
      <c r="D54" s="1123">
        <f t="shared" si="0"/>
        <v>3</v>
      </c>
      <c r="E54" s="1124">
        <f>0</f>
        <v>0</v>
      </c>
      <c r="F54" s="1125">
        <f>0</f>
        <v>0</v>
      </c>
      <c r="G54" s="1125">
        <f>0</f>
        <v>0</v>
      </c>
      <c r="H54" s="1125">
        <f>0</f>
        <v>0</v>
      </c>
      <c r="I54" s="1125">
        <v>1</v>
      </c>
      <c r="J54" s="1125">
        <v>1</v>
      </c>
      <c r="K54" s="1125">
        <f>0</f>
        <v>0</v>
      </c>
      <c r="L54" s="1125">
        <v>1</v>
      </c>
      <c r="M54" s="1125">
        <f>0</f>
        <v>0</v>
      </c>
      <c r="N54" s="1125">
        <f>0</f>
        <v>0</v>
      </c>
      <c r="O54" s="1125">
        <f>0</f>
        <v>0</v>
      </c>
      <c r="P54" s="1125">
        <f>0</f>
        <v>0</v>
      </c>
      <c r="Q54" s="1125">
        <f>0</f>
        <v>0</v>
      </c>
      <c r="R54" s="1125">
        <f>0</f>
        <v>0</v>
      </c>
      <c r="S54" s="1125">
        <f>0</f>
        <v>0</v>
      </c>
      <c r="T54" s="1125">
        <f>0</f>
        <v>0</v>
      </c>
      <c r="U54" s="1125">
        <f>0</f>
        <v>0</v>
      </c>
      <c r="V54" s="1125">
        <f>0</f>
        <v>0</v>
      </c>
      <c r="W54" s="256" t="s">
        <v>434</v>
      </c>
      <c r="X54" s="1638"/>
    </row>
    <row r="55" spans="1:24" s="308" customFormat="1" ht="13.5" customHeight="1" thickBot="1" x14ac:dyDescent="0.25">
      <c r="A55" s="1629" t="s">
        <v>993</v>
      </c>
      <c r="B55" s="1630" t="s">
        <v>994</v>
      </c>
      <c r="C55" s="314" t="s">
        <v>1111</v>
      </c>
      <c r="D55" s="1117">
        <f t="shared" si="0"/>
        <v>8</v>
      </c>
      <c r="E55" s="1118">
        <v>1</v>
      </c>
      <c r="F55" s="1119">
        <f>0</f>
        <v>0</v>
      </c>
      <c r="G55" s="1119">
        <f>0</f>
        <v>0</v>
      </c>
      <c r="H55" s="1119">
        <f>0</f>
        <v>0</v>
      </c>
      <c r="I55" s="1119">
        <v>1</v>
      </c>
      <c r="J55" s="1119">
        <v>2</v>
      </c>
      <c r="K55" s="1119">
        <v>2</v>
      </c>
      <c r="L55" s="1119">
        <f>0</f>
        <v>0</v>
      </c>
      <c r="M55" s="1119">
        <f>0</f>
        <v>0</v>
      </c>
      <c r="N55" s="1119">
        <f>0</f>
        <v>0</v>
      </c>
      <c r="O55" s="1119">
        <f>0</f>
        <v>0</v>
      </c>
      <c r="P55" s="1119">
        <v>1</v>
      </c>
      <c r="Q55" s="1119">
        <f>0</f>
        <v>0</v>
      </c>
      <c r="R55" s="1119">
        <f>0</f>
        <v>0</v>
      </c>
      <c r="S55" s="1119">
        <f>0</f>
        <v>0</v>
      </c>
      <c r="T55" s="1119">
        <f>0</f>
        <v>0</v>
      </c>
      <c r="U55" s="1119">
        <f>0</f>
        <v>0</v>
      </c>
      <c r="V55" s="1119">
        <v>1</v>
      </c>
      <c r="W55" s="314" t="s">
        <v>180</v>
      </c>
      <c r="X55" s="1639" t="s">
        <v>995</v>
      </c>
    </row>
    <row r="56" spans="1:24" s="308" customFormat="1" ht="13.5" thickBot="1" x14ac:dyDescent="0.25">
      <c r="A56" s="1622"/>
      <c r="B56" s="1624"/>
      <c r="C56" s="257" t="s">
        <v>1113</v>
      </c>
      <c r="D56" s="1120">
        <f t="shared" si="0"/>
        <v>6</v>
      </c>
      <c r="E56" s="1121">
        <f>0</f>
        <v>0</v>
      </c>
      <c r="F56" s="1122">
        <v>1</v>
      </c>
      <c r="G56" s="1122">
        <v>1</v>
      </c>
      <c r="H56" s="1122">
        <v>1</v>
      </c>
      <c r="I56" s="1122">
        <v>1</v>
      </c>
      <c r="J56" s="1122">
        <f>0</f>
        <v>0</v>
      </c>
      <c r="K56" s="1122">
        <v>1</v>
      </c>
      <c r="L56" s="1122">
        <f>0</f>
        <v>0</v>
      </c>
      <c r="M56" s="1122">
        <f>0</f>
        <v>0</v>
      </c>
      <c r="N56" s="1122">
        <f>0</f>
        <v>0</v>
      </c>
      <c r="O56" s="1122">
        <f>0</f>
        <v>0</v>
      </c>
      <c r="P56" s="1122">
        <f>0</f>
        <v>0</v>
      </c>
      <c r="Q56" s="1122">
        <f>0</f>
        <v>0</v>
      </c>
      <c r="R56" s="1122">
        <f>0</f>
        <v>0</v>
      </c>
      <c r="S56" s="1122">
        <f>0</f>
        <v>0</v>
      </c>
      <c r="T56" s="1122">
        <f>0</f>
        <v>0</v>
      </c>
      <c r="U56" s="1122">
        <f>0</f>
        <v>0</v>
      </c>
      <c r="V56" s="1122">
        <v>1</v>
      </c>
      <c r="W56" s="257" t="s">
        <v>434</v>
      </c>
      <c r="X56" s="1636"/>
    </row>
    <row r="57" spans="1:24" s="309" customFormat="1" ht="13.5" customHeight="1" thickBot="1" x14ac:dyDescent="0.25">
      <c r="A57" s="1625" t="s">
        <v>1567</v>
      </c>
      <c r="B57" s="1627" t="s">
        <v>1133</v>
      </c>
      <c r="C57" s="256" t="s">
        <v>1111</v>
      </c>
      <c r="D57" s="1123">
        <f t="shared" si="0"/>
        <v>1</v>
      </c>
      <c r="E57" s="1124">
        <f>0</f>
        <v>0</v>
      </c>
      <c r="F57" s="1125">
        <f>0</f>
        <v>0</v>
      </c>
      <c r="G57" s="1125">
        <f>0</f>
        <v>0</v>
      </c>
      <c r="H57" s="1125">
        <f>0</f>
        <v>0</v>
      </c>
      <c r="I57" s="1125">
        <f>0</f>
        <v>0</v>
      </c>
      <c r="J57" s="1125">
        <f>0</f>
        <v>0</v>
      </c>
      <c r="K57" s="1125">
        <f>0</f>
        <v>0</v>
      </c>
      <c r="L57" s="1125">
        <f>0</f>
        <v>0</v>
      </c>
      <c r="M57" s="1125">
        <f>0</f>
        <v>0</v>
      </c>
      <c r="N57" s="1125">
        <f>0</f>
        <v>0</v>
      </c>
      <c r="O57" s="1125">
        <f>0</f>
        <v>0</v>
      </c>
      <c r="P57" s="1125">
        <f>0</f>
        <v>0</v>
      </c>
      <c r="Q57" s="1125">
        <f>0</f>
        <v>0</v>
      </c>
      <c r="R57" s="1125">
        <f>0</f>
        <v>0</v>
      </c>
      <c r="S57" s="1125">
        <f>0</f>
        <v>0</v>
      </c>
      <c r="T57" s="1125">
        <f>0</f>
        <v>0</v>
      </c>
      <c r="U57" s="1125">
        <f>0</f>
        <v>0</v>
      </c>
      <c r="V57" s="1125">
        <v>1</v>
      </c>
      <c r="W57" s="256" t="s">
        <v>180</v>
      </c>
      <c r="X57" s="1637" t="s">
        <v>1585</v>
      </c>
    </row>
    <row r="58" spans="1:24" s="309" customFormat="1" ht="13.5" thickBot="1" x14ac:dyDescent="0.25">
      <c r="A58" s="1626"/>
      <c r="B58" s="1628"/>
      <c r="C58" s="256" t="s">
        <v>1113</v>
      </c>
      <c r="D58" s="1123">
        <f t="shared" si="0"/>
        <v>4</v>
      </c>
      <c r="E58" s="1124">
        <f>0</f>
        <v>0</v>
      </c>
      <c r="F58" s="1125">
        <f>0</f>
        <v>0</v>
      </c>
      <c r="G58" s="1125">
        <f>0</f>
        <v>0</v>
      </c>
      <c r="H58" s="1125">
        <f>0</f>
        <v>0</v>
      </c>
      <c r="I58" s="1125">
        <f>0</f>
        <v>0</v>
      </c>
      <c r="J58" s="1125">
        <f>0</f>
        <v>0</v>
      </c>
      <c r="K58" s="1125">
        <f>0</f>
        <v>0</v>
      </c>
      <c r="L58" s="1125">
        <v>1</v>
      </c>
      <c r="M58" s="1125">
        <f>0</f>
        <v>0</v>
      </c>
      <c r="N58" s="1125">
        <v>1</v>
      </c>
      <c r="O58" s="1125">
        <v>1</v>
      </c>
      <c r="P58" s="1125">
        <f>0</f>
        <v>0</v>
      </c>
      <c r="Q58" s="1125">
        <f>0</f>
        <v>0</v>
      </c>
      <c r="R58" s="1125">
        <f>0</f>
        <v>0</v>
      </c>
      <c r="S58" s="1125">
        <f>0</f>
        <v>0</v>
      </c>
      <c r="T58" s="1125">
        <f>0</f>
        <v>0</v>
      </c>
      <c r="U58" s="1125">
        <f>0</f>
        <v>0</v>
      </c>
      <c r="V58" s="1125">
        <v>1</v>
      </c>
      <c r="W58" s="256" t="s">
        <v>434</v>
      </c>
      <c r="X58" s="1638"/>
    </row>
    <row r="59" spans="1:24" s="308" customFormat="1" ht="13.5" customHeight="1" thickBot="1" x14ac:dyDescent="0.25">
      <c r="A59" s="1629" t="s">
        <v>1132</v>
      </c>
      <c r="B59" s="1630" t="s">
        <v>1133</v>
      </c>
      <c r="C59" s="314" t="s">
        <v>1111</v>
      </c>
      <c r="D59" s="1117">
        <f t="shared" si="0"/>
        <v>0</v>
      </c>
      <c r="E59" s="1118">
        <v>0</v>
      </c>
      <c r="F59" s="1119">
        <v>0</v>
      </c>
      <c r="G59" s="1119">
        <v>0</v>
      </c>
      <c r="H59" s="1119">
        <v>0</v>
      </c>
      <c r="I59" s="1119">
        <v>0</v>
      </c>
      <c r="J59" s="1119">
        <v>0</v>
      </c>
      <c r="K59" s="1119">
        <v>0</v>
      </c>
      <c r="L59" s="1119">
        <v>0</v>
      </c>
      <c r="M59" s="1119">
        <v>0</v>
      </c>
      <c r="N59" s="1119">
        <v>0</v>
      </c>
      <c r="O59" s="1119">
        <v>0</v>
      </c>
      <c r="P59" s="1119">
        <v>0</v>
      </c>
      <c r="Q59" s="1119">
        <v>0</v>
      </c>
      <c r="R59" s="1119">
        <v>0</v>
      </c>
      <c r="S59" s="1119">
        <v>0</v>
      </c>
      <c r="T59" s="1119">
        <v>0</v>
      </c>
      <c r="U59" s="1119">
        <v>0</v>
      </c>
      <c r="V59" s="1119">
        <v>0</v>
      </c>
      <c r="W59" s="314" t="s">
        <v>180</v>
      </c>
      <c r="X59" s="1639" t="s">
        <v>1134</v>
      </c>
    </row>
    <row r="60" spans="1:24" s="308" customFormat="1" ht="13.5" thickBot="1" x14ac:dyDescent="0.25">
      <c r="A60" s="1622"/>
      <c r="B60" s="1624"/>
      <c r="C60" s="257" t="s">
        <v>1113</v>
      </c>
      <c r="D60" s="1120">
        <f t="shared" si="0"/>
        <v>0</v>
      </c>
      <c r="E60" s="1121">
        <v>0</v>
      </c>
      <c r="F60" s="1122">
        <v>0</v>
      </c>
      <c r="G60" s="1122">
        <v>0</v>
      </c>
      <c r="H60" s="1122">
        <v>0</v>
      </c>
      <c r="I60" s="1122">
        <v>0</v>
      </c>
      <c r="J60" s="1122">
        <v>0</v>
      </c>
      <c r="K60" s="1122">
        <v>0</v>
      </c>
      <c r="L60" s="1122">
        <v>0</v>
      </c>
      <c r="M60" s="1122">
        <v>0</v>
      </c>
      <c r="N60" s="1122">
        <v>0</v>
      </c>
      <c r="O60" s="1122">
        <v>0</v>
      </c>
      <c r="P60" s="1122">
        <v>0</v>
      </c>
      <c r="Q60" s="1122">
        <v>0</v>
      </c>
      <c r="R60" s="1122">
        <v>0</v>
      </c>
      <c r="S60" s="1122">
        <v>0</v>
      </c>
      <c r="T60" s="1122">
        <v>0</v>
      </c>
      <c r="U60" s="1122">
        <v>0</v>
      </c>
      <c r="V60" s="1122">
        <v>0</v>
      </c>
      <c r="W60" s="257" t="s">
        <v>434</v>
      </c>
      <c r="X60" s="1636"/>
    </row>
    <row r="61" spans="1:24" s="309" customFormat="1" ht="13.5" customHeight="1" thickBot="1" x14ac:dyDescent="0.25">
      <c r="A61" s="1625" t="s">
        <v>1208</v>
      </c>
      <c r="B61" s="1627" t="s">
        <v>1209</v>
      </c>
      <c r="C61" s="256" t="s">
        <v>1111</v>
      </c>
      <c r="D61" s="1123">
        <f t="shared" si="0"/>
        <v>1</v>
      </c>
      <c r="E61" s="1124">
        <f>0</f>
        <v>0</v>
      </c>
      <c r="F61" s="1125">
        <v>1</v>
      </c>
      <c r="G61" s="1125">
        <f>0</f>
        <v>0</v>
      </c>
      <c r="H61" s="1125">
        <f>0</f>
        <v>0</v>
      </c>
      <c r="I61" s="1125">
        <f>0</f>
        <v>0</v>
      </c>
      <c r="J61" s="1125">
        <f>0</f>
        <v>0</v>
      </c>
      <c r="K61" s="1125">
        <f>0</f>
        <v>0</v>
      </c>
      <c r="L61" s="1125">
        <f>0</f>
        <v>0</v>
      </c>
      <c r="M61" s="1125">
        <f>0</f>
        <v>0</v>
      </c>
      <c r="N61" s="1125">
        <f>0</f>
        <v>0</v>
      </c>
      <c r="O61" s="1125">
        <f>0</f>
        <v>0</v>
      </c>
      <c r="P61" s="1125">
        <f>0</f>
        <v>0</v>
      </c>
      <c r="Q61" s="1125">
        <f>0</f>
        <v>0</v>
      </c>
      <c r="R61" s="1125">
        <f>0</f>
        <v>0</v>
      </c>
      <c r="S61" s="1125">
        <f>0</f>
        <v>0</v>
      </c>
      <c r="T61" s="1125">
        <f>0</f>
        <v>0</v>
      </c>
      <c r="U61" s="1125">
        <f>0</f>
        <v>0</v>
      </c>
      <c r="V61" s="1125">
        <f>0</f>
        <v>0</v>
      </c>
      <c r="W61" s="256" t="s">
        <v>180</v>
      </c>
      <c r="X61" s="1637" t="s">
        <v>1243</v>
      </c>
    </row>
    <row r="62" spans="1:24" s="309" customFormat="1" ht="13.5" thickBot="1" x14ac:dyDescent="0.25">
      <c r="A62" s="1626"/>
      <c r="B62" s="1628"/>
      <c r="C62" s="256" t="s">
        <v>1113</v>
      </c>
      <c r="D62" s="1123">
        <f t="shared" si="0"/>
        <v>1</v>
      </c>
      <c r="E62" s="1124">
        <f>0</f>
        <v>0</v>
      </c>
      <c r="F62" s="1125">
        <f>0</f>
        <v>0</v>
      </c>
      <c r="G62" s="1125">
        <f>0</f>
        <v>0</v>
      </c>
      <c r="H62" s="1125">
        <f>0</f>
        <v>0</v>
      </c>
      <c r="I62" s="1125">
        <f>0</f>
        <v>0</v>
      </c>
      <c r="J62" s="1125">
        <f>0</f>
        <v>0</v>
      </c>
      <c r="K62" s="1125">
        <f>0</f>
        <v>0</v>
      </c>
      <c r="L62" s="1125">
        <v>1</v>
      </c>
      <c r="M62" s="1125">
        <f>0</f>
        <v>0</v>
      </c>
      <c r="N62" s="1125">
        <f>0</f>
        <v>0</v>
      </c>
      <c r="O62" s="1125">
        <f>0</f>
        <v>0</v>
      </c>
      <c r="P62" s="1125">
        <f>0</f>
        <v>0</v>
      </c>
      <c r="Q62" s="1125">
        <f>0</f>
        <v>0</v>
      </c>
      <c r="R62" s="1125">
        <f>0</f>
        <v>0</v>
      </c>
      <c r="S62" s="1125">
        <f>0</f>
        <v>0</v>
      </c>
      <c r="T62" s="1125">
        <f>0</f>
        <v>0</v>
      </c>
      <c r="U62" s="1125">
        <f>0</f>
        <v>0</v>
      </c>
      <c r="V62" s="1125">
        <f>0</f>
        <v>0</v>
      </c>
      <c r="W62" s="256" t="s">
        <v>434</v>
      </c>
      <c r="X62" s="1638"/>
    </row>
    <row r="63" spans="1:24" s="308" customFormat="1" ht="13.5" customHeight="1" thickBot="1" x14ac:dyDescent="0.25">
      <c r="A63" s="1629" t="s">
        <v>1210</v>
      </c>
      <c r="B63" s="1630" t="s">
        <v>1211</v>
      </c>
      <c r="C63" s="314" t="s">
        <v>1111</v>
      </c>
      <c r="D63" s="1117">
        <f t="shared" si="0"/>
        <v>0</v>
      </c>
      <c r="E63" s="1118">
        <f>0</f>
        <v>0</v>
      </c>
      <c r="F63" s="1119">
        <f>0</f>
        <v>0</v>
      </c>
      <c r="G63" s="1119">
        <f>0</f>
        <v>0</v>
      </c>
      <c r="H63" s="1119">
        <f>0</f>
        <v>0</v>
      </c>
      <c r="I63" s="1119">
        <f>0</f>
        <v>0</v>
      </c>
      <c r="J63" s="1119">
        <f>0</f>
        <v>0</v>
      </c>
      <c r="K63" s="1119">
        <f>0</f>
        <v>0</v>
      </c>
      <c r="L63" s="1119">
        <f>0</f>
        <v>0</v>
      </c>
      <c r="M63" s="1119">
        <f>0</f>
        <v>0</v>
      </c>
      <c r="N63" s="1119">
        <f>0</f>
        <v>0</v>
      </c>
      <c r="O63" s="1119">
        <f>0</f>
        <v>0</v>
      </c>
      <c r="P63" s="1119">
        <f>0</f>
        <v>0</v>
      </c>
      <c r="Q63" s="1119">
        <f>0</f>
        <v>0</v>
      </c>
      <c r="R63" s="1119">
        <f>0</f>
        <v>0</v>
      </c>
      <c r="S63" s="1119">
        <f>0</f>
        <v>0</v>
      </c>
      <c r="T63" s="1119">
        <f>0</f>
        <v>0</v>
      </c>
      <c r="U63" s="1119">
        <f>0</f>
        <v>0</v>
      </c>
      <c r="V63" s="1119">
        <f>0</f>
        <v>0</v>
      </c>
      <c r="W63" s="314" t="s">
        <v>180</v>
      </c>
      <c r="X63" s="1639" t="s">
        <v>1244</v>
      </c>
    </row>
    <row r="64" spans="1:24" s="308" customFormat="1" ht="13.5" thickBot="1" x14ac:dyDescent="0.25">
      <c r="A64" s="1622"/>
      <c r="B64" s="1624"/>
      <c r="C64" s="257" t="s">
        <v>1113</v>
      </c>
      <c r="D64" s="1120">
        <f t="shared" si="0"/>
        <v>4</v>
      </c>
      <c r="E64" s="1121">
        <v>1</v>
      </c>
      <c r="F64" s="1122">
        <v>1</v>
      </c>
      <c r="G64" s="1122">
        <v>2</v>
      </c>
      <c r="H64" s="1122">
        <f>0</f>
        <v>0</v>
      </c>
      <c r="I64" s="1122">
        <f>0</f>
        <v>0</v>
      </c>
      <c r="J64" s="1122">
        <f>0</f>
        <v>0</v>
      </c>
      <c r="K64" s="1122">
        <f>0</f>
        <v>0</v>
      </c>
      <c r="L64" s="1122">
        <f>0</f>
        <v>0</v>
      </c>
      <c r="M64" s="1122">
        <f>0</f>
        <v>0</v>
      </c>
      <c r="N64" s="1122">
        <f>0</f>
        <v>0</v>
      </c>
      <c r="O64" s="1122">
        <f>0</f>
        <v>0</v>
      </c>
      <c r="P64" s="1122">
        <f>0</f>
        <v>0</v>
      </c>
      <c r="Q64" s="1122">
        <f>0</f>
        <v>0</v>
      </c>
      <c r="R64" s="1122">
        <f>0</f>
        <v>0</v>
      </c>
      <c r="S64" s="1122">
        <f>0</f>
        <v>0</v>
      </c>
      <c r="T64" s="1122">
        <f>0</f>
        <v>0</v>
      </c>
      <c r="U64" s="1122">
        <f>0</f>
        <v>0</v>
      </c>
      <c r="V64" s="1122">
        <f>0</f>
        <v>0</v>
      </c>
      <c r="W64" s="257" t="s">
        <v>434</v>
      </c>
      <c r="X64" s="1636"/>
    </row>
    <row r="65" spans="1:24" s="309" customFormat="1" ht="13.5" customHeight="1" thickBot="1" x14ac:dyDescent="0.25">
      <c r="A65" s="1625" t="s">
        <v>1598</v>
      </c>
      <c r="B65" s="1627" t="s">
        <v>1599</v>
      </c>
      <c r="C65" s="256" t="s">
        <v>1111</v>
      </c>
      <c r="D65" s="1123">
        <f t="shared" si="0"/>
        <v>0</v>
      </c>
      <c r="E65" s="1124">
        <f>0</f>
        <v>0</v>
      </c>
      <c r="F65" s="1125">
        <f>0</f>
        <v>0</v>
      </c>
      <c r="G65" s="1125">
        <f>0</f>
        <v>0</v>
      </c>
      <c r="H65" s="1125">
        <f>0</f>
        <v>0</v>
      </c>
      <c r="I65" s="1125">
        <f>0</f>
        <v>0</v>
      </c>
      <c r="J65" s="1125">
        <f>0</f>
        <v>0</v>
      </c>
      <c r="K65" s="1125">
        <f>0</f>
        <v>0</v>
      </c>
      <c r="L65" s="1125">
        <f>0</f>
        <v>0</v>
      </c>
      <c r="M65" s="1125">
        <f>0</f>
        <v>0</v>
      </c>
      <c r="N65" s="1125">
        <f>0</f>
        <v>0</v>
      </c>
      <c r="O65" s="1125">
        <f>0</f>
        <v>0</v>
      </c>
      <c r="P65" s="1125">
        <f>0</f>
        <v>0</v>
      </c>
      <c r="Q65" s="1125">
        <f>0</f>
        <v>0</v>
      </c>
      <c r="R65" s="1125">
        <f>0</f>
        <v>0</v>
      </c>
      <c r="S65" s="1125">
        <f>0</f>
        <v>0</v>
      </c>
      <c r="T65" s="1125">
        <f>0</f>
        <v>0</v>
      </c>
      <c r="U65" s="1125">
        <f>0</f>
        <v>0</v>
      </c>
      <c r="V65" s="1125">
        <f>0</f>
        <v>0</v>
      </c>
      <c r="W65" s="256" t="s">
        <v>180</v>
      </c>
      <c r="X65" s="1637" t="s">
        <v>1614</v>
      </c>
    </row>
    <row r="66" spans="1:24" s="309" customFormat="1" ht="13.5" thickBot="1" x14ac:dyDescent="0.25">
      <c r="A66" s="1626"/>
      <c r="B66" s="1628"/>
      <c r="C66" s="256" t="s">
        <v>1113</v>
      </c>
      <c r="D66" s="1123">
        <f t="shared" si="0"/>
        <v>1</v>
      </c>
      <c r="E66" s="1124">
        <f>0</f>
        <v>0</v>
      </c>
      <c r="F66" s="1125">
        <f>0</f>
        <v>0</v>
      </c>
      <c r="G66" s="1125">
        <f>0</f>
        <v>0</v>
      </c>
      <c r="H66" s="1125">
        <f>0</f>
        <v>0</v>
      </c>
      <c r="I66" s="1125">
        <f>0</f>
        <v>0</v>
      </c>
      <c r="J66" s="1125">
        <f>0</f>
        <v>0</v>
      </c>
      <c r="K66" s="1125">
        <f>0</f>
        <v>0</v>
      </c>
      <c r="L66" s="1125">
        <f>0</f>
        <v>0</v>
      </c>
      <c r="M66" s="1125">
        <f>0</f>
        <v>0</v>
      </c>
      <c r="N66" s="1125">
        <f>0</f>
        <v>0</v>
      </c>
      <c r="O66" s="1125">
        <f>0</f>
        <v>0</v>
      </c>
      <c r="P66" s="1125">
        <f>0</f>
        <v>0</v>
      </c>
      <c r="Q66" s="1125">
        <f>0</f>
        <v>0</v>
      </c>
      <c r="R66" s="1125">
        <f>0</f>
        <v>0</v>
      </c>
      <c r="S66" s="1125">
        <f>0</f>
        <v>0</v>
      </c>
      <c r="T66" s="1125">
        <f>0</f>
        <v>0</v>
      </c>
      <c r="U66" s="1125">
        <f>0</f>
        <v>0</v>
      </c>
      <c r="V66" s="1125">
        <v>1</v>
      </c>
      <c r="W66" s="256" t="s">
        <v>434</v>
      </c>
      <c r="X66" s="1638"/>
    </row>
    <row r="67" spans="1:24" s="308" customFormat="1" ht="13.5" customHeight="1" thickBot="1" x14ac:dyDescent="0.25">
      <c r="A67" s="1629" t="s">
        <v>996</v>
      </c>
      <c r="B67" s="1630" t="s">
        <v>997</v>
      </c>
      <c r="C67" s="314" t="s">
        <v>1111</v>
      </c>
      <c r="D67" s="1117">
        <f t="shared" si="0"/>
        <v>13</v>
      </c>
      <c r="E67" s="1118">
        <f>0</f>
        <v>0</v>
      </c>
      <c r="F67" s="1119">
        <f>0</f>
        <v>0</v>
      </c>
      <c r="G67" s="1119">
        <f>0</f>
        <v>0</v>
      </c>
      <c r="H67" s="1119">
        <f>0</f>
        <v>0</v>
      </c>
      <c r="I67" s="1119">
        <v>1</v>
      </c>
      <c r="J67" s="1119">
        <f>0</f>
        <v>0</v>
      </c>
      <c r="K67" s="1119">
        <v>1</v>
      </c>
      <c r="L67" s="1119">
        <f>0</f>
        <v>0</v>
      </c>
      <c r="M67" s="1119">
        <v>1</v>
      </c>
      <c r="N67" s="1119">
        <v>2</v>
      </c>
      <c r="O67" s="1119">
        <v>1</v>
      </c>
      <c r="P67" s="1119">
        <v>1</v>
      </c>
      <c r="Q67" s="1119">
        <f>0</f>
        <v>0</v>
      </c>
      <c r="R67" s="1119">
        <v>2</v>
      </c>
      <c r="S67" s="1119">
        <f>0</f>
        <v>0</v>
      </c>
      <c r="T67" s="1119">
        <v>2</v>
      </c>
      <c r="U67" s="1119">
        <v>1</v>
      </c>
      <c r="V67" s="1119">
        <v>1</v>
      </c>
      <c r="W67" s="314" t="s">
        <v>180</v>
      </c>
      <c r="X67" s="1639" t="s">
        <v>998</v>
      </c>
    </row>
    <row r="68" spans="1:24" s="308" customFormat="1" ht="13.5" thickBot="1" x14ac:dyDescent="0.25">
      <c r="A68" s="1622"/>
      <c r="B68" s="1624"/>
      <c r="C68" s="257" t="s">
        <v>1113</v>
      </c>
      <c r="D68" s="1120">
        <f t="shared" si="0"/>
        <v>4</v>
      </c>
      <c r="E68" s="1121">
        <f>0</f>
        <v>0</v>
      </c>
      <c r="F68" s="1122">
        <f>0</f>
        <v>0</v>
      </c>
      <c r="G68" s="1122">
        <f>0</f>
        <v>0</v>
      </c>
      <c r="H68" s="1122">
        <f>0</f>
        <v>0</v>
      </c>
      <c r="I68" s="1122">
        <v>1</v>
      </c>
      <c r="J68" s="1122">
        <f>0</f>
        <v>0</v>
      </c>
      <c r="K68" s="1122">
        <v>1</v>
      </c>
      <c r="L68" s="1122">
        <f>0</f>
        <v>0</v>
      </c>
      <c r="M68" s="1122">
        <f>0</f>
        <v>0</v>
      </c>
      <c r="N68" s="1122">
        <f>0</f>
        <v>0</v>
      </c>
      <c r="O68" s="1122">
        <v>1</v>
      </c>
      <c r="P68" s="1122">
        <f>0</f>
        <v>0</v>
      </c>
      <c r="Q68" s="1122">
        <f>0</f>
        <v>0</v>
      </c>
      <c r="R68" s="1122">
        <f>0</f>
        <v>0</v>
      </c>
      <c r="S68" s="1122">
        <v>1</v>
      </c>
      <c r="T68" s="1122">
        <f>0</f>
        <v>0</v>
      </c>
      <c r="U68" s="1122">
        <f>0</f>
        <v>0</v>
      </c>
      <c r="V68" s="1122">
        <f>0</f>
        <v>0</v>
      </c>
      <c r="W68" s="257" t="s">
        <v>434</v>
      </c>
      <c r="X68" s="1636"/>
    </row>
    <row r="69" spans="1:24" s="309" customFormat="1" ht="13.5" customHeight="1" thickBot="1" x14ac:dyDescent="0.25">
      <c r="A69" s="1625" t="s">
        <v>999</v>
      </c>
      <c r="B69" s="1627" t="s">
        <v>1000</v>
      </c>
      <c r="C69" s="256" t="s">
        <v>1111</v>
      </c>
      <c r="D69" s="1123">
        <f t="shared" si="0"/>
        <v>1</v>
      </c>
      <c r="E69" s="1124">
        <f>0</f>
        <v>0</v>
      </c>
      <c r="F69" s="1125">
        <f>0</f>
        <v>0</v>
      </c>
      <c r="G69" s="1125">
        <f>0</f>
        <v>0</v>
      </c>
      <c r="H69" s="1125">
        <f>0</f>
        <v>0</v>
      </c>
      <c r="I69" s="1125">
        <f>0</f>
        <v>0</v>
      </c>
      <c r="J69" s="1125">
        <v>1</v>
      </c>
      <c r="K69" s="1125">
        <f>0</f>
        <v>0</v>
      </c>
      <c r="L69" s="1125">
        <f>0</f>
        <v>0</v>
      </c>
      <c r="M69" s="1125">
        <f>0</f>
        <v>0</v>
      </c>
      <c r="N69" s="1125">
        <f>0</f>
        <v>0</v>
      </c>
      <c r="O69" s="1125">
        <f>0</f>
        <v>0</v>
      </c>
      <c r="P69" s="1125">
        <f>0</f>
        <v>0</v>
      </c>
      <c r="Q69" s="1125">
        <f>0</f>
        <v>0</v>
      </c>
      <c r="R69" s="1125">
        <f>0</f>
        <v>0</v>
      </c>
      <c r="S69" s="1125">
        <f>0</f>
        <v>0</v>
      </c>
      <c r="T69" s="1125">
        <f>0</f>
        <v>0</v>
      </c>
      <c r="U69" s="1125">
        <f>0</f>
        <v>0</v>
      </c>
      <c r="V69" s="1125">
        <f>0</f>
        <v>0</v>
      </c>
      <c r="W69" s="256" t="s">
        <v>180</v>
      </c>
      <c r="X69" s="1637" t="s">
        <v>1001</v>
      </c>
    </row>
    <row r="70" spans="1:24" s="309" customFormat="1" ht="13.5" thickBot="1" x14ac:dyDescent="0.25">
      <c r="A70" s="1626"/>
      <c r="B70" s="1628"/>
      <c r="C70" s="256" t="s">
        <v>1113</v>
      </c>
      <c r="D70" s="1123">
        <f t="shared" si="0"/>
        <v>1</v>
      </c>
      <c r="E70" s="1124">
        <f>0</f>
        <v>0</v>
      </c>
      <c r="F70" s="1125">
        <f>0</f>
        <v>0</v>
      </c>
      <c r="G70" s="1125">
        <f>0</f>
        <v>0</v>
      </c>
      <c r="H70" s="1125">
        <f>0</f>
        <v>0</v>
      </c>
      <c r="I70" s="1125">
        <f>0</f>
        <v>0</v>
      </c>
      <c r="J70" s="1125">
        <f>0</f>
        <v>0</v>
      </c>
      <c r="K70" s="1125">
        <f>0</f>
        <v>0</v>
      </c>
      <c r="L70" s="1125">
        <f>0</f>
        <v>0</v>
      </c>
      <c r="M70" s="1125">
        <f>0</f>
        <v>0</v>
      </c>
      <c r="N70" s="1125">
        <f>0</f>
        <v>0</v>
      </c>
      <c r="O70" s="1125">
        <f>0</f>
        <v>0</v>
      </c>
      <c r="P70" s="1125">
        <f>0</f>
        <v>0</v>
      </c>
      <c r="Q70" s="1125">
        <f>0</f>
        <v>0</v>
      </c>
      <c r="R70" s="1125">
        <v>1</v>
      </c>
      <c r="S70" s="1125">
        <f>0</f>
        <v>0</v>
      </c>
      <c r="T70" s="1125">
        <f>0</f>
        <v>0</v>
      </c>
      <c r="U70" s="1125">
        <f>0</f>
        <v>0</v>
      </c>
      <c r="V70" s="1125">
        <f>0</f>
        <v>0</v>
      </c>
      <c r="W70" s="256" t="s">
        <v>434</v>
      </c>
      <c r="X70" s="1638"/>
    </row>
    <row r="71" spans="1:24" s="308" customFormat="1" ht="13.5" customHeight="1" thickBot="1" x14ac:dyDescent="0.25">
      <c r="A71" s="1629" t="s">
        <v>1002</v>
      </c>
      <c r="B71" s="1630" t="s">
        <v>1003</v>
      </c>
      <c r="C71" s="314" t="s">
        <v>1111</v>
      </c>
      <c r="D71" s="1117">
        <f t="shared" si="0"/>
        <v>3</v>
      </c>
      <c r="E71" s="1118">
        <f>0</f>
        <v>0</v>
      </c>
      <c r="F71" s="1119">
        <f>0</f>
        <v>0</v>
      </c>
      <c r="G71" s="1119">
        <f>0</f>
        <v>0</v>
      </c>
      <c r="H71" s="1119">
        <f>0</f>
        <v>0</v>
      </c>
      <c r="I71" s="1119">
        <f>0</f>
        <v>0</v>
      </c>
      <c r="J71" s="1119">
        <f>0</f>
        <v>0</v>
      </c>
      <c r="K71" s="1119">
        <f>0</f>
        <v>0</v>
      </c>
      <c r="L71" s="1119">
        <f>0</f>
        <v>0</v>
      </c>
      <c r="M71" s="1119">
        <f>0</f>
        <v>0</v>
      </c>
      <c r="N71" s="1119">
        <f>0</f>
        <v>0</v>
      </c>
      <c r="O71" s="1119">
        <f>0</f>
        <v>0</v>
      </c>
      <c r="P71" s="1119">
        <v>1</v>
      </c>
      <c r="Q71" s="1119">
        <f>0</f>
        <v>0</v>
      </c>
      <c r="R71" s="1119">
        <f>0</f>
        <v>0</v>
      </c>
      <c r="S71" s="1119">
        <v>1</v>
      </c>
      <c r="T71" s="1119">
        <v>1</v>
      </c>
      <c r="U71" s="1119">
        <f>0</f>
        <v>0</v>
      </c>
      <c r="V71" s="1119">
        <f>0</f>
        <v>0</v>
      </c>
      <c r="W71" s="314" t="s">
        <v>180</v>
      </c>
      <c r="X71" s="1639" t="s">
        <v>1004</v>
      </c>
    </row>
    <row r="72" spans="1:24" s="308" customFormat="1" ht="13.5" thickBot="1" x14ac:dyDescent="0.25">
      <c r="A72" s="1622"/>
      <c r="B72" s="1624"/>
      <c r="C72" s="257" t="s">
        <v>1113</v>
      </c>
      <c r="D72" s="1120">
        <f t="shared" ref="D72:D135" si="1">SUM(E72:V72)</f>
        <v>2</v>
      </c>
      <c r="E72" s="1121">
        <f>0</f>
        <v>0</v>
      </c>
      <c r="F72" s="1122">
        <f>0</f>
        <v>0</v>
      </c>
      <c r="G72" s="1122">
        <f>0</f>
        <v>0</v>
      </c>
      <c r="H72" s="1122">
        <f>0</f>
        <v>0</v>
      </c>
      <c r="I72" s="1122">
        <f>0</f>
        <v>0</v>
      </c>
      <c r="J72" s="1122">
        <f>0</f>
        <v>0</v>
      </c>
      <c r="K72" s="1122">
        <f>0</f>
        <v>0</v>
      </c>
      <c r="L72" s="1122">
        <f>0</f>
        <v>0</v>
      </c>
      <c r="M72" s="1122">
        <f>0</f>
        <v>0</v>
      </c>
      <c r="N72" s="1122">
        <f>0</f>
        <v>0</v>
      </c>
      <c r="O72" s="1122">
        <f>0</f>
        <v>0</v>
      </c>
      <c r="P72" s="1122">
        <f>0</f>
        <v>0</v>
      </c>
      <c r="Q72" s="1122">
        <f>0</f>
        <v>0</v>
      </c>
      <c r="R72" s="1122">
        <f>0</f>
        <v>0</v>
      </c>
      <c r="S72" s="1122">
        <f>0</f>
        <v>0</v>
      </c>
      <c r="T72" s="1122">
        <f>0</f>
        <v>0</v>
      </c>
      <c r="U72" s="1122">
        <v>1</v>
      </c>
      <c r="V72" s="1122">
        <v>1</v>
      </c>
      <c r="W72" s="257" t="s">
        <v>434</v>
      </c>
      <c r="X72" s="1636"/>
    </row>
    <row r="73" spans="1:24" s="309" customFormat="1" ht="13.5" customHeight="1" thickBot="1" x14ac:dyDescent="0.25">
      <c r="A73" s="1625" t="s">
        <v>1005</v>
      </c>
      <c r="B73" s="1627" t="s">
        <v>1006</v>
      </c>
      <c r="C73" s="256" t="s">
        <v>1111</v>
      </c>
      <c r="D73" s="1123">
        <f t="shared" si="1"/>
        <v>14</v>
      </c>
      <c r="E73" s="1124">
        <f>0</f>
        <v>0</v>
      </c>
      <c r="F73" s="1125">
        <f>0</f>
        <v>0</v>
      </c>
      <c r="G73" s="1125">
        <v>2</v>
      </c>
      <c r="H73" s="1125">
        <v>1</v>
      </c>
      <c r="I73" s="1125">
        <v>1</v>
      </c>
      <c r="J73" s="1125">
        <f>0</f>
        <v>0</v>
      </c>
      <c r="K73" s="1125">
        <f>0</f>
        <v>0</v>
      </c>
      <c r="L73" s="1125">
        <v>2</v>
      </c>
      <c r="M73" s="1125">
        <v>1</v>
      </c>
      <c r="N73" s="1125">
        <f>0</f>
        <v>0</v>
      </c>
      <c r="O73" s="1125">
        <v>1</v>
      </c>
      <c r="P73" s="1125">
        <v>1</v>
      </c>
      <c r="Q73" s="1125">
        <v>2</v>
      </c>
      <c r="R73" s="1125">
        <f>0</f>
        <v>0</v>
      </c>
      <c r="S73" s="1125">
        <v>1</v>
      </c>
      <c r="T73" s="1125">
        <v>1</v>
      </c>
      <c r="U73" s="1125">
        <v>1</v>
      </c>
      <c r="V73" s="1125">
        <f>0</f>
        <v>0</v>
      </c>
      <c r="W73" s="256" t="s">
        <v>180</v>
      </c>
      <c r="X73" s="1637" t="s">
        <v>1007</v>
      </c>
    </row>
    <row r="74" spans="1:24" s="309" customFormat="1" ht="13.5" thickBot="1" x14ac:dyDescent="0.25">
      <c r="A74" s="1626"/>
      <c r="B74" s="1628"/>
      <c r="C74" s="256" t="s">
        <v>1113</v>
      </c>
      <c r="D74" s="1123">
        <f t="shared" si="1"/>
        <v>8</v>
      </c>
      <c r="E74" s="1124">
        <f>0</f>
        <v>0</v>
      </c>
      <c r="F74" s="1125">
        <v>2</v>
      </c>
      <c r="G74" s="1125">
        <f>0</f>
        <v>0</v>
      </c>
      <c r="H74" s="1125">
        <f>0</f>
        <v>0</v>
      </c>
      <c r="I74" s="1125">
        <f>0</f>
        <v>0</v>
      </c>
      <c r="J74" s="1125">
        <v>2</v>
      </c>
      <c r="K74" s="1125">
        <f>0</f>
        <v>0</v>
      </c>
      <c r="L74" s="1125">
        <f>0</f>
        <v>0</v>
      </c>
      <c r="M74" s="1125">
        <v>1</v>
      </c>
      <c r="N74" s="1125">
        <f>0</f>
        <v>0</v>
      </c>
      <c r="O74" s="1125">
        <v>1</v>
      </c>
      <c r="P74" s="1125">
        <f>0</f>
        <v>0</v>
      </c>
      <c r="Q74" s="1125">
        <f>0</f>
        <v>0</v>
      </c>
      <c r="R74" s="1125">
        <f>0</f>
        <v>0</v>
      </c>
      <c r="S74" s="1125">
        <f>0</f>
        <v>0</v>
      </c>
      <c r="T74" s="1125">
        <v>1</v>
      </c>
      <c r="U74" s="1125">
        <f>0</f>
        <v>0</v>
      </c>
      <c r="V74" s="1125">
        <v>1</v>
      </c>
      <c r="W74" s="256" t="s">
        <v>434</v>
      </c>
      <c r="X74" s="1638"/>
    </row>
    <row r="75" spans="1:24" s="308" customFormat="1" ht="13.5" customHeight="1" thickBot="1" x14ac:dyDescent="0.25">
      <c r="A75" s="1629" t="s">
        <v>1212</v>
      </c>
      <c r="B75" s="1630" t="s">
        <v>1213</v>
      </c>
      <c r="C75" s="314" t="s">
        <v>1111</v>
      </c>
      <c r="D75" s="1117">
        <f t="shared" si="1"/>
        <v>0</v>
      </c>
      <c r="E75" s="1118">
        <v>0</v>
      </c>
      <c r="F75" s="1119">
        <v>0</v>
      </c>
      <c r="G75" s="1119">
        <v>0</v>
      </c>
      <c r="H75" s="1119">
        <v>0</v>
      </c>
      <c r="I75" s="1119">
        <v>0</v>
      </c>
      <c r="J75" s="1119">
        <v>0</v>
      </c>
      <c r="K75" s="1119">
        <v>0</v>
      </c>
      <c r="L75" s="1119">
        <v>0</v>
      </c>
      <c r="M75" s="1119">
        <v>0</v>
      </c>
      <c r="N75" s="1119">
        <v>0</v>
      </c>
      <c r="O75" s="1119">
        <v>0</v>
      </c>
      <c r="P75" s="1119">
        <v>0</v>
      </c>
      <c r="Q75" s="1119">
        <v>0</v>
      </c>
      <c r="R75" s="1119">
        <v>0</v>
      </c>
      <c r="S75" s="1119">
        <v>0</v>
      </c>
      <c r="T75" s="1119">
        <v>0</v>
      </c>
      <c r="U75" s="1119">
        <v>0</v>
      </c>
      <c r="V75" s="1119">
        <v>0</v>
      </c>
      <c r="W75" s="314" t="s">
        <v>180</v>
      </c>
      <c r="X75" s="1639" t="s">
        <v>1245</v>
      </c>
    </row>
    <row r="76" spans="1:24" s="308" customFormat="1" ht="13.5" thickBot="1" x14ac:dyDescent="0.25">
      <c r="A76" s="1622"/>
      <c r="B76" s="1624"/>
      <c r="C76" s="257" t="s">
        <v>1113</v>
      </c>
      <c r="D76" s="1120">
        <f t="shared" si="1"/>
        <v>0</v>
      </c>
      <c r="E76" s="1121">
        <v>0</v>
      </c>
      <c r="F76" s="1122">
        <v>0</v>
      </c>
      <c r="G76" s="1122">
        <v>0</v>
      </c>
      <c r="H76" s="1122">
        <v>0</v>
      </c>
      <c r="I76" s="1122">
        <v>0</v>
      </c>
      <c r="J76" s="1122">
        <v>0</v>
      </c>
      <c r="K76" s="1122">
        <v>0</v>
      </c>
      <c r="L76" s="1122">
        <v>0</v>
      </c>
      <c r="M76" s="1122">
        <v>0</v>
      </c>
      <c r="N76" s="1122">
        <v>0</v>
      </c>
      <c r="O76" s="1122">
        <v>0</v>
      </c>
      <c r="P76" s="1122">
        <v>0</v>
      </c>
      <c r="Q76" s="1122">
        <v>0</v>
      </c>
      <c r="R76" s="1122">
        <v>0</v>
      </c>
      <c r="S76" s="1122">
        <v>0</v>
      </c>
      <c r="T76" s="1122">
        <v>0</v>
      </c>
      <c r="U76" s="1122">
        <v>0</v>
      </c>
      <c r="V76" s="1122">
        <v>0</v>
      </c>
      <c r="W76" s="257" t="s">
        <v>434</v>
      </c>
      <c r="X76" s="1636"/>
    </row>
    <row r="77" spans="1:24" s="309" customFormat="1" ht="13.5" customHeight="1" thickBot="1" x14ac:dyDescent="0.25">
      <c r="A77" s="1625" t="s">
        <v>1008</v>
      </c>
      <c r="B77" s="1627" t="s">
        <v>1009</v>
      </c>
      <c r="C77" s="256" t="s">
        <v>1111</v>
      </c>
      <c r="D77" s="1123">
        <f t="shared" si="1"/>
        <v>1</v>
      </c>
      <c r="E77" s="1124">
        <f>0</f>
        <v>0</v>
      </c>
      <c r="F77" s="1125">
        <f>0</f>
        <v>0</v>
      </c>
      <c r="G77" s="1125">
        <v>1</v>
      </c>
      <c r="H77" s="1125">
        <f>0</f>
        <v>0</v>
      </c>
      <c r="I77" s="1125">
        <f>0</f>
        <v>0</v>
      </c>
      <c r="J77" s="1125">
        <f>0</f>
        <v>0</v>
      </c>
      <c r="K77" s="1125">
        <f>0</f>
        <v>0</v>
      </c>
      <c r="L77" s="1125">
        <f>0</f>
        <v>0</v>
      </c>
      <c r="M77" s="1125">
        <f>0</f>
        <v>0</v>
      </c>
      <c r="N77" s="1125">
        <f>0</f>
        <v>0</v>
      </c>
      <c r="O77" s="1125">
        <f>0</f>
        <v>0</v>
      </c>
      <c r="P77" s="1125">
        <f>0</f>
        <v>0</v>
      </c>
      <c r="Q77" s="1125">
        <f>0</f>
        <v>0</v>
      </c>
      <c r="R77" s="1125">
        <f>0</f>
        <v>0</v>
      </c>
      <c r="S77" s="1125">
        <f>0</f>
        <v>0</v>
      </c>
      <c r="T77" s="1125">
        <f>0</f>
        <v>0</v>
      </c>
      <c r="U77" s="1125">
        <f>0</f>
        <v>0</v>
      </c>
      <c r="V77" s="1125">
        <f>0</f>
        <v>0</v>
      </c>
      <c r="W77" s="256" t="s">
        <v>180</v>
      </c>
      <c r="X77" s="1637" t="s">
        <v>540</v>
      </c>
    </row>
    <row r="78" spans="1:24" s="309" customFormat="1" ht="13.5" thickBot="1" x14ac:dyDescent="0.25">
      <c r="A78" s="1626"/>
      <c r="B78" s="1628"/>
      <c r="C78" s="256" t="s">
        <v>1113</v>
      </c>
      <c r="D78" s="1123">
        <f t="shared" si="1"/>
        <v>0</v>
      </c>
      <c r="E78" s="1124">
        <f>0</f>
        <v>0</v>
      </c>
      <c r="F78" s="1125">
        <f>0</f>
        <v>0</v>
      </c>
      <c r="G78" s="1125">
        <f>0</f>
        <v>0</v>
      </c>
      <c r="H78" s="1125">
        <f>0</f>
        <v>0</v>
      </c>
      <c r="I78" s="1125">
        <f>0</f>
        <v>0</v>
      </c>
      <c r="J78" s="1125">
        <f>0</f>
        <v>0</v>
      </c>
      <c r="K78" s="1125">
        <f>0</f>
        <v>0</v>
      </c>
      <c r="L78" s="1125">
        <f>0</f>
        <v>0</v>
      </c>
      <c r="M78" s="1125">
        <f>0</f>
        <v>0</v>
      </c>
      <c r="N78" s="1125">
        <f>0</f>
        <v>0</v>
      </c>
      <c r="O78" s="1125">
        <f>0</f>
        <v>0</v>
      </c>
      <c r="P78" s="1125">
        <f>0</f>
        <v>0</v>
      </c>
      <c r="Q78" s="1125">
        <f>0</f>
        <v>0</v>
      </c>
      <c r="R78" s="1125">
        <f>0</f>
        <v>0</v>
      </c>
      <c r="S78" s="1125">
        <f>0</f>
        <v>0</v>
      </c>
      <c r="T78" s="1125">
        <f>0</f>
        <v>0</v>
      </c>
      <c r="U78" s="1125">
        <f>0</f>
        <v>0</v>
      </c>
      <c r="V78" s="1125">
        <f>0</f>
        <v>0</v>
      </c>
      <c r="W78" s="256" t="s">
        <v>434</v>
      </c>
      <c r="X78" s="1638"/>
    </row>
    <row r="79" spans="1:24" s="308" customFormat="1" ht="13.5" customHeight="1" thickBot="1" x14ac:dyDescent="0.25">
      <c r="A79" s="1629" t="s">
        <v>1010</v>
      </c>
      <c r="B79" s="1630" t="s">
        <v>457</v>
      </c>
      <c r="C79" s="314" t="s">
        <v>1111</v>
      </c>
      <c r="D79" s="1117">
        <f t="shared" si="1"/>
        <v>40</v>
      </c>
      <c r="E79" s="1118">
        <v>8</v>
      </c>
      <c r="F79" s="1119">
        <v>3</v>
      </c>
      <c r="G79" s="1119">
        <v>3</v>
      </c>
      <c r="H79" s="1119">
        <v>4</v>
      </c>
      <c r="I79" s="1119">
        <v>1</v>
      </c>
      <c r="J79" s="1119">
        <v>5</v>
      </c>
      <c r="K79" s="1119">
        <v>2</v>
      </c>
      <c r="L79" s="1119">
        <v>3</v>
      </c>
      <c r="M79" s="1119">
        <v>4</v>
      </c>
      <c r="N79" s="1119">
        <v>3</v>
      </c>
      <c r="O79" s="1119">
        <v>2</v>
      </c>
      <c r="P79" s="1119">
        <v>1</v>
      </c>
      <c r="Q79" s="1119">
        <f>0</f>
        <v>0</v>
      </c>
      <c r="R79" s="1119">
        <f>0</f>
        <v>0</v>
      </c>
      <c r="S79" s="1119">
        <v>1</v>
      </c>
      <c r="T79" s="1119">
        <f>0</f>
        <v>0</v>
      </c>
      <c r="U79" s="1119">
        <f>0</f>
        <v>0</v>
      </c>
      <c r="V79" s="1119">
        <f>0</f>
        <v>0</v>
      </c>
      <c r="W79" s="314" t="s">
        <v>180</v>
      </c>
      <c r="X79" s="1639" t="s">
        <v>501</v>
      </c>
    </row>
    <row r="80" spans="1:24" s="308" customFormat="1" ht="13.5" thickBot="1" x14ac:dyDescent="0.25">
      <c r="A80" s="1622"/>
      <c r="B80" s="1624"/>
      <c r="C80" s="257" t="s">
        <v>1113</v>
      </c>
      <c r="D80" s="1120">
        <f t="shared" si="1"/>
        <v>34</v>
      </c>
      <c r="E80" s="1121">
        <v>6</v>
      </c>
      <c r="F80" s="1122">
        <v>5</v>
      </c>
      <c r="G80" s="1122">
        <v>5</v>
      </c>
      <c r="H80" s="1122">
        <v>7</v>
      </c>
      <c r="I80" s="1122">
        <v>4</v>
      </c>
      <c r="J80" s="1122">
        <v>2</v>
      </c>
      <c r="K80" s="1122">
        <v>2</v>
      </c>
      <c r="L80" s="1122">
        <f>0</f>
        <v>0</v>
      </c>
      <c r="M80" s="1122">
        <f>0</f>
        <v>0</v>
      </c>
      <c r="N80" s="1122">
        <v>2</v>
      </c>
      <c r="O80" s="1122">
        <v>1</v>
      </c>
      <c r="P80" s="1122">
        <f>0</f>
        <v>0</v>
      </c>
      <c r="Q80" s="1122">
        <f>0</f>
        <v>0</v>
      </c>
      <c r="R80" s="1122">
        <f>0</f>
        <v>0</v>
      </c>
      <c r="S80" s="1122">
        <f>0</f>
        <v>0</v>
      </c>
      <c r="T80" s="1122">
        <f>0</f>
        <v>0</v>
      </c>
      <c r="U80" s="1122">
        <f>0</f>
        <v>0</v>
      </c>
      <c r="V80" s="1122">
        <f>0</f>
        <v>0</v>
      </c>
      <c r="W80" s="257" t="s">
        <v>434</v>
      </c>
      <c r="X80" s="1636"/>
    </row>
    <row r="81" spans="1:24" s="309" customFormat="1" ht="13.5" customHeight="1" thickBot="1" x14ac:dyDescent="0.25">
      <c r="A81" s="1625" t="s">
        <v>458</v>
      </c>
      <c r="B81" s="1627" t="s">
        <v>459</v>
      </c>
      <c r="C81" s="256" t="s">
        <v>1111</v>
      </c>
      <c r="D81" s="1123">
        <f t="shared" si="1"/>
        <v>150</v>
      </c>
      <c r="E81" s="1124">
        <v>12</v>
      </c>
      <c r="F81" s="1125">
        <v>6</v>
      </c>
      <c r="G81" s="1125">
        <v>11</v>
      </c>
      <c r="H81" s="1125">
        <v>9</v>
      </c>
      <c r="I81" s="1125">
        <v>22</v>
      </c>
      <c r="J81" s="1125">
        <v>13</v>
      </c>
      <c r="K81" s="1125">
        <v>22</v>
      </c>
      <c r="L81" s="1125">
        <v>22</v>
      </c>
      <c r="M81" s="1125">
        <v>13</v>
      </c>
      <c r="N81" s="1125">
        <v>9</v>
      </c>
      <c r="O81" s="1125">
        <v>7</v>
      </c>
      <c r="P81" s="1125">
        <v>2</v>
      </c>
      <c r="Q81" s="1125">
        <v>1</v>
      </c>
      <c r="R81" s="1125">
        <f>0</f>
        <v>0</v>
      </c>
      <c r="S81" s="1125">
        <v>1</v>
      </c>
      <c r="T81" s="1125">
        <f>0</f>
        <v>0</v>
      </c>
      <c r="U81" s="1125">
        <f>0</f>
        <v>0</v>
      </c>
      <c r="V81" s="1125">
        <f>0</f>
        <v>0</v>
      </c>
      <c r="W81" s="256" t="s">
        <v>180</v>
      </c>
      <c r="X81" s="1637" t="s">
        <v>1011</v>
      </c>
    </row>
    <row r="82" spans="1:24" s="309" customFormat="1" ht="12.75" x14ac:dyDescent="0.2">
      <c r="A82" s="1631"/>
      <c r="B82" s="1632"/>
      <c r="C82" s="1221" t="s">
        <v>1113</v>
      </c>
      <c r="D82" s="1134">
        <f t="shared" si="1"/>
        <v>37</v>
      </c>
      <c r="E82" s="1222">
        <v>5</v>
      </c>
      <c r="F82" s="1223">
        <v>3</v>
      </c>
      <c r="G82" s="1223">
        <v>4</v>
      </c>
      <c r="H82" s="1223">
        <v>7</v>
      </c>
      <c r="I82" s="1223">
        <v>6</v>
      </c>
      <c r="J82" s="1223">
        <v>6</v>
      </c>
      <c r="K82" s="1223">
        <v>3</v>
      </c>
      <c r="L82" s="1223">
        <f>0</f>
        <v>0</v>
      </c>
      <c r="M82" s="1223">
        <v>1</v>
      </c>
      <c r="N82" s="1223">
        <v>1</v>
      </c>
      <c r="O82" s="1223">
        <f>0</f>
        <v>0</v>
      </c>
      <c r="P82" s="1223">
        <f>0</f>
        <v>0</v>
      </c>
      <c r="Q82" s="1223">
        <f>0</f>
        <v>0</v>
      </c>
      <c r="R82" s="1223">
        <f>0</f>
        <v>0</v>
      </c>
      <c r="S82" s="1223">
        <v>1</v>
      </c>
      <c r="T82" s="1223">
        <f>0</f>
        <v>0</v>
      </c>
      <c r="U82" s="1223">
        <f>0</f>
        <v>0</v>
      </c>
      <c r="V82" s="1223">
        <f>0</f>
        <v>0</v>
      </c>
      <c r="W82" s="1221" t="s">
        <v>434</v>
      </c>
      <c r="X82" s="1640"/>
    </row>
    <row r="83" spans="1:24" s="308" customFormat="1" ht="18.75" customHeight="1" thickBot="1" x14ac:dyDescent="0.25">
      <c r="A83" s="1633" t="s">
        <v>1012</v>
      </c>
      <c r="B83" s="1634" t="s">
        <v>1013</v>
      </c>
      <c r="C83" s="310" t="s">
        <v>1111</v>
      </c>
      <c r="D83" s="1126">
        <f t="shared" si="1"/>
        <v>11</v>
      </c>
      <c r="E83" s="1127">
        <v>1</v>
      </c>
      <c r="F83" s="1128">
        <v>2</v>
      </c>
      <c r="G83" s="1128">
        <f>0</f>
        <v>0</v>
      </c>
      <c r="H83" s="1128">
        <f>0</f>
        <v>0</v>
      </c>
      <c r="I83" s="1128">
        <v>1</v>
      </c>
      <c r="J83" s="1128">
        <f>0</f>
        <v>0</v>
      </c>
      <c r="K83" s="1128">
        <f>0</f>
        <v>0</v>
      </c>
      <c r="L83" s="1128">
        <f>0</f>
        <v>0</v>
      </c>
      <c r="M83" s="1128">
        <v>2</v>
      </c>
      <c r="N83" s="1128">
        <f>0</f>
        <v>0</v>
      </c>
      <c r="O83" s="1128">
        <v>2</v>
      </c>
      <c r="P83" s="1128">
        <v>2</v>
      </c>
      <c r="Q83" s="1128">
        <v>1</v>
      </c>
      <c r="R83" s="1128">
        <f>0</f>
        <v>0</v>
      </c>
      <c r="S83" s="1128">
        <f>0</f>
        <v>0</v>
      </c>
      <c r="T83" s="1128">
        <f>0</f>
        <v>0</v>
      </c>
      <c r="U83" s="1128">
        <f>0</f>
        <v>0</v>
      </c>
      <c r="V83" s="1128">
        <f>0</f>
        <v>0</v>
      </c>
      <c r="W83" s="310" t="s">
        <v>180</v>
      </c>
      <c r="X83" s="1641" t="s">
        <v>1014</v>
      </c>
    </row>
    <row r="84" spans="1:24" s="308" customFormat="1" ht="18.75" customHeight="1" thickBot="1" x14ac:dyDescent="0.25">
      <c r="A84" s="1622"/>
      <c r="B84" s="1624"/>
      <c r="C84" s="257" t="s">
        <v>1113</v>
      </c>
      <c r="D84" s="1120">
        <f t="shared" si="1"/>
        <v>10</v>
      </c>
      <c r="E84" s="1121">
        <f>0</f>
        <v>0</v>
      </c>
      <c r="F84" s="1122">
        <v>1</v>
      </c>
      <c r="G84" s="1122">
        <v>2</v>
      </c>
      <c r="H84" s="1122">
        <v>2</v>
      </c>
      <c r="I84" s="1122">
        <v>1</v>
      </c>
      <c r="J84" s="1122">
        <v>1</v>
      </c>
      <c r="K84" s="1122">
        <f>0</f>
        <v>0</v>
      </c>
      <c r="L84" s="1122">
        <f>0</f>
        <v>0</v>
      </c>
      <c r="M84" s="1122">
        <f>0</f>
        <v>0</v>
      </c>
      <c r="N84" s="1122">
        <f>0</f>
        <v>0</v>
      </c>
      <c r="O84" s="1122">
        <f>0</f>
        <v>0</v>
      </c>
      <c r="P84" s="1122">
        <v>1</v>
      </c>
      <c r="Q84" s="1122">
        <f>0</f>
        <v>0</v>
      </c>
      <c r="R84" s="1122">
        <f>0</f>
        <v>0</v>
      </c>
      <c r="S84" s="1122">
        <f>0</f>
        <v>0</v>
      </c>
      <c r="T84" s="1122">
        <f>0</f>
        <v>0</v>
      </c>
      <c r="U84" s="1122">
        <f>0</f>
        <v>0</v>
      </c>
      <c r="V84" s="1122">
        <v>2</v>
      </c>
      <c r="W84" s="257" t="s">
        <v>434</v>
      </c>
      <c r="X84" s="1636"/>
    </row>
    <row r="85" spans="1:24" s="309" customFormat="1" ht="12.75" customHeight="1" thickBot="1" x14ac:dyDescent="0.25">
      <c r="A85" s="1625" t="s">
        <v>1015</v>
      </c>
      <c r="B85" s="1627" t="s">
        <v>1016</v>
      </c>
      <c r="C85" s="256" t="s">
        <v>1111</v>
      </c>
      <c r="D85" s="1123">
        <f t="shared" si="1"/>
        <v>489</v>
      </c>
      <c r="E85" s="1124">
        <v>29</v>
      </c>
      <c r="F85" s="1125">
        <v>13</v>
      </c>
      <c r="G85" s="1125">
        <v>24</v>
      </c>
      <c r="H85" s="1125">
        <v>20</v>
      </c>
      <c r="I85" s="1125">
        <v>29</v>
      </c>
      <c r="J85" s="1125">
        <v>33</v>
      </c>
      <c r="K85" s="1125">
        <v>51</v>
      </c>
      <c r="L85" s="1125">
        <v>76</v>
      </c>
      <c r="M85" s="1125">
        <v>42</v>
      </c>
      <c r="N85" s="1125">
        <v>53</v>
      </c>
      <c r="O85" s="1125">
        <v>48</v>
      </c>
      <c r="P85" s="1125">
        <v>38</v>
      </c>
      <c r="Q85" s="1125">
        <v>22</v>
      </c>
      <c r="R85" s="1125">
        <v>6</v>
      </c>
      <c r="S85" s="1125">
        <v>4</v>
      </c>
      <c r="T85" s="1125">
        <f>0</f>
        <v>0</v>
      </c>
      <c r="U85" s="1125">
        <v>1</v>
      </c>
      <c r="V85" s="1125">
        <f>0</f>
        <v>0</v>
      </c>
      <c r="W85" s="256" t="s">
        <v>180</v>
      </c>
      <c r="X85" s="1637" t="s">
        <v>1017</v>
      </c>
    </row>
    <row r="86" spans="1:24" s="309" customFormat="1" ht="12.75" customHeight="1" thickBot="1" x14ac:dyDescent="0.25">
      <c r="A86" s="1626"/>
      <c r="B86" s="1628"/>
      <c r="C86" s="256" t="s">
        <v>1113</v>
      </c>
      <c r="D86" s="1123">
        <f t="shared" si="1"/>
        <v>117</v>
      </c>
      <c r="E86" s="1124">
        <v>12</v>
      </c>
      <c r="F86" s="1125">
        <v>8</v>
      </c>
      <c r="G86" s="1125">
        <v>21</v>
      </c>
      <c r="H86" s="1125">
        <v>15</v>
      </c>
      <c r="I86" s="1125">
        <v>12</v>
      </c>
      <c r="J86" s="1125">
        <v>17</v>
      </c>
      <c r="K86" s="1125">
        <v>5</v>
      </c>
      <c r="L86" s="1125">
        <v>2</v>
      </c>
      <c r="M86" s="1125">
        <v>5</v>
      </c>
      <c r="N86" s="1125">
        <v>3</v>
      </c>
      <c r="O86" s="1125">
        <v>3</v>
      </c>
      <c r="P86" s="1125">
        <v>3</v>
      </c>
      <c r="Q86" s="1125">
        <v>3</v>
      </c>
      <c r="R86" s="1125">
        <v>2</v>
      </c>
      <c r="S86" s="1125">
        <v>1</v>
      </c>
      <c r="T86" s="1125">
        <v>1</v>
      </c>
      <c r="U86" s="1125">
        <f>0</f>
        <v>0</v>
      </c>
      <c r="V86" s="1125">
        <v>4</v>
      </c>
      <c r="W86" s="256" t="s">
        <v>434</v>
      </c>
      <c r="X86" s="1638"/>
    </row>
    <row r="87" spans="1:24" s="308" customFormat="1" ht="12.75" customHeight="1" thickBot="1" x14ac:dyDescent="0.25">
      <c r="A87" s="1629" t="s">
        <v>1018</v>
      </c>
      <c r="B87" s="1630" t="s">
        <v>460</v>
      </c>
      <c r="C87" s="310" t="s">
        <v>1111</v>
      </c>
      <c r="D87" s="1126">
        <f t="shared" si="1"/>
        <v>57</v>
      </c>
      <c r="E87" s="1127">
        <v>1</v>
      </c>
      <c r="F87" s="1128">
        <v>2</v>
      </c>
      <c r="G87" s="1128">
        <v>4</v>
      </c>
      <c r="H87" s="1128">
        <v>4</v>
      </c>
      <c r="I87" s="1128">
        <v>3</v>
      </c>
      <c r="J87" s="1128">
        <v>4</v>
      </c>
      <c r="K87" s="1128">
        <v>5</v>
      </c>
      <c r="L87" s="1128">
        <v>6</v>
      </c>
      <c r="M87" s="1128">
        <v>12</v>
      </c>
      <c r="N87" s="1128">
        <v>6</v>
      </c>
      <c r="O87" s="1128">
        <v>6</v>
      </c>
      <c r="P87" s="1128">
        <v>2</v>
      </c>
      <c r="Q87" s="1128">
        <v>2</v>
      </c>
      <c r="R87" s="1128">
        <f>0</f>
        <v>0</v>
      </c>
      <c r="S87" s="1128">
        <f>0</f>
        <v>0</v>
      </c>
      <c r="T87" s="1128">
        <f>0</f>
        <v>0</v>
      </c>
      <c r="U87" s="1128">
        <f>0</f>
        <v>0</v>
      </c>
      <c r="V87" s="1128">
        <f>0</f>
        <v>0</v>
      </c>
      <c r="W87" s="310" t="s">
        <v>180</v>
      </c>
      <c r="X87" s="1639" t="s">
        <v>1019</v>
      </c>
    </row>
    <row r="88" spans="1:24" s="308" customFormat="1" ht="12.75" customHeight="1" thickBot="1" x14ac:dyDescent="0.25">
      <c r="A88" s="1622"/>
      <c r="B88" s="1624"/>
      <c r="C88" s="257" t="s">
        <v>1113</v>
      </c>
      <c r="D88" s="1120">
        <f t="shared" si="1"/>
        <v>9</v>
      </c>
      <c r="E88" s="1121">
        <v>1</v>
      </c>
      <c r="F88" s="1122">
        <v>1</v>
      </c>
      <c r="G88" s="1122">
        <v>1</v>
      </c>
      <c r="H88" s="1122">
        <f>0</f>
        <v>0</v>
      </c>
      <c r="I88" s="1122">
        <f>0</f>
        <v>0</v>
      </c>
      <c r="J88" s="1122">
        <v>1</v>
      </c>
      <c r="K88" s="1122">
        <v>2</v>
      </c>
      <c r="L88" s="1122">
        <v>1</v>
      </c>
      <c r="M88" s="1122">
        <v>2</v>
      </c>
      <c r="N88" s="1122">
        <f>0</f>
        <v>0</v>
      </c>
      <c r="O88" s="1122">
        <f>0</f>
        <v>0</v>
      </c>
      <c r="P88" s="1122">
        <f>0</f>
        <v>0</v>
      </c>
      <c r="Q88" s="1122">
        <f>0</f>
        <v>0</v>
      </c>
      <c r="R88" s="1122">
        <f>0</f>
        <v>0</v>
      </c>
      <c r="S88" s="1122">
        <f>0</f>
        <v>0</v>
      </c>
      <c r="T88" s="1122">
        <f>0</f>
        <v>0</v>
      </c>
      <c r="U88" s="1122">
        <f>0</f>
        <v>0</v>
      </c>
      <c r="V88" s="1122">
        <f>0</f>
        <v>0</v>
      </c>
      <c r="W88" s="257" t="s">
        <v>434</v>
      </c>
      <c r="X88" s="1636"/>
    </row>
    <row r="89" spans="1:24" s="309" customFormat="1" ht="13.5" customHeight="1" thickBot="1" x14ac:dyDescent="0.25">
      <c r="A89" s="1625" t="s">
        <v>1135</v>
      </c>
      <c r="B89" s="1627" t="s">
        <v>1136</v>
      </c>
      <c r="C89" s="256" t="s">
        <v>1111</v>
      </c>
      <c r="D89" s="1123">
        <f t="shared" si="1"/>
        <v>6</v>
      </c>
      <c r="E89" s="1124">
        <f>0</f>
        <v>0</v>
      </c>
      <c r="F89" s="1125">
        <v>1</v>
      </c>
      <c r="G89" s="1125">
        <v>1</v>
      </c>
      <c r="H89" s="1125">
        <v>1</v>
      </c>
      <c r="I89" s="1125">
        <f>0</f>
        <v>0</v>
      </c>
      <c r="J89" s="1125">
        <f>0</f>
        <v>0</v>
      </c>
      <c r="K89" s="1125">
        <v>1</v>
      </c>
      <c r="L89" s="1125">
        <v>1</v>
      </c>
      <c r="M89" s="1125">
        <f>0</f>
        <v>0</v>
      </c>
      <c r="N89" s="1125">
        <f>0</f>
        <v>0</v>
      </c>
      <c r="O89" s="1125">
        <f>0</f>
        <v>0</v>
      </c>
      <c r="P89" s="1125">
        <f>0</f>
        <v>0</v>
      </c>
      <c r="Q89" s="1125">
        <v>1</v>
      </c>
      <c r="R89" s="1125">
        <f>0</f>
        <v>0</v>
      </c>
      <c r="S89" s="1125">
        <f>0</f>
        <v>0</v>
      </c>
      <c r="T89" s="1125">
        <f>0</f>
        <v>0</v>
      </c>
      <c r="U89" s="1125">
        <f>0</f>
        <v>0</v>
      </c>
      <c r="V89" s="1125">
        <f>0</f>
        <v>0</v>
      </c>
      <c r="W89" s="256" t="s">
        <v>180</v>
      </c>
      <c r="X89" s="1637" t="s">
        <v>1137</v>
      </c>
    </row>
    <row r="90" spans="1:24" s="309" customFormat="1" ht="13.5" thickBot="1" x14ac:dyDescent="0.25">
      <c r="A90" s="1626"/>
      <c r="B90" s="1628"/>
      <c r="C90" s="256" t="s">
        <v>1113</v>
      </c>
      <c r="D90" s="1123">
        <f t="shared" si="1"/>
        <v>1</v>
      </c>
      <c r="E90" s="1124">
        <f>0</f>
        <v>0</v>
      </c>
      <c r="F90" s="1125">
        <f>0</f>
        <v>0</v>
      </c>
      <c r="G90" s="1125">
        <f>0</f>
        <v>0</v>
      </c>
      <c r="H90" s="1125">
        <f>0</f>
        <v>0</v>
      </c>
      <c r="I90" s="1125">
        <f>0</f>
        <v>0</v>
      </c>
      <c r="J90" s="1125">
        <f>0</f>
        <v>0</v>
      </c>
      <c r="K90" s="1125">
        <f>0</f>
        <v>0</v>
      </c>
      <c r="L90" s="1125">
        <f>0</f>
        <v>0</v>
      </c>
      <c r="M90" s="1125">
        <f>0</f>
        <v>0</v>
      </c>
      <c r="N90" s="1125">
        <f>0</f>
        <v>0</v>
      </c>
      <c r="O90" s="1125">
        <f>0</f>
        <v>0</v>
      </c>
      <c r="P90" s="1125">
        <f>0</f>
        <v>0</v>
      </c>
      <c r="Q90" s="1125">
        <f>0</f>
        <v>0</v>
      </c>
      <c r="R90" s="1125">
        <f>0</f>
        <v>0</v>
      </c>
      <c r="S90" s="1125">
        <f>0</f>
        <v>0</v>
      </c>
      <c r="T90" s="1125">
        <f>0</f>
        <v>0</v>
      </c>
      <c r="U90" s="1125">
        <v>1</v>
      </c>
      <c r="V90" s="1125">
        <f>0</f>
        <v>0</v>
      </c>
      <c r="W90" s="256" t="s">
        <v>434</v>
      </c>
      <c r="X90" s="1638"/>
    </row>
    <row r="91" spans="1:24" s="308" customFormat="1" ht="16.5" customHeight="1" thickBot="1" x14ac:dyDescent="0.25">
      <c r="A91" s="1629" t="s">
        <v>1020</v>
      </c>
      <c r="B91" s="1630" t="s">
        <v>1021</v>
      </c>
      <c r="C91" s="314" t="s">
        <v>1111</v>
      </c>
      <c r="D91" s="1117">
        <f t="shared" si="1"/>
        <v>2</v>
      </c>
      <c r="E91" s="1118">
        <f>0</f>
        <v>0</v>
      </c>
      <c r="F91" s="1119">
        <f>0</f>
        <v>0</v>
      </c>
      <c r="G91" s="1119">
        <f>0</f>
        <v>0</v>
      </c>
      <c r="H91" s="1119">
        <f>0</f>
        <v>0</v>
      </c>
      <c r="I91" s="1119">
        <v>1</v>
      </c>
      <c r="J91" s="1119">
        <f>0</f>
        <v>0</v>
      </c>
      <c r="K91" s="1119">
        <f>0</f>
        <v>0</v>
      </c>
      <c r="L91" s="1119">
        <f>0</f>
        <v>0</v>
      </c>
      <c r="M91" s="1119">
        <f>0</f>
        <v>0</v>
      </c>
      <c r="N91" s="1119">
        <v>1</v>
      </c>
      <c r="O91" s="1119">
        <f>0</f>
        <v>0</v>
      </c>
      <c r="P91" s="1119">
        <f>0</f>
        <v>0</v>
      </c>
      <c r="Q91" s="1119">
        <f>0</f>
        <v>0</v>
      </c>
      <c r="R91" s="1119">
        <f>0</f>
        <v>0</v>
      </c>
      <c r="S91" s="1119">
        <f>0</f>
        <v>0</v>
      </c>
      <c r="T91" s="1119">
        <f>0</f>
        <v>0</v>
      </c>
      <c r="U91" s="1119">
        <f>0</f>
        <v>0</v>
      </c>
      <c r="V91" s="1119">
        <f>0</f>
        <v>0</v>
      </c>
      <c r="W91" s="314" t="s">
        <v>180</v>
      </c>
      <c r="X91" s="1639" t="s">
        <v>1022</v>
      </c>
    </row>
    <row r="92" spans="1:24" s="308" customFormat="1" ht="16.5" customHeight="1" thickBot="1" x14ac:dyDescent="0.25">
      <c r="A92" s="1622"/>
      <c r="B92" s="1624"/>
      <c r="C92" s="257" t="s">
        <v>1113</v>
      </c>
      <c r="D92" s="1120">
        <f t="shared" si="1"/>
        <v>0</v>
      </c>
      <c r="E92" s="1121">
        <f>0</f>
        <v>0</v>
      </c>
      <c r="F92" s="1122">
        <f>0</f>
        <v>0</v>
      </c>
      <c r="G92" s="1122">
        <f>0</f>
        <v>0</v>
      </c>
      <c r="H92" s="1122">
        <f>0</f>
        <v>0</v>
      </c>
      <c r="I92" s="1122">
        <f>0</f>
        <v>0</v>
      </c>
      <c r="J92" s="1122">
        <f>0</f>
        <v>0</v>
      </c>
      <c r="K92" s="1122">
        <f>0</f>
        <v>0</v>
      </c>
      <c r="L92" s="1122">
        <f>0</f>
        <v>0</v>
      </c>
      <c r="M92" s="1122">
        <f>0</f>
        <v>0</v>
      </c>
      <c r="N92" s="1122">
        <f>0</f>
        <v>0</v>
      </c>
      <c r="O92" s="1122">
        <f>0</f>
        <v>0</v>
      </c>
      <c r="P92" s="1122">
        <f>0</f>
        <v>0</v>
      </c>
      <c r="Q92" s="1122">
        <f>0</f>
        <v>0</v>
      </c>
      <c r="R92" s="1122">
        <f>0</f>
        <v>0</v>
      </c>
      <c r="S92" s="1122">
        <f>0</f>
        <v>0</v>
      </c>
      <c r="T92" s="1122">
        <f>0</f>
        <v>0</v>
      </c>
      <c r="U92" s="1122">
        <f>0</f>
        <v>0</v>
      </c>
      <c r="V92" s="1122">
        <f>0</f>
        <v>0</v>
      </c>
      <c r="W92" s="257" t="s">
        <v>434</v>
      </c>
      <c r="X92" s="1636"/>
    </row>
    <row r="93" spans="1:24" s="309" customFormat="1" ht="13.5" customHeight="1" thickBot="1" x14ac:dyDescent="0.25">
      <c r="A93" s="1625" t="s">
        <v>1023</v>
      </c>
      <c r="B93" s="1627" t="s">
        <v>1024</v>
      </c>
      <c r="C93" s="256" t="s">
        <v>1111</v>
      </c>
      <c r="D93" s="1123">
        <f t="shared" si="1"/>
        <v>7</v>
      </c>
      <c r="E93" s="1124">
        <v>1</v>
      </c>
      <c r="F93" s="1125">
        <v>2</v>
      </c>
      <c r="G93" s="1125">
        <f>0</f>
        <v>0</v>
      </c>
      <c r="H93" s="1125">
        <v>1</v>
      </c>
      <c r="I93" s="1125">
        <v>2</v>
      </c>
      <c r="J93" s="1125">
        <f>0</f>
        <v>0</v>
      </c>
      <c r="K93" s="1125">
        <f>0</f>
        <v>0</v>
      </c>
      <c r="L93" s="1125">
        <f>0</f>
        <v>0</v>
      </c>
      <c r="M93" s="1125">
        <f>0</f>
        <v>0</v>
      </c>
      <c r="N93" s="1125">
        <f>0</f>
        <v>0</v>
      </c>
      <c r="O93" s="1125">
        <f>0</f>
        <v>0</v>
      </c>
      <c r="P93" s="1125">
        <v>1</v>
      </c>
      <c r="Q93" s="1125">
        <f>0</f>
        <v>0</v>
      </c>
      <c r="R93" s="1125">
        <f>0</f>
        <v>0</v>
      </c>
      <c r="S93" s="1125">
        <f>0</f>
        <v>0</v>
      </c>
      <c r="T93" s="1125">
        <f>0</f>
        <v>0</v>
      </c>
      <c r="U93" s="1125">
        <f>0</f>
        <v>0</v>
      </c>
      <c r="V93" s="1125">
        <f>0</f>
        <v>0</v>
      </c>
      <c r="W93" s="256" t="s">
        <v>180</v>
      </c>
      <c r="X93" s="1637" t="s">
        <v>1025</v>
      </c>
    </row>
    <row r="94" spans="1:24" s="309" customFormat="1" ht="13.5" thickBot="1" x14ac:dyDescent="0.25">
      <c r="A94" s="1626"/>
      <c r="B94" s="1628"/>
      <c r="C94" s="256" t="s">
        <v>1113</v>
      </c>
      <c r="D94" s="1123">
        <f t="shared" si="1"/>
        <v>3</v>
      </c>
      <c r="E94" s="1124">
        <v>2</v>
      </c>
      <c r="F94" s="1125">
        <f>0</f>
        <v>0</v>
      </c>
      <c r="G94" s="1125">
        <f>0</f>
        <v>0</v>
      </c>
      <c r="H94" s="1125">
        <f>0</f>
        <v>0</v>
      </c>
      <c r="I94" s="1125">
        <f>0</f>
        <v>0</v>
      </c>
      <c r="J94" s="1125">
        <f>0</f>
        <v>0</v>
      </c>
      <c r="K94" s="1125">
        <v>1</v>
      </c>
      <c r="L94" s="1125">
        <f>0</f>
        <v>0</v>
      </c>
      <c r="M94" s="1125">
        <f>0</f>
        <v>0</v>
      </c>
      <c r="N94" s="1125">
        <f>0</f>
        <v>0</v>
      </c>
      <c r="O94" s="1125">
        <f>0</f>
        <v>0</v>
      </c>
      <c r="P94" s="1125">
        <f>0</f>
        <v>0</v>
      </c>
      <c r="Q94" s="1125">
        <f>0</f>
        <v>0</v>
      </c>
      <c r="R94" s="1125">
        <f>0</f>
        <v>0</v>
      </c>
      <c r="S94" s="1125">
        <f>0</f>
        <v>0</v>
      </c>
      <c r="T94" s="1125">
        <f>0</f>
        <v>0</v>
      </c>
      <c r="U94" s="1125">
        <f>0</f>
        <v>0</v>
      </c>
      <c r="V94" s="1125">
        <f>0</f>
        <v>0</v>
      </c>
      <c r="W94" s="256" t="s">
        <v>434</v>
      </c>
      <c r="X94" s="1638"/>
    </row>
    <row r="95" spans="1:24" s="308" customFormat="1" ht="13.5" customHeight="1" thickBot="1" x14ac:dyDescent="0.25">
      <c r="A95" s="1629" t="s">
        <v>1138</v>
      </c>
      <c r="B95" s="1630" t="s">
        <v>1139</v>
      </c>
      <c r="C95" s="314" t="s">
        <v>1111</v>
      </c>
      <c r="D95" s="1117">
        <f t="shared" si="1"/>
        <v>7</v>
      </c>
      <c r="E95" s="1118">
        <v>2</v>
      </c>
      <c r="F95" s="1119">
        <v>1</v>
      </c>
      <c r="G95" s="1119">
        <f>0</f>
        <v>0</v>
      </c>
      <c r="H95" s="1119">
        <v>1</v>
      </c>
      <c r="I95" s="1119">
        <f>0</f>
        <v>0</v>
      </c>
      <c r="J95" s="1119">
        <f>0</f>
        <v>0</v>
      </c>
      <c r="K95" s="1119">
        <v>1</v>
      </c>
      <c r="L95" s="1119">
        <f>0</f>
        <v>0</v>
      </c>
      <c r="M95" s="1119">
        <v>1</v>
      </c>
      <c r="N95" s="1119">
        <f>0</f>
        <v>0</v>
      </c>
      <c r="O95" s="1119">
        <f>0</f>
        <v>0</v>
      </c>
      <c r="P95" s="1119">
        <f>0</f>
        <v>0</v>
      </c>
      <c r="Q95" s="1119">
        <f>0</f>
        <v>0</v>
      </c>
      <c r="R95" s="1119">
        <f>0</f>
        <v>0</v>
      </c>
      <c r="S95" s="1119">
        <f>0</f>
        <v>0</v>
      </c>
      <c r="T95" s="1119">
        <f>0</f>
        <v>0</v>
      </c>
      <c r="U95" s="1119">
        <f>0</f>
        <v>0</v>
      </c>
      <c r="V95" s="1119">
        <v>1</v>
      </c>
      <c r="W95" s="314" t="s">
        <v>180</v>
      </c>
      <c r="X95" s="1639" t="s">
        <v>1140</v>
      </c>
    </row>
    <row r="96" spans="1:24" s="308" customFormat="1" ht="13.5" thickBot="1" x14ac:dyDescent="0.25">
      <c r="A96" s="1622"/>
      <c r="B96" s="1624"/>
      <c r="C96" s="257" t="s">
        <v>1113</v>
      </c>
      <c r="D96" s="1120">
        <f t="shared" si="1"/>
        <v>14</v>
      </c>
      <c r="E96" s="1121">
        <v>2</v>
      </c>
      <c r="F96" s="1122">
        <v>3</v>
      </c>
      <c r="G96" s="1122">
        <v>2</v>
      </c>
      <c r="H96" s="1122">
        <v>1</v>
      </c>
      <c r="I96" s="1122">
        <f>0</f>
        <v>0</v>
      </c>
      <c r="J96" s="1122">
        <v>2</v>
      </c>
      <c r="K96" s="1122">
        <v>1</v>
      </c>
      <c r="L96" s="1122">
        <f>0</f>
        <v>0</v>
      </c>
      <c r="M96" s="1122">
        <f>0</f>
        <v>0</v>
      </c>
      <c r="N96" s="1122">
        <v>2</v>
      </c>
      <c r="O96" s="1122">
        <v>1</v>
      </c>
      <c r="P96" s="1122">
        <f>0</f>
        <v>0</v>
      </c>
      <c r="Q96" s="1122">
        <f>0</f>
        <v>0</v>
      </c>
      <c r="R96" s="1122">
        <f>0</f>
        <v>0</v>
      </c>
      <c r="S96" s="1122">
        <f>0</f>
        <v>0</v>
      </c>
      <c r="T96" s="1122">
        <f>0</f>
        <v>0</v>
      </c>
      <c r="U96" s="1122">
        <f>0</f>
        <v>0</v>
      </c>
      <c r="V96" s="1122">
        <f>0</f>
        <v>0</v>
      </c>
      <c r="W96" s="257" t="s">
        <v>434</v>
      </c>
      <c r="X96" s="1636"/>
    </row>
    <row r="97" spans="1:24" s="309" customFormat="1" ht="13.5" customHeight="1" thickBot="1" x14ac:dyDescent="0.25">
      <c r="A97" s="1625" t="s">
        <v>1026</v>
      </c>
      <c r="B97" s="1627" t="s">
        <v>1027</v>
      </c>
      <c r="C97" s="256" t="s">
        <v>1111</v>
      </c>
      <c r="D97" s="1123">
        <f t="shared" si="1"/>
        <v>19</v>
      </c>
      <c r="E97" s="1124">
        <v>7</v>
      </c>
      <c r="F97" s="1125">
        <f>0</f>
        <v>0</v>
      </c>
      <c r="G97" s="1125">
        <f>0</f>
        <v>0</v>
      </c>
      <c r="H97" s="1125">
        <v>1</v>
      </c>
      <c r="I97" s="1125">
        <v>1</v>
      </c>
      <c r="J97" s="1125">
        <f>0</f>
        <v>0</v>
      </c>
      <c r="K97" s="1125">
        <v>2</v>
      </c>
      <c r="L97" s="1125">
        <v>1</v>
      </c>
      <c r="M97" s="1125">
        <v>1</v>
      </c>
      <c r="N97" s="1125">
        <v>1</v>
      </c>
      <c r="O97" s="1125">
        <v>1</v>
      </c>
      <c r="P97" s="1125">
        <f>0</f>
        <v>0</v>
      </c>
      <c r="Q97" s="1125">
        <v>1</v>
      </c>
      <c r="R97" s="1125">
        <f>0</f>
        <v>0</v>
      </c>
      <c r="S97" s="1125">
        <f>0</f>
        <v>0</v>
      </c>
      <c r="T97" s="1125">
        <v>1</v>
      </c>
      <c r="U97" s="1125">
        <f>0</f>
        <v>0</v>
      </c>
      <c r="V97" s="1125">
        <v>2</v>
      </c>
      <c r="W97" s="256" t="s">
        <v>180</v>
      </c>
      <c r="X97" s="1637" t="s">
        <v>1028</v>
      </c>
    </row>
    <row r="98" spans="1:24" s="309" customFormat="1" ht="13.5" thickBot="1" x14ac:dyDescent="0.25">
      <c r="A98" s="1626"/>
      <c r="B98" s="1628"/>
      <c r="C98" s="256" t="s">
        <v>1113</v>
      </c>
      <c r="D98" s="1123">
        <f t="shared" si="1"/>
        <v>14</v>
      </c>
      <c r="E98" s="1124">
        <v>6</v>
      </c>
      <c r="F98" s="1125">
        <v>3</v>
      </c>
      <c r="G98" s="1125">
        <f>0</f>
        <v>0</v>
      </c>
      <c r="H98" s="1125">
        <v>1</v>
      </c>
      <c r="I98" s="1125">
        <f>0</f>
        <v>0</v>
      </c>
      <c r="J98" s="1125">
        <f>0</f>
        <v>0</v>
      </c>
      <c r="K98" s="1125">
        <v>2</v>
      </c>
      <c r="L98" s="1125">
        <f>0</f>
        <v>0</v>
      </c>
      <c r="M98" s="1125">
        <f>0</f>
        <v>0</v>
      </c>
      <c r="N98" s="1125">
        <f>0</f>
        <v>0</v>
      </c>
      <c r="O98" s="1125">
        <f>0</f>
        <v>0</v>
      </c>
      <c r="P98" s="1125">
        <f>0</f>
        <v>0</v>
      </c>
      <c r="Q98" s="1125">
        <v>1</v>
      </c>
      <c r="R98" s="1125">
        <f>0</f>
        <v>0</v>
      </c>
      <c r="S98" s="1125">
        <f>0</f>
        <v>0</v>
      </c>
      <c r="T98" s="1125">
        <f>0</f>
        <v>0</v>
      </c>
      <c r="U98" s="1125">
        <f>0</f>
        <v>0</v>
      </c>
      <c r="V98" s="1125">
        <v>1</v>
      </c>
      <c r="W98" s="256" t="s">
        <v>434</v>
      </c>
      <c r="X98" s="1638"/>
    </row>
    <row r="99" spans="1:24" s="308" customFormat="1" ht="13.5" customHeight="1" thickBot="1" x14ac:dyDescent="0.25">
      <c r="A99" s="1629" t="s">
        <v>1141</v>
      </c>
      <c r="B99" s="1630" t="s">
        <v>461</v>
      </c>
      <c r="C99" s="314" t="s">
        <v>1111</v>
      </c>
      <c r="D99" s="1117">
        <f t="shared" si="1"/>
        <v>3</v>
      </c>
      <c r="E99" s="1118">
        <f>0</f>
        <v>0</v>
      </c>
      <c r="F99" s="1119">
        <f>0</f>
        <v>0</v>
      </c>
      <c r="G99" s="1119">
        <f>0</f>
        <v>0</v>
      </c>
      <c r="H99" s="1119">
        <f>0</f>
        <v>0</v>
      </c>
      <c r="I99" s="1119">
        <f>0</f>
        <v>0</v>
      </c>
      <c r="J99" s="1119">
        <f>0</f>
        <v>0</v>
      </c>
      <c r="K99" s="1119">
        <f>0</f>
        <v>0</v>
      </c>
      <c r="L99" s="1119">
        <f>0</f>
        <v>0</v>
      </c>
      <c r="M99" s="1119">
        <v>1</v>
      </c>
      <c r="N99" s="1119">
        <f>0</f>
        <v>0</v>
      </c>
      <c r="O99" s="1119">
        <f>0</f>
        <v>0</v>
      </c>
      <c r="P99" s="1119">
        <f>0</f>
        <v>0</v>
      </c>
      <c r="Q99" s="1119">
        <v>1</v>
      </c>
      <c r="R99" s="1119">
        <f>0</f>
        <v>0</v>
      </c>
      <c r="S99" s="1119">
        <f>0</f>
        <v>0</v>
      </c>
      <c r="T99" s="1119">
        <f>0</f>
        <v>0</v>
      </c>
      <c r="U99" s="1119">
        <f>0</f>
        <v>0</v>
      </c>
      <c r="V99" s="1119">
        <v>1</v>
      </c>
      <c r="W99" s="314" t="s">
        <v>180</v>
      </c>
      <c r="X99" s="1639" t="s">
        <v>502</v>
      </c>
    </row>
    <row r="100" spans="1:24" s="308" customFormat="1" ht="13.5" thickBot="1" x14ac:dyDescent="0.25">
      <c r="A100" s="1622"/>
      <c r="B100" s="1624"/>
      <c r="C100" s="257" t="s">
        <v>1113</v>
      </c>
      <c r="D100" s="1120">
        <f t="shared" si="1"/>
        <v>2</v>
      </c>
      <c r="E100" s="1121">
        <v>1</v>
      </c>
      <c r="F100" s="1122">
        <f>0</f>
        <v>0</v>
      </c>
      <c r="G100" s="1122">
        <v>1</v>
      </c>
      <c r="H100" s="1122">
        <f>0</f>
        <v>0</v>
      </c>
      <c r="I100" s="1122">
        <f>0</f>
        <v>0</v>
      </c>
      <c r="J100" s="1122">
        <f>0</f>
        <v>0</v>
      </c>
      <c r="K100" s="1122">
        <f>0</f>
        <v>0</v>
      </c>
      <c r="L100" s="1122">
        <f>0</f>
        <v>0</v>
      </c>
      <c r="M100" s="1122">
        <f>0</f>
        <v>0</v>
      </c>
      <c r="N100" s="1122">
        <f>0</f>
        <v>0</v>
      </c>
      <c r="O100" s="1122">
        <f>0</f>
        <v>0</v>
      </c>
      <c r="P100" s="1122">
        <f>0</f>
        <v>0</v>
      </c>
      <c r="Q100" s="1122">
        <f>0</f>
        <v>0</v>
      </c>
      <c r="R100" s="1122">
        <f>0</f>
        <v>0</v>
      </c>
      <c r="S100" s="1122">
        <f>0</f>
        <v>0</v>
      </c>
      <c r="T100" s="1122">
        <f>0</f>
        <v>0</v>
      </c>
      <c r="U100" s="1122">
        <f>0</f>
        <v>0</v>
      </c>
      <c r="V100" s="1122">
        <f>0</f>
        <v>0</v>
      </c>
      <c r="W100" s="257" t="s">
        <v>434</v>
      </c>
      <c r="X100" s="1636"/>
    </row>
    <row r="101" spans="1:24" s="309" customFormat="1" ht="13.5" customHeight="1" thickBot="1" x14ac:dyDescent="0.25">
      <c r="A101" s="1625" t="s">
        <v>1214</v>
      </c>
      <c r="B101" s="1627" t="s">
        <v>1215</v>
      </c>
      <c r="C101" s="256" t="s">
        <v>1111</v>
      </c>
      <c r="D101" s="1123">
        <f t="shared" si="1"/>
        <v>0</v>
      </c>
      <c r="E101" s="1124">
        <v>0</v>
      </c>
      <c r="F101" s="1125">
        <v>0</v>
      </c>
      <c r="G101" s="1125">
        <v>0</v>
      </c>
      <c r="H101" s="1125">
        <v>0</v>
      </c>
      <c r="I101" s="1125">
        <v>0</v>
      </c>
      <c r="J101" s="1125">
        <v>0</v>
      </c>
      <c r="K101" s="1125">
        <v>0</v>
      </c>
      <c r="L101" s="1125">
        <v>0</v>
      </c>
      <c r="M101" s="1125">
        <v>0</v>
      </c>
      <c r="N101" s="1125">
        <v>0</v>
      </c>
      <c r="O101" s="1125">
        <v>0</v>
      </c>
      <c r="P101" s="1125">
        <v>0</v>
      </c>
      <c r="Q101" s="1125">
        <v>0</v>
      </c>
      <c r="R101" s="1125">
        <v>0</v>
      </c>
      <c r="S101" s="1125">
        <v>0</v>
      </c>
      <c r="T101" s="1125">
        <v>0</v>
      </c>
      <c r="U101" s="1125">
        <v>0</v>
      </c>
      <c r="V101" s="1125">
        <v>0</v>
      </c>
      <c r="W101" s="256" t="s">
        <v>180</v>
      </c>
      <c r="X101" s="1637" t="s">
        <v>1246</v>
      </c>
    </row>
    <row r="102" spans="1:24" s="309" customFormat="1" ht="13.5" thickBot="1" x14ac:dyDescent="0.25">
      <c r="A102" s="1626"/>
      <c r="B102" s="1628"/>
      <c r="C102" s="256" t="s">
        <v>1113</v>
      </c>
      <c r="D102" s="1123">
        <f t="shared" si="1"/>
        <v>0</v>
      </c>
      <c r="E102" s="1124">
        <v>0</v>
      </c>
      <c r="F102" s="1125">
        <v>0</v>
      </c>
      <c r="G102" s="1125">
        <v>0</v>
      </c>
      <c r="H102" s="1125">
        <v>0</v>
      </c>
      <c r="I102" s="1125">
        <v>0</v>
      </c>
      <c r="J102" s="1125">
        <v>0</v>
      </c>
      <c r="K102" s="1125">
        <v>0</v>
      </c>
      <c r="L102" s="1125">
        <v>0</v>
      </c>
      <c r="M102" s="1125">
        <v>0</v>
      </c>
      <c r="N102" s="1125">
        <v>0</v>
      </c>
      <c r="O102" s="1125">
        <v>0</v>
      </c>
      <c r="P102" s="1125">
        <v>0</v>
      </c>
      <c r="Q102" s="1125">
        <v>0</v>
      </c>
      <c r="R102" s="1125">
        <v>0</v>
      </c>
      <c r="S102" s="1125">
        <v>0</v>
      </c>
      <c r="T102" s="1125">
        <v>0</v>
      </c>
      <c r="U102" s="1125">
        <v>0</v>
      </c>
      <c r="V102" s="1125">
        <v>0</v>
      </c>
      <c r="W102" s="256" t="s">
        <v>434</v>
      </c>
      <c r="X102" s="1638"/>
    </row>
    <row r="103" spans="1:24" s="308" customFormat="1" ht="13.5" customHeight="1" thickBot="1" x14ac:dyDescent="0.25">
      <c r="A103" s="1629" t="s">
        <v>1142</v>
      </c>
      <c r="B103" s="1630" t="s">
        <v>1143</v>
      </c>
      <c r="C103" s="314" t="s">
        <v>1111</v>
      </c>
      <c r="D103" s="1117">
        <f t="shared" si="1"/>
        <v>7</v>
      </c>
      <c r="E103" s="1118">
        <v>1</v>
      </c>
      <c r="F103" s="1119">
        <v>1</v>
      </c>
      <c r="G103" s="1119">
        <f>0</f>
        <v>0</v>
      </c>
      <c r="H103" s="1119">
        <f>0</f>
        <v>0</v>
      </c>
      <c r="I103" s="1119">
        <v>2</v>
      </c>
      <c r="J103" s="1119">
        <f>0</f>
        <v>0</v>
      </c>
      <c r="K103" s="1119">
        <f>0</f>
        <v>0</v>
      </c>
      <c r="L103" s="1119">
        <f>0</f>
        <v>0</v>
      </c>
      <c r="M103" s="1119">
        <f>0</f>
        <v>0</v>
      </c>
      <c r="N103" s="1119">
        <f>0</f>
        <v>0</v>
      </c>
      <c r="O103" s="1119">
        <v>1</v>
      </c>
      <c r="P103" s="1119">
        <v>1</v>
      </c>
      <c r="Q103" s="1119">
        <f>0</f>
        <v>0</v>
      </c>
      <c r="R103" s="1119">
        <f>0</f>
        <v>0</v>
      </c>
      <c r="S103" s="1119">
        <f>0</f>
        <v>0</v>
      </c>
      <c r="T103" s="1119">
        <f>0</f>
        <v>0</v>
      </c>
      <c r="U103" s="1119">
        <f>0</f>
        <v>0</v>
      </c>
      <c r="V103" s="1119">
        <v>1</v>
      </c>
      <c r="W103" s="314" t="s">
        <v>180</v>
      </c>
      <c r="X103" s="1639" t="s">
        <v>503</v>
      </c>
    </row>
    <row r="104" spans="1:24" s="308" customFormat="1" ht="13.5" thickBot="1" x14ac:dyDescent="0.25">
      <c r="A104" s="1622"/>
      <c r="B104" s="1624"/>
      <c r="C104" s="257" t="s">
        <v>1113</v>
      </c>
      <c r="D104" s="1120">
        <f t="shared" si="1"/>
        <v>2</v>
      </c>
      <c r="E104" s="1121">
        <f>0</f>
        <v>0</v>
      </c>
      <c r="F104" s="1122">
        <f>0</f>
        <v>0</v>
      </c>
      <c r="G104" s="1122">
        <v>1</v>
      </c>
      <c r="H104" s="1122">
        <f>0</f>
        <v>0</v>
      </c>
      <c r="I104" s="1122">
        <f>0</f>
        <v>0</v>
      </c>
      <c r="J104" s="1122">
        <f>0</f>
        <v>0</v>
      </c>
      <c r="K104" s="1122">
        <f>0</f>
        <v>0</v>
      </c>
      <c r="L104" s="1122">
        <f>0</f>
        <v>0</v>
      </c>
      <c r="M104" s="1122">
        <f>0</f>
        <v>0</v>
      </c>
      <c r="N104" s="1122">
        <f>0</f>
        <v>0</v>
      </c>
      <c r="O104" s="1122">
        <f>0</f>
        <v>0</v>
      </c>
      <c r="P104" s="1122">
        <f>0</f>
        <v>0</v>
      </c>
      <c r="Q104" s="1122">
        <f>0</f>
        <v>0</v>
      </c>
      <c r="R104" s="1122">
        <f>0</f>
        <v>0</v>
      </c>
      <c r="S104" s="1122">
        <v>1</v>
      </c>
      <c r="T104" s="1122">
        <f>0</f>
        <v>0</v>
      </c>
      <c r="U104" s="1122">
        <f>0</f>
        <v>0</v>
      </c>
      <c r="V104" s="1122">
        <f>0</f>
        <v>0</v>
      </c>
      <c r="W104" s="257" t="s">
        <v>434</v>
      </c>
      <c r="X104" s="1636"/>
    </row>
    <row r="105" spans="1:24" s="309" customFormat="1" ht="13.5" customHeight="1" thickBot="1" x14ac:dyDescent="0.25">
      <c r="A105" s="1625" t="s">
        <v>1029</v>
      </c>
      <c r="B105" s="1627" t="s">
        <v>1030</v>
      </c>
      <c r="C105" s="256" t="s">
        <v>1111</v>
      </c>
      <c r="D105" s="1123">
        <f t="shared" si="1"/>
        <v>1</v>
      </c>
      <c r="E105" s="1124">
        <f>0</f>
        <v>0</v>
      </c>
      <c r="F105" s="1125">
        <v>1</v>
      </c>
      <c r="G105" s="1125">
        <f>0</f>
        <v>0</v>
      </c>
      <c r="H105" s="1125">
        <f>0</f>
        <v>0</v>
      </c>
      <c r="I105" s="1125">
        <f>0</f>
        <v>0</v>
      </c>
      <c r="J105" s="1125">
        <f>0</f>
        <v>0</v>
      </c>
      <c r="K105" s="1125">
        <f>0</f>
        <v>0</v>
      </c>
      <c r="L105" s="1125">
        <f>0</f>
        <v>0</v>
      </c>
      <c r="M105" s="1125">
        <f>0</f>
        <v>0</v>
      </c>
      <c r="N105" s="1125">
        <f>0</f>
        <v>0</v>
      </c>
      <c r="O105" s="1125">
        <f>0</f>
        <v>0</v>
      </c>
      <c r="P105" s="1125">
        <f>0</f>
        <v>0</v>
      </c>
      <c r="Q105" s="1125">
        <f>0</f>
        <v>0</v>
      </c>
      <c r="R105" s="1125">
        <f>0</f>
        <v>0</v>
      </c>
      <c r="S105" s="1125">
        <f>0</f>
        <v>0</v>
      </c>
      <c r="T105" s="1125">
        <f>0</f>
        <v>0</v>
      </c>
      <c r="U105" s="1125">
        <f>0</f>
        <v>0</v>
      </c>
      <c r="V105" s="1125">
        <f>0</f>
        <v>0</v>
      </c>
      <c r="W105" s="256" t="s">
        <v>180</v>
      </c>
      <c r="X105" s="1637" t="s">
        <v>1031</v>
      </c>
    </row>
    <row r="106" spans="1:24" s="309" customFormat="1" ht="13.5" thickBot="1" x14ac:dyDescent="0.25">
      <c r="A106" s="1626"/>
      <c r="B106" s="1628"/>
      <c r="C106" s="256" t="s">
        <v>1113</v>
      </c>
      <c r="D106" s="1123">
        <f t="shared" si="1"/>
        <v>4</v>
      </c>
      <c r="E106" s="1124">
        <v>2</v>
      </c>
      <c r="F106" s="1125">
        <f>0</f>
        <v>0</v>
      </c>
      <c r="G106" s="1125">
        <v>1</v>
      </c>
      <c r="H106" s="1125">
        <f>0</f>
        <v>0</v>
      </c>
      <c r="I106" s="1125">
        <v>1</v>
      </c>
      <c r="J106" s="1125">
        <f>0</f>
        <v>0</v>
      </c>
      <c r="K106" s="1125">
        <f>0</f>
        <v>0</v>
      </c>
      <c r="L106" s="1125">
        <f>0</f>
        <v>0</v>
      </c>
      <c r="M106" s="1125">
        <f>0</f>
        <v>0</v>
      </c>
      <c r="N106" s="1125">
        <f>0</f>
        <v>0</v>
      </c>
      <c r="O106" s="1125">
        <f>0</f>
        <v>0</v>
      </c>
      <c r="P106" s="1125">
        <f>0</f>
        <v>0</v>
      </c>
      <c r="Q106" s="1125">
        <f>0</f>
        <v>0</v>
      </c>
      <c r="R106" s="1125">
        <f>0</f>
        <v>0</v>
      </c>
      <c r="S106" s="1125">
        <f>0</f>
        <v>0</v>
      </c>
      <c r="T106" s="1125">
        <f>0</f>
        <v>0</v>
      </c>
      <c r="U106" s="1125">
        <f>0</f>
        <v>0</v>
      </c>
      <c r="V106" s="1125">
        <f>0</f>
        <v>0</v>
      </c>
      <c r="W106" s="256" t="s">
        <v>434</v>
      </c>
      <c r="X106" s="1638"/>
    </row>
    <row r="107" spans="1:24" s="308" customFormat="1" ht="13.5" customHeight="1" thickBot="1" x14ac:dyDescent="0.25">
      <c r="A107" s="1629" t="s">
        <v>1032</v>
      </c>
      <c r="B107" s="1630" t="s">
        <v>1033</v>
      </c>
      <c r="C107" s="314" t="s">
        <v>1111</v>
      </c>
      <c r="D107" s="1117">
        <f t="shared" si="1"/>
        <v>5</v>
      </c>
      <c r="E107" s="1118">
        <f>0</f>
        <v>0</v>
      </c>
      <c r="F107" s="1119">
        <f>0</f>
        <v>0</v>
      </c>
      <c r="G107" s="1119">
        <v>1</v>
      </c>
      <c r="H107" s="1119">
        <f>0</f>
        <v>0</v>
      </c>
      <c r="I107" s="1119">
        <f>0</f>
        <v>0</v>
      </c>
      <c r="J107" s="1119">
        <v>1</v>
      </c>
      <c r="K107" s="1119">
        <f>0</f>
        <v>0</v>
      </c>
      <c r="L107" s="1119">
        <v>1</v>
      </c>
      <c r="M107" s="1119">
        <f>0</f>
        <v>0</v>
      </c>
      <c r="N107" s="1119">
        <f>0</f>
        <v>0</v>
      </c>
      <c r="O107" s="1119">
        <v>1</v>
      </c>
      <c r="P107" s="1119">
        <f>0</f>
        <v>0</v>
      </c>
      <c r="Q107" s="1119">
        <f>0</f>
        <v>0</v>
      </c>
      <c r="R107" s="1119">
        <f>0</f>
        <v>0</v>
      </c>
      <c r="S107" s="1119">
        <f>0</f>
        <v>0</v>
      </c>
      <c r="T107" s="1119">
        <f>0</f>
        <v>0</v>
      </c>
      <c r="U107" s="1119">
        <f>0</f>
        <v>0</v>
      </c>
      <c r="V107" s="1119">
        <v>1</v>
      </c>
      <c r="W107" s="314" t="s">
        <v>180</v>
      </c>
      <c r="X107" s="1639" t="s">
        <v>1034</v>
      </c>
    </row>
    <row r="108" spans="1:24" s="308" customFormat="1" ht="13.5" thickBot="1" x14ac:dyDescent="0.25">
      <c r="A108" s="1622"/>
      <c r="B108" s="1624"/>
      <c r="C108" s="257" t="s">
        <v>1113</v>
      </c>
      <c r="D108" s="1120">
        <f t="shared" si="1"/>
        <v>4</v>
      </c>
      <c r="E108" s="1121">
        <v>3</v>
      </c>
      <c r="F108" s="1122">
        <v>1</v>
      </c>
      <c r="G108" s="1122">
        <f>0</f>
        <v>0</v>
      </c>
      <c r="H108" s="1122">
        <f>0</f>
        <v>0</v>
      </c>
      <c r="I108" s="1122">
        <f>0</f>
        <v>0</v>
      </c>
      <c r="J108" s="1122">
        <f>0</f>
        <v>0</v>
      </c>
      <c r="K108" s="1122">
        <f>0</f>
        <v>0</v>
      </c>
      <c r="L108" s="1122">
        <f>0</f>
        <v>0</v>
      </c>
      <c r="M108" s="1122">
        <f>0</f>
        <v>0</v>
      </c>
      <c r="N108" s="1122">
        <f>0</f>
        <v>0</v>
      </c>
      <c r="O108" s="1122">
        <f>0</f>
        <v>0</v>
      </c>
      <c r="P108" s="1122">
        <f>0</f>
        <v>0</v>
      </c>
      <c r="Q108" s="1122">
        <f>0</f>
        <v>0</v>
      </c>
      <c r="R108" s="1122">
        <f>0</f>
        <v>0</v>
      </c>
      <c r="S108" s="1122">
        <f>0</f>
        <v>0</v>
      </c>
      <c r="T108" s="1122">
        <f>0</f>
        <v>0</v>
      </c>
      <c r="U108" s="1122">
        <f>0</f>
        <v>0</v>
      </c>
      <c r="V108" s="1122">
        <f>0</f>
        <v>0</v>
      </c>
      <c r="W108" s="257" t="s">
        <v>434</v>
      </c>
      <c r="X108" s="1636"/>
    </row>
    <row r="109" spans="1:24" s="309" customFormat="1" ht="13.5" thickBot="1" x14ac:dyDescent="0.25">
      <c r="A109" s="1625" t="s">
        <v>1600</v>
      </c>
      <c r="B109" s="1627" t="s">
        <v>1601</v>
      </c>
      <c r="C109" s="256" t="s">
        <v>1111</v>
      </c>
      <c r="D109" s="1123">
        <f t="shared" si="1"/>
        <v>0</v>
      </c>
      <c r="E109" s="1124">
        <f>0</f>
        <v>0</v>
      </c>
      <c r="F109" s="1125">
        <f>0</f>
        <v>0</v>
      </c>
      <c r="G109" s="1125">
        <f>0</f>
        <v>0</v>
      </c>
      <c r="H109" s="1125">
        <f>0</f>
        <v>0</v>
      </c>
      <c r="I109" s="1125">
        <f>0</f>
        <v>0</v>
      </c>
      <c r="J109" s="1125">
        <f>0</f>
        <v>0</v>
      </c>
      <c r="K109" s="1125">
        <f>0</f>
        <v>0</v>
      </c>
      <c r="L109" s="1125">
        <f>0</f>
        <v>0</v>
      </c>
      <c r="M109" s="1125">
        <f>0</f>
        <v>0</v>
      </c>
      <c r="N109" s="1125">
        <f>0</f>
        <v>0</v>
      </c>
      <c r="O109" s="1125">
        <f>0</f>
        <v>0</v>
      </c>
      <c r="P109" s="1125">
        <f>0</f>
        <v>0</v>
      </c>
      <c r="Q109" s="1125">
        <f>0</f>
        <v>0</v>
      </c>
      <c r="R109" s="1125">
        <f>0</f>
        <v>0</v>
      </c>
      <c r="S109" s="1125">
        <f>0</f>
        <v>0</v>
      </c>
      <c r="T109" s="1125">
        <f>0</f>
        <v>0</v>
      </c>
      <c r="U109" s="1125">
        <f>0</f>
        <v>0</v>
      </c>
      <c r="V109" s="1125">
        <f>0</f>
        <v>0</v>
      </c>
      <c r="W109" s="256" t="s">
        <v>180</v>
      </c>
      <c r="X109" s="1637" t="s">
        <v>1615</v>
      </c>
    </row>
    <row r="110" spans="1:24" s="309" customFormat="1" ht="13.5" thickBot="1" x14ac:dyDescent="0.25">
      <c r="A110" s="1626"/>
      <c r="B110" s="1628"/>
      <c r="C110" s="256" t="s">
        <v>1113</v>
      </c>
      <c r="D110" s="1123">
        <f t="shared" si="1"/>
        <v>2</v>
      </c>
      <c r="E110" s="1124">
        <f>0</f>
        <v>0</v>
      </c>
      <c r="F110" s="1125">
        <f>0</f>
        <v>0</v>
      </c>
      <c r="G110" s="1125">
        <f>0</f>
        <v>0</v>
      </c>
      <c r="H110" s="1125">
        <f>0</f>
        <v>0</v>
      </c>
      <c r="I110" s="1125">
        <v>1</v>
      </c>
      <c r="J110" s="1125">
        <f>0</f>
        <v>0</v>
      </c>
      <c r="K110" s="1125">
        <f>0</f>
        <v>0</v>
      </c>
      <c r="L110" s="1125">
        <f>0</f>
        <v>0</v>
      </c>
      <c r="M110" s="1125">
        <f>0</f>
        <v>0</v>
      </c>
      <c r="N110" s="1125">
        <f>0</f>
        <v>0</v>
      </c>
      <c r="O110" s="1125">
        <f>0</f>
        <v>0</v>
      </c>
      <c r="P110" s="1125">
        <f>0</f>
        <v>0</v>
      </c>
      <c r="Q110" s="1125">
        <f>0</f>
        <v>0</v>
      </c>
      <c r="R110" s="1125">
        <f>0</f>
        <v>0</v>
      </c>
      <c r="S110" s="1125">
        <v>1</v>
      </c>
      <c r="T110" s="1125">
        <f>0</f>
        <v>0</v>
      </c>
      <c r="U110" s="1125">
        <f>0</f>
        <v>0</v>
      </c>
      <c r="V110" s="1125">
        <f>0</f>
        <v>0</v>
      </c>
      <c r="W110" s="256" t="s">
        <v>434</v>
      </c>
      <c r="X110" s="1638"/>
    </row>
    <row r="111" spans="1:24" s="308" customFormat="1" ht="13.5" customHeight="1" thickBot="1" x14ac:dyDescent="0.25">
      <c r="A111" s="1629" t="s">
        <v>1216</v>
      </c>
      <c r="B111" s="1630" t="s">
        <v>1217</v>
      </c>
      <c r="C111" s="314" t="s">
        <v>1111</v>
      </c>
      <c r="D111" s="1117">
        <f t="shared" si="1"/>
        <v>1</v>
      </c>
      <c r="E111" s="1118">
        <f>0</f>
        <v>0</v>
      </c>
      <c r="F111" s="1119">
        <f>0</f>
        <v>0</v>
      </c>
      <c r="G111" s="1119">
        <f>0</f>
        <v>0</v>
      </c>
      <c r="H111" s="1119">
        <v>1</v>
      </c>
      <c r="I111" s="1119">
        <f>0</f>
        <v>0</v>
      </c>
      <c r="J111" s="1119">
        <f>0</f>
        <v>0</v>
      </c>
      <c r="K111" s="1119">
        <f>0</f>
        <v>0</v>
      </c>
      <c r="L111" s="1119">
        <f>0</f>
        <v>0</v>
      </c>
      <c r="M111" s="1119">
        <f>0</f>
        <v>0</v>
      </c>
      <c r="N111" s="1119">
        <f>0</f>
        <v>0</v>
      </c>
      <c r="O111" s="1119">
        <f>0</f>
        <v>0</v>
      </c>
      <c r="P111" s="1119">
        <f>0</f>
        <v>0</v>
      </c>
      <c r="Q111" s="1119">
        <f>0</f>
        <v>0</v>
      </c>
      <c r="R111" s="1119">
        <f>0</f>
        <v>0</v>
      </c>
      <c r="S111" s="1119">
        <f>0</f>
        <v>0</v>
      </c>
      <c r="T111" s="1119">
        <f>0</f>
        <v>0</v>
      </c>
      <c r="U111" s="1119">
        <f>0</f>
        <v>0</v>
      </c>
      <c r="V111" s="1119">
        <f>0</f>
        <v>0</v>
      </c>
      <c r="W111" s="314" t="s">
        <v>180</v>
      </c>
      <c r="X111" s="1639" t="s">
        <v>1247</v>
      </c>
    </row>
    <row r="112" spans="1:24" s="308" customFormat="1" ht="13.5" thickBot="1" x14ac:dyDescent="0.25">
      <c r="A112" s="1622"/>
      <c r="B112" s="1624"/>
      <c r="C112" s="257" t="s">
        <v>1113</v>
      </c>
      <c r="D112" s="1120">
        <f t="shared" si="1"/>
        <v>1</v>
      </c>
      <c r="E112" s="1121">
        <f>0</f>
        <v>0</v>
      </c>
      <c r="F112" s="1122">
        <f>0</f>
        <v>0</v>
      </c>
      <c r="G112" s="1122">
        <f>0</f>
        <v>0</v>
      </c>
      <c r="H112" s="1122">
        <f>0</f>
        <v>0</v>
      </c>
      <c r="I112" s="1122">
        <f>0</f>
        <v>0</v>
      </c>
      <c r="J112" s="1122">
        <f>0</f>
        <v>0</v>
      </c>
      <c r="K112" s="1122">
        <f>0</f>
        <v>0</v>
      </c>
      <c r="L112" s="1122">
        <f>0</f>
        <v>0</v>
      </c>
      <c r="M112" s="1122">
        <f>0</f>
        <v>0</v>
      </c>
      <c r="N112" s="1122">
        <f>0</f>
        <v>0</v>
      </c>
      <c r="O112" s="1122">
        <f>0</f>
        <v>0</v>
      </c>
      <c r="P112" s="1122">
        <f>0</f>
        <v>0</v>
      </c>
      <c r="Q112" s="1122">
        <f>0</f>
        <v>0</v>
      </c>
      <c r="R112" s="1122">
        <f>0</f>
        <v>0</v>
      </c>
      <c r="S112" s="1122">
        <f>0</f>
        <v>0</v>
      </c>
      <c r="T112" s="1122">
        <f>0</f>
        <v>0</v>
      </c>
      <c r="U112" s="1122">
        <f>0</f>
        <v>0</v>
      </c>
      <c r="V112" s="1122">
        <v>1</v>
      </c>
      <c r="W112" s="257" t="s">
        <v>434</v>
      </c>
      <c r="X112" s="1636"/>
    </row>
    <row r="113" spans="1:24" s="309" customFormat="1" ht="13.5" customHeight="1" thickBot="1" x14ac:dyDescent="0.25">
      <c r="A113" s="1625" t="s">
        <v>1035</v>
      </c>
      <c r="B113" s="1627" t="s">
        <v>1036</v>
      </c>
      <c r="C113" s="256" t="s">
        <v>1111</v>
      </c>
      <c r="D113" s="1123">
        <f t="shared" si="1"/>
        <v>82</v>
      </c>
      <c r="E113" s="1124">
        <v>12</v>
      </c>
      <c r="F113" s="1125">
        <v>6</v>
      </c>
      <c r="G113" s="1125">
        <v>2</v>
      </c>
      <c r="H113" s="1125">
        <v>4</v>
      </c>
      <c r="I113" s="1125">
        <v>5</v>
      </c>
      <c r="J113" s="1125">
        <v>5</v>
      </c>
      <c r="K113" s="1125">
        <v>3</v>
      </c>
      <c r="L113" s="1125">
        <v>1</v>
      </c>
      <c r="M113" s="1125">
        <v>7</v>
      </c>
      <c r="N113" s="1125">
        <v>5</v>
      </c>
      <c r="O113" s="1125">
        <v>13</v>
      </c>
      <c r="P113" s="1125">
        <v>5</v>
      </c>
      <c r="Q113" s="1125">
        <v>4</v>
      </c>
      <c r="R113" s="1125">
        <v>2</v>
      </c>
      <c r="S113" s="1125">
        <v>2</v>
      </c>
      <c r="T113" s="1125">
        <v>2</v>
      </c>
      <c r="U113" s="1125">
        <f>0</f>
        <v>0</v>
      </c>
      <c r="V113" s="1125">
        <v>4</v>
      </c>
      <c r="W113" s="256" t="s">
        <v>180</v>
      </c>
      <c r="X113" s="1637" t="s">
        <v>1037</v>
      </c>
    </row>
    <row r="114" spans="1:24" s="309" customFormat="1" ht="13.5" thickBot="1" x14ac:dyDescent="0.25">
      <c r="A114" s="1626"/>
      <c r="B114" s="1628"/>
      <c r="C114" s="256" t="s">
        <v>1113</v>
      </c>
      <c r="D114" s="1123">
        <f t="shared" si="1"/>
        <v>36</v>
      </c>
      <c r="E114" s="1124">
        <v>7</v>
      </c>
      <c r="F114" s="1125">
        <v>7</v>
      </c>
      <c r="G114" s="1125">
        <v>2</v>
      </c>
      <c r="H114" s="1125">
        <v>4</v>
      </c>
      <c r="I114" s="1125">
        <f>0</f>
        <v>0</v>
      </c>
      <c r="J114" s="1125">
        <v>2</v>
      </c>
      <c r="K114" s="1125">
        <v>2</v>
      </c>
      <c r="L114" s="1125">
        <f>0</f>
        <v>0</v>
      </c>
      <c r="M114" s="1125">
        <f>0</f>
        <v>0</v>
      </c>
      <c r="N114" s="1125">
        <v>1</v>
      </c>
      <c r="O114" s="1125">
        <v>1</v>
      </c>
      <c r="P114" s="1125">
        <f>0</f>
        <v>0</v>
      </c>
      <c r="Q114" s="1125">
        <v>1</v>
      </c>
      <c r="R114" s="1125">
        <f>0</f>
        <v>0</v>
      </c>
      <c r="S114" s="1125">
        <v>2</v>
      </c>
      <c r="T114" s="1125">
        <v>1</v>
      </c>
      <c r="U114" s="1125">
        <f>0</f>
        <v>0</v>
      </c>
      <c r="V114" s="1125">
        <v>6</v>
      </c>
      <c r="W114" s="256" t="s">
        <v>434</v>
      </c>
      <c r="X114" s="1638"/>
    </row>
    <row r="115" spans="1:24" s="308" customFormat="1" ht="13.5" customHeight="1" thickBot="1" x14ac:dyDescent="0.25">
      <c r="A115" s="1629" t="s">
        <v>1144</v>
      </c>
      <c r="B115" s="1630" t="s">
        <v>1145</v>
      </c>
      <c r="C115" s="314" t="s">
        <v>1111</v>
      </c>
      <c r="D115" s="1117">
        <f t="shared" si="1"/>
        <v>4</v>
      </c>
      <c r="E115" s="1118">
        <f>0</f>
        <v>0</v>
      </c>
      <c r="F115" s="1119">
        <f>0</f>
        <v>0</v>
      </c>
      <c r="G115" s="1119">
        <f>0</f>
        <v>0</v>
      </c>
      <c r="H115" s="1119">
        <f>0</f>
        <v>0</v>
      </c>
      <c r="I115" s="1119">
        <f>0</f>
        <v>0</v>
      </c>
      <c r="J115" s="1119">
        <v>1</v>
      </c>
      <c r="K115" s="1119">
        <f>0</f>
        <v>0</v>
      </c>
      <c r="L115" s="1119">
        <f>0</f>
        <v>0</v>
      </c>
      <c r="M115" s="1119">
        <v>1</v>
      </c>
      <c r="N115" s="1119">
        <f>0</f>
        <v>0</v>
      </c>
      <c r="O115" s="1119">
        <v>1</v>
      </c>
      <c r="P115" s="1119">
        <f>0</f>
        <v>0</v>
      </c>
      <c r="Q115" s="1119">
        <f>0</f>
        <v>0</v>
      </c>
      <c r="R115" s="1119">
        <f>0</f>
        <v>0</v>
      </c>
      <c r="S115" s="1119">
        <f>0</f>
        <v>0</v>
      </c>
      <c r="T115" s="1119">
        <f>0</f>
        <v>0</v>
      </c>
      <c r="U115" s="1119">
        <f>0</f>
        <v>0</v>
      </c>
      <c r="V115" s="1119">
        <v>1</v>
      </c>
      <c r="W115" s="314" t="s">
        <v>180</v>
      </c>
      <c r="X115" s="1639" t="s">
        <v>1146</v>
      </c>
    </row>
    <row r="116" spans="1:24" s="308" customFormat="1" ht="13.5" thickBot="1" x14ac:dyDescent="0.25">
      <c r="A116" s="1622"/>
      <c r="B116" s="1624"/>
      <c r="C116" s="257" t="s">
        <v>1113</v>
      </c>
      <c r="D116" s="1120">
        <f t="shared" si="1"/>
        <v>2</v>
      </c>
      <c r="E116" s="1121">
        <v>1</v>
      </c>
      <c r="F116" s="1122">
        <f>0</f>
        <v>0</v>
      </c>
      <c r="G116" s="1122">
        <v>1</v>
      </c>
      <c r="H116" s="1122">
        <f>0</f>
        <v>0</v>
      </c>
      <c r="I116" s="1122">
        <f>0</f>
        <v>0</v>
      </c>
      <c r="J116" s="1122">
        <f>0</f>
        <v>0</v>
      </c>
      <c r="K116" s="1122">
        <f>0</f>
        <v>0</v>
      </c>
      <c r="L116" s="1122">
        <f>0</f>
        <v>0</v>
      </c>
      <c r="M116" s="1122">
        <f>0</f>
        <v>0</v>
      </c>
      <c r="N116" s="1122">
        <f>0</f>
        <v>0</v>
      </c>
      <c r="O116" s="1122">
        <f>0</f>
        <v>0</v>
      </c>
      <c r="P116" s="1122">
        <f>0</f>
        <v>0</v>
      </c>
      <c r="Q116" s="1122">
        <f>0</f>
        <v>0</v>
      </c>
      <c r="R116" s="1122">
        <f>0</f>
        <v>0</v>
      </c>
      <c r="S116" s="1122">
        <f>0</f>
        <v>0</v>
      </c>
      <c r="T116" s="1122">
        <f>0</f>
        <v>0</v>
      </c>
      <c r="U116" s="1122">
        <f>0</f>
        <v>0</v>
      </c>
      <c r="V116" s="1122">
        <f>0</f>
        <v>0</v>
      </c>
      <c r="W116" s="257" t="s">
        <v>434</v>
      </c>
      <c r="X116" s="1636"/>
    </row>
    <row r="117" spans="1:24" s="309" customFormat="1" ht="13.5" customHeight="1" thickBot="1" x14ac:dyDescent="0.25">
      <c r="A117" s="1625" t="s">
        <v>1147</v>
      </c>
      <c r="B117" s="1627" t="s">
        <v>1148</v>
      </c>
      <c r="C117" s="256" t="s">
        <v>1111</v>
      </c>
      <c r="D117" s="1123">
        <f t="shared" si="1"/>
        <v>0</v>
      </c>
      <c r="E117" s="1124">
        <f>0</f>
        <v>0</v>
      </c>
      <c r="F117" s="1125">
        <f>0</f>
        <v>0</v>
      </c>
      <c r="G117" s="1125">
        <f>0</f>
        <v>0</v>
      </c>
      <c r="H117" s="1125">
        <f>0</f>
        <v>0</v>
      </c>
      <c r="I117" s="1125">
        <f>0</f>
        <v>0</v>
      </c>
      <c r="J117" s="1125">
        <f>0</f>
        <v>0</v>
      </c>
      <c r="K117" s="1125">
        <f>0</f>
        <v>0</v>
      </c>
      <c r="L117" s="1125">
        <f>0</f>
        <v>0</v>
      </c>
      <c r="M117" s="1125">
        <f>0</f>
        <v>0</v>
      </c>
      <c r="N117" s="1125">
        <f>0</f>
        <v>0</v>
      </c>
      <c r="O117" s="1125">
        <f>0</f>
        <v>0</v>
      </c>
      <c r="P117" s="1125">
        <f>0</f>
        <v>0</v>
      </c>
      <c r="Q117" s="1125">
        <f>0</f>
        <v>0</v>
      </c>
      <c r="R117" s="1125">
        <f>0</f>
        <v>0</v>
      </c>
      <c r="S117" s="1125">
        <f>0</f>
        <v>0</v>
      </c>
      <c r="T117" s="1125">
        <f>0</f>
        <v>0</v>
      </c>
      <c r="U117" s="1125">
        <f>0</f>
        <v>0</v>
      </c>
      <c r="V117" s="1125">
        <f>0</f>
        <v>0</v>
      </c>
      <c r="W117" s="256" t="s">
        <v>180</v>
      </c>
      <c r="X117" s="1637" t="s">
        <v>1149</v>
      </c>
    </row>
    <row r="118" spans="1:24" s="309" customFormat="1" ht="13.5" thickBot="1" x14ac:dyDescent="0.25">
      <c r="A118" s="1626"/>
      <c r="B118" s="1628"/>
      <c r="C118" s="256" t="s">
        <v>1113</v>
      </c>
      <c r="D118" s="1123">
        <f t="shared" si="1"/>
        <v>1</v>
      </c>
      <c r="E118" s="1124">
        <f>0</f>
        <v>0</v>
      </c>
      <c r="F118" s="1125">
        <f>0</f>
        <v>0</v>
      </c>
      <c r="G118" s="1125">
        <f>0</f>
        <v>0</v>
      </c>
      <c r="H118" s="1125">
        <f>0</f>
        <v>0</v>
      </c>
      <c r="I118" s="1125">
        <f>0</f>
        <v>0</v>
      </c>
      <c r="J118" s="1125">
        <f>0</f>
        <v>0</v>
      </c>
      <c r="K118" s="1125">
        <f>0</f>
        <v>0</v>
      </c>
      <c r="L118" s="1125">
        <f>0</f>
        <v>0</v>
      </c>
      <c r="M118" s="1125">
        <v>1</v>
      </c>
      <c r="N118" s="1125">
        <f>0</f>
        <v>0</v>
      </c>
      <c r="O118" s="1125">
        <f>0</f>
        <v>0</v>
      </c>
      <c r="P118" s="1125">
        <f>0</f>
        <v>0</v>
      </c>
      <c r="Q118" s="1125">
        <f>0</f>
        <v>0</v>
      </c>
      <c r="R118" s="1125">
        <f>0</f>
        <v>0</v>
      </c>
      <c r="S118" s="1125">
        <f>0</f>
        <v>0</v>
      </c>
      <c r="T118" s="1125">
        <f>0</f>
        <v>0</v>
      </c>
      <c r="U118" s="1125">
        <f>0</f>
        <v>0</v>
      </c>
      <c r="V118" s="1125">
        <f>0</f>
        <v>0</v>
      </c>
      <c r="W118" s="256" t="s">
        <v>434</v>
      </c>
      <c r="X118" s="1638"/>
    </row>
    <row r="119" spans="1:24" s="308" customFormat="1" ht="13.5" customHeight="1" thickBot="1" x14ac:dyDescent="0.25">
      <c r="A119" s="1629" t="s">
        <v>1569</v>
      </c>
      <c r="B119" s="1630" t="s">
        <v>1570</v>
      </c>
      <c r="C119" s="314" t="s">
        <v>1111</v>
      </c>
      <c r="D119" s="1117">
        <f t="shared" si="1"/>
        <v>0</v>
      </c>
      <c r="E119" s="1118">
        <f>0</f>
        <v>0</v>
      </c>
      <c r="F119" s="1119">
        <f>0</f>
        <v>0</v>
      </c>
      <c r="G119" s="1119">
        <f>0</f>
        <v>0</v>
      </c>
      <c r="H119" s="1119">
        <f>0</f>
        <v>0</v>
      </c>
      <c r="I119" s="1119">
        <f>0</f>
        <v>0</v>
      </c>
      <c r="J119" s="1119">
        <f>0</f>
        <v>0</v>
      </c>
      <c r="K119" s="1119">
        <f>0</f>
        <v>0</v>
      </c>
      <c r="L119" s="1119">
        <f>0</f>
        <v>0</v>
      </c>
      <c r="M119" s="1119">
        <f>0</f>
        <v>0</v>
      </c>
      <c r="N119" s="1119">
        <f>0</f>
        <v>0</v>
      </c>
      <c r="O119" s="1119">
        <f>0</f>
        <v>0</v>
      </c>
      <c r="P119" s="1119">
        <f>0</f>
        <v>0</v>
      </c>
      <c r="Q119" s="1119">
        <f>0</f>
        <v>0</v>
      </c>
      <c r="R119" s="1119">
        <f>0</f>
        <v>0</v>
      </c>
      <c r="S119" s="1119">
        <f>0</f>
        <v>0</v>
      </c>
      <c r="T119" s="1119">
        <f>0</f>
        <v>0</v>
      </c>
      <c r="U119" s="1119">
        <f>0</f>
        <v>0</v>
      </c>
      <c r="V119" s="1119">
        <f>0</f>
        <v>0</v>
      </c>
      <c r="W119" s="314" t="s">
        <v>180</v>
      </c>
      <c r="X119" s="1639" t="s">
        <v>1586</v>
      </c>
    </row>
    <row r="120" spans="1:24" s="308" customFormat="1" ht="13.5" thickBot="1" x14ac:dyDescent="0.25">
      <c r="A120" s="1622"/>
      <c r="B120" s="1624"/>
      <c r="C120" s="257" t="s">
        <v>1113</v>
      </c>
      <c r="D120" s="1120">
        <f t="shared" si="1"/>
        <v>2</v>
      </c>
      <c r="E120" s="1121">
        <v>1</v>
      </c>
      <c r="F120" s="1122">
        <f>0</f>
        <v>0</v>
      </c>
      <c r="G120" s="1122">
        <v>1</v>
      </c>
      <c r="H120" s="1122">
        <f>0</f>
        <v>0</v>
      </c>
      <c r="I120" s="1122">
        <f>0</f>
        <v>0</v>
      </c>
      <c r="J120" s="1122">
        <f>0</f>
        <v>0</v>
      </c>
      <c r="K120" s="1122">
        <f>0</f>
        <v>0</v>
      </c>
      <c r="L120" s="1122">
        <f>0</f>
        <v>0</v>
      </c>
      <c r="M120" s="1122">
        <f>0</f>
        <v>0</v>
      </c>
      <c r="N120" s="1122">
        <f>0</f>
        <v>0</v>
      </c>
      <c r="O120" s="1122">
        <f>0</f>
        <v>0</v>
      </c>
      <c r="P120" s="1122">
        <f>0</f>
        <v>0</v>
      </c>
      <c r="Q120" s="1122">
        <f>0</f>
        <v>0</v>
      </c>
      <c r="R120" s="1122">
        <f>0</f>
        <v>0</v>
      </c>
      <c r="S120" s="1122">
        <f>0</f>
        <v>0</v>
      </c>
      <c r="T120" s="1122">
        <f>0</f>
        <v>0</v>
      </c>
      <c r="U120" s="1122">
        <f>0</f>
        <v>0</v>
      </c>
      <c r="V120" s="1122">
        <f>0</f>
        <v>0</v>
      </c>
      <c r="W120" s="257" t="s">
        <v>434</v>
      </c>
      <c r="X120" s="1636"/>
    </row>
    <row r="121" spans="1:24" s="309" customFormat="1" ht="13.5" customHeight="1" thickBot="1" x14ac:dyDescent="0.25">
      <c r="A121" s="1625" t="s">
        <v>1150</v>
      </c>
      <c r="B121" s="1627" t="s">
        <v>1151</v>
      </c>
      <c r="C121" s="256" t="s">
        <v>1111</v>
      </c>
      <c r="D121" s="1123">
        <f t="shared" si="1"/>
        <v>1</v>
      </c>
      <c r="E121" s="1124">
        <f>0</f>
        <v>0</v>
      </c>
      <c r="F121" s="1125">
        <v>1</v>
      </c>
      <c r="G121" s="1125">
        <f>0</f>
        <v>0</v>
      </c>
      <c r="H121" s="1125">
        <f>0</f>
        <v>0</v>
      </c>
      <c r="I121" s="1125">
        <f>0</f>
        <v>0</v>
      </c>
      <c r="J121" s="1125">
        <f>0</f>
        <v>0</v>
      </c>
      <c r="K121" s="1125">
        <f>0</f>
        <v>0</v>
      </c>
      <c r="L121" s="1125">
        <f>0</f>
        <v>0</v>
      </c>
      <c r="M121" s="1125">
        <f>0</f>
        <v>0</v>
      </c>
      <c r="N121" s="1125">
        <f>0</f>
        <v>0</v>
      </c>
      <c r="O121" s="1125">
        <f>0</f>
        <v>0</v>
      </c>
      <c r="P121" s="1125">
        <f>0</f>
        <v>0</v>
      </c>
      <c r="Q121" s="1125">
        <f>0</f>
        <v>0</v>
      </c>
      <c r="R121" s="1125">
        <f>0</f>
        <v>0</v>
      </c>
      <c r="S121" s="1125">
        <f>0</f>
        <v>0</v>
      </c>
      <c r="T121" s="1125">
        <f>0</f>
        <v>0</v>
      </c>
      <c r="U121" s="1125">
        <f>0</f>
        <v>0</v>
      </c>
      <c r="V121" s="1125">
        <f>0</f>
        <v>0</v>
      </c>
      <c r="W121" s="256" t="s">
        <v>180</v>
      </c>
      <c r="X121" s="1637" t="s">
        <v>1152</v>
      </c>
    </row>
    <row r="122" spans="1:24" s="309" customFormat="1" ht="12.75" x14ac:dyDescent="0.2">
      <c r="A122" s="1631"/>
      <c r="B122" s="1632"/>
      <c r="C122" s="1221" t="s">
        <v>1113</v>
      </c>
      <c r="D122" s="1134">
        <f t="shared" si="1"/>
        <v>8</v>
      </c>
      <c r="E122" s="1222">
        <v>3</v>
      </c>
      <c r="F122" s="1223">
        <v>1</v>
      </c>
      <c r="G122" s="1223">
        <f>0</f>
        <v>0</v>
      </c>
      <c r="H122" s="1223">
        <v>3</v>
      </c>
      <c r="I122" s="1223">
        <f>0</f>
        <v>0</v>
      </c>
      <c r="J122" s="1223">
        <f>0</f>
        <v>0</v>
      </c>
      <c r="K122" s="1223">
        <f>0</f>
        <v>0</v>
      </c>
      <c r="L122" s="1223">
        <v>1</v>
      </c>
      <c r="M122" s="1223">
        <f>0</f>
        <v>0</v>
      </c>
      <c r="N122" s="1223">
        <f>0</f>
        <v>0</v>
      </c>
      <c r="O122" s="1223">
        <f>0</f>
        <v>0</v>
      </c>
      <c r="P122" s="1223">
        <f>0</f>
        <v>0</v>
      </c>
      <c r="Q122" s="1223">
        <f>0</f>
        <v>0</v>
      </c>
      <c r="R122" s="1223">
        <f>0</f>
        <v>0</v>
      </c>
      <c r="S122" s="1223">
        <f>0</f>
        <v>0</v>
      </c>
      <c r="T122" s="1223">
        <f>0</f>
        <v>0</v>
      </c>
      <c r="U122" s="1223">
        <f>0</f>
        <v>0</v>
      </c>
      <c r="V122" s="1223">
        <f>0</f>
        <v>0</v>
      </c>
      <c r="W122" s="1221" t="s">
        <v>434</v>
      </c>
      <c r="X122" s="1640"/>
    </row>
    <row r="123" spans="1:24" s="308" customFormat="1" ht="13.5" customHeight="1" thickBot="1" x14ac:dyDescent="0.25">
      <c r="A123" s="1633" t="s">
        <v>1038</v>
      </c>
      <c r="B123" s="1634" t="s">
        <v>1039</v>
      </c>
      <c r="C123" s="310" t="s">
        <v>1111</v>
      </c>
      <c r="D123" s="1126">
        <f t="shared" si="1"/>
        <v>19</v>
      </c>
      <c r="E123" s="1127">
        <f>0</f>
        <v>0</v>
      </c>
      <c r="F123" s="1128">
        <v>1</v>
      </c>
      <c r="G123" s="1128">
        <v>1</v>
      </c>
      <c r="H123" s="1128">
        <v>1</v>
      </c>
      <c r="I123" s="1128">
        <v>2</v>
      </c>
      <c r="J123" s="1128">
        <v>2</v>
      </c>
      <c r="K123" s="1128">
        <v>3</v>
      </c>
      <c r="L123" s="1128">
        <v>3</v>
      </c>
      <c r="M123" s="1128">
        <v>2</v>
      </c>
      <c r="N123" s="1128">
        <v>1</v>
      </c>
      <c r="O123" s="1128">
        <f>0</f>
        <v>0</v>
      </c>
      <c r="P123" s="1128">
        <f>0</f>
        <v>0</v>
      </c>
      <c r="Q123" s="1128">
        <v>2</v>
      </c>
      <c r="R123" s="1128">
        <f>0</f>
        <v>0</v>
      </c>
      <c r="S123" s="1128">
        <v>1</v>
      </c>
      <c r="T123" s="1128">
        <f>0</f>
        <v>0</v>
      </c>
      <c r="U123" s="1128">
        <f>0</f>
        <v>0</v>
      </c>
      <c r="V123" s="1128">
        <f>0</f>
        <v>0</v>
      </c>
      <c r="W123" s="310" t="s">
        <v>180</v>
      </c>
      <c r="X123" s="1641" t="s">
        <v>504</v>
      </c>
    </row>
    <row r="124" spans="1:24" s="308" customFormat="1" ht="13.5" thickBot="1" x14ac:dyDescent="0.25">
      <c r="A124" s="1622"/>
      <c r="B124" s="1624"/>
      <c r="C124" s="257" t="s">
        <v>1113</v>
      </c>
      <c r="D124" s="1120">
        <f t="shared" si="1"/>
        <v>7</v>
      </c>
      <c r="E124" s="1121">
        <f>0</f>
        <v>0</v>
      </c>
      <c r="F124" s="1122">
        <f>0</f>
        <v>0</v>
      </c>
      <c r="G124" s="1122">
        <v>1</v>
      </c>
      <c r="H124" s="1122">
        <v>1</v>
      </c>
      <c r="I124" s="1122">
        <f>0</f>
        <v>0</v>
      </c>
      <c r="J124" s="1122">
        <v>1</v>
      </c>
      <c r="K124" s="1122">
        <v>1</v>
      </c>
      <c r="L124" s="1122">
        <f>0</f>
        <v>0</v>
      </c>
      <c r="M124" s="1122">
        <v>1</v>
      </c>
      <c r="N124" s="1122">
        <f>0</f>
        <v>0</v>
      </c>
      <c r="O124" s="1122">
        <v>1</v>
      </c>
      <c r="P124" s="1122">
        <f>0</f>
        <v>0</v>
      </c>
      <c r="Q124" s="1122">
        <f>0</f>
        <v>0</v>
      </c>
      <c r="R124" s="1122">
        <f>0</f>
        <v>0</v>
      </c>
      <c r="S124" s="1122">
        <f>0</f>
        <v>0</v>
      </c>
      <c r="T124" s="1122">
        <v>1</v>
      </c>
      <c r="U124" s="1122">
        <f>0</f>
        <v>0</v>
      </c>
      <c r="V124" s="1122">
        <f>0</f>
        <v>0</v>
      </c>
      <c r="W124" s="257" t="s">
        <v>434</v>
      </c>
      <c r="X124" s="1636"/>
    </row>
    <row r="125" spans="1:24" s="309" customFormat="1" ht="13.5" customHeight="1" thickBot="1" x14ac:dyDescent="0.25">
      <c r="A125" s="1625" t="s">
        <v>1040</v>
      </c>
      <c r="B125" s="1627" t="s">
        <v>1041</v>
      </c>
      <c r="C125" s="256" t="s">
        <v>1111</v>
      </c>
      <c r="D125" s="1123">
        <f t="shared" si="1"/>
        <v>6</v>
      </c>
      <c r="E125" s="1124">
        <f>0</f>
        <v>0</v>
      </c>
      <c r="F125" s="1125">
        <f>0</f>
        <v>0</v>
      </c>
      <c r="G125" s="1125">
        <v>2</v>
      </c>
      <c r="H125" s="1125">
        <f>0</f>
        <v>0</v>
      </c>
      <c r="I125" s="1125">
        <f>0</f>
        <v>0</v>
      </c>
      <c r="J125" s="1125">
        <f>0</f>
        <v>0</v>
      </c>
      <c r="K125" s="1125">
        <f>0</f>
        <v>0</v>
      </c>
      <c r="L125" s="1125">
        <v>1</v>
      </c>
      <c r="M125" s="1125">
        <v>1</v>
      </c>
      <c r="N125" s="1125">
        <f>0</f>
        <v>0</v>
      </c>
      <c r="O125" s="1125">
        <v>1</v>
      </c>
      <c r="P125" s="1125">
        <f>0</f>
        <v>0</v>
      </c>
      <c r="Q125" s="1125">
        <v>1</v>
      </c>
      <c r="R125" s="1125">
        <f>0</f>
        <v>0</v>
      </c>
      <c r="S125" s="1125">
        <f>0</f>
        <v>0</v>
      </c>
      <c r="T125" s="1125">
        <f>0</f>
        <v>0</v>
      </c>
      <c r="U125" s="1125">
        <f>0</f>
        <v>0</v>
      </c>
      <c r="V125" s="1125">
        <f>0</f>
        <v>0</v>
      </c>
      <c r="W125" s="256" t="s">
        <v>180</v>
      </c>
      <c r="X125" s="1637" t="s">
        <v>1042</v>
      </c>
    </row>
    <row r="126" spans="1:24" s="309" customFormat="1" ht="13.5" thickBot="1" x14ac:dyDescent="0.25">
      <c r="A126" s="1626"/>
      <c r="B126" s="1628"/>
      <c r="C126" s="256" t="s">
        <v>1113</v>
      </c>
      <c r="D126" s="1123">
        <f t="shared" si="1"/>
        <v>1</v>
      </c>
      <c r="E126" s="1124">
        <f>0</f>
        <v>0</v>
      </c>
      <c r="F126" s="1125">
        <f>0</f>
        <v>0</v>
      </c>
      <c r="G126" s="1125">
        <f>0</f>
        <v>0</v>
      </c>
      <c r="H126" s="1125">
        <f>0</f>
        <v>0</v>
      </c>
      <c r="I126" s="1125">
        <f>0</f>
        <v>0</v>
      </c>
      <c r="J126" s="1125">
        <f>0</f>
        <v>0</v>
      </c>
      <c r="K126" s="1125">
        <f>0</f>
        <v>0</v>
      </c>
      <c r="L126" s="1125">
        <f>0</f>
        <v>0</v>
      </c>
      <c r="M126" s="1125">
        <f>0</f>
        <v>0</v>
      </c>
      <c r="N126" s="1125">
        <f>0</f>
        <v>0</v>
      </c>
      <c r="O126" s="1125">
        <v>1</v>
      </c>
      <c r="P126" s="1125">
        <f>0</f>
        <v>0</v>
      </c>
      <c r="Q126" s="1125">
        <f>0</f>
        <v>0</v>
      </c>
      <c r="R126" s="1125">
        <f>0</f>
        <v>0</v>
      </c>
      <c r="S126" s="1125">
        <f>0</f>
        <v>0</v>
      </c>
      <c r="T126" s="1125">
        <f>0</f>
        <v>0</v>
      </c>
      <c r="U126" s="1125">
        <f>0</f>
        <v>0</v>
      </c>
      <c r="V126" s="1125">
        <f>0</f>
        <v>0</v>
      </c>
      <c r="W126" s="256" t="s">
        <v>434</v>
      </c>
      <c r="X126" s="1638"/>
    </row>
    <row r="127" spans="1:24" s="308" customFormat="1" ht="12" customHeight="1" thickBot="1" x14ac:dyDescent="0.25">
      <c r="A127" s="1629" t="s">
        <v>1043</v>
      </c>
      <c r="B127" s="1630" t="s">
        <v>1044</v>
      </c>
      <c r="C127" s="314" t="s">
        <v>1111</v>
      </c>
      <c r="D127" s="1117">
        <f t="shared" si="1"/>
        <v>5</v>
      </c>
      <c r="E127" s="1118">
        <v>1</v>
      </c>
      <c r="F127" s="1119">
        <f>0</f>
        <v>0</v>
      </c>
      <c r="G127" s="1119">
        <f>0</f>
        <v>0</v>
      </c>
      <c r="H127" s="1119">
        <f>0</f>
        <v>0</v>
      </c>
      <c r="I127" s="1119">
        <f>0</f>
        <v>0</v>
      </c>
      <c r="J127" s="1119">
        <v>1</v>
      </c>
      <c r="K127" s="1119">
        <v>1</v>
      </c>
      <c r="L127" s="1119">
        <f>0</f>
        <v>0</v>
      </c>
      <c r="M127" s="1119">
        <f>0</f>
        <v>0</v>
      </c>
      <c r="N127" s="1119">
        <v>1</v>
      </c>
      <c r="O127" s="1119">
        <f>0</f>
        <v>0</v>
      </c>
      <c r="P127" s="1119">
        <f>0</f>
        <v>0</v>
      </c>
      <c r="Q127" s="1119">
        <v>1</v>
      </c>
      <c r="R127" s="1119">
        <f>0</f>
        <v>0</v>
      </c>
      <c r="S127" s="1119">
        <f>0</f>
        <v>0</v>
      </c>
      <c r="T127" s="1119">
        <f>0</f>
        <v>0</v>
      </c>
      <c r="U127" s="1119">
        <f>0</f>
        <v>0</v>
      </c>
      <c r="V127" s="1119">
        <f>0</f>
        <v>0</v>
      </c>
      <c r="W127" s="314" t="s">
        <v>180</v>
      </c>
      <c r="X127" s="1639" t="s">
        <v>1045</v>
      </c>
    </row>
    <row r="128" spans="1:24" s="308" customFormat="1" ht="12" customHeight="1" thickBot="1" x14ac:dyDescent="0.25">
      <c r="A128" s="1622"/>
      <c r="B128" s="1624"/>
      <c r="C128" s="257" t="s">
        <v>1113</v>
      </c>
      <c r="D128" s="1120">
        <f t="shared" si="1"/>
        <v>5</v>
      </c>
      <c r="E128" s="1121">
        <f>0</f>
        <v>0</v>
      </c>
      <c r="F128" s="1122">
        <v>1</v>
      </c>
      <c r="G128" s="1122">
        <v>1</v>
      </c>
      <c r="H128" s="1122">
        <f>0</f>
        <v>0</v>
      </c>
      <c r="I128" s="1122">
        <f>0</f>
        <v>0</v>
      </c>
      <c r="J128" s="1122">
        <v>1</v>
      </c>
      <c r="K128" s="1122">
        <v>1</v>
      </c>
      <c r="L128" s="1122">
        <f>0</f>
        <v>0</v>
      </c>
      <c r="M128" s="1122">
        <f>0</f>
        <v>0</v>
      </c>
      <c r="N128" s="1122">
        <f>0</f>
        <v>0</v>
      </c>
      <c r="O128" s="1122">
        <f>0</f>
        <v>0</v>
      </c>
      <c r="P128" s="1122">
        <v>1</v>
      </c>
      <c r="Q128" s="1122">
        <f>0</f>
        <v>0</v>
      </c>
      <c r="R128" s="1122">
        <f>0</f>
        <v>0</v>
      </c>
      <c r="S128" s="1122">
        <f>0</f>
        <v>0</v>
      </c>
      <c r="T128" s="1122">
        <f>0</f>
        <v>0</v>
      </c>
      <c r="U128" s="1122">
        <f>0</f>
        <v>0</v>
      </c>
      <c r="V128" s="1122">
        <f>0</f>
        <v>0</v>
      </c>
      <c r="W128" s="257" t="s">
        <v>434</v>
      </c>
      <c r="X128" s="1636"/>
    </row>
    <row r="129" spans="1:24" s="309" customFormat="1" ht="12" customHeight="1" thickBot="1" x14ac:dyDescent="0.25">
      <c r="A129" s="1625" t="s">
        <v>1602</v>
      </c>
      <c r="B129" s="1627" t="s">
        <v>1603</v>
      </c>
      <c r="C129" s="256" t="s">
        <v>1111</v>
      </c>
      <c r="D129" s="1123">
        <f t="shared" si="1"/>
        <v>1</v>
      </c>
      <c r="E129" s="1124">
        <f>0</f>
        <v>0</v>
      </c>
      <c r="F129" s="1125">
        <f>0</f>
        <v>0</v>
      </c>
      <c r="G129" s="1125">
        <f>0</f>
        <v>0</v>
      </c>
      <c r="H129" s="1125">
        <f>0</f>
        <v>0</v>
      </c>
      <c r="I129" s="1125">
        <f>0</f>
        <v>0</v>
      </c>
      <c r="J129" s="1125">
        <f>0</f>
        <v>0</v>
      </c>
      <c r="K129" s="1125">
        <f>0</f>
        <v>0</v>
      </c>
      <c r="L129" s="1125">
        <v>1</v>
      </c>
      <c r="M129" s="1125">
        <f>0</f>
        <v>0</v>
      </c>
      <c r="N129" s="1125">
        <f>0</f>
        <v>0</v>
      </c>
      <c r="O129" s="1125">
        <f>0</f>
        <v>0</v>
      </c>
      <c r="P129" s="1125">
        <f>0</f>
        <v>0</v>
      </c>
      <c r="Q129" s="1125">
        <f>0</f>
        <v>0</v>
      </c>
      <c r="R129" s="1125">
        <f>0</f>
        <v>0</v>
      </c>
      <c r="S129" s="1125">
        <f>0</f>
        <v>0</v>
      </c>
      <c r="T129" s="1125">
        <f>0</f>
        <v>0</v>
      </c>
      <c r="U129" s="1125">
        <f>0</f>
        <v>0</v>
      </c>
      <c r="V129" s="1125">
        <f>0</f>
        <v>0</v>
      </c>
      <c r="W129" s="256" t="s">
        <v>180</v>
      </c>
      <c r="X129" s="1637" t="s">
        <v>1616</v>
      </c>
    </row>
    <row r="130" spans="1:24" s="309" customFormat="1" ht="12" customHeight="1" thickBot="1" x14ac:dyDescent="0.25">
      <c r="A130" s="1626"/>
      <c r="B130" s="1628"/>
      <c r="C130" s="256" t="s">
        <v>1113</v>
      </c>
      <c r="D130" s="1123">
        <f t="shared" si="1"/>
        <v>1</v>
      </c>
      <c r="E130" s="1124">
        <f>0</f>
        <v>0</v>
      </c>
      <c r="F130" s="1125">
        <f>0</f>
        <v>0</v>
      </c>
      <c r="G130" s="1125">
        <f>0</f>
        <v>0</v>
      </c>
      <c r="H130" s="1125">
        <v>1</v>
      </c>
      <c r="I130" s="1125">
        <f>0</f>
        <v>0</v>
      </c>
      <c r="J130" s="1125">
        <f>0</f>
        <v>0</v>
      </c>
      <c r="K130" s="1125">
        <f>0</f>
        <v>0</v>
      </c>
      <c r="L130" s="1125">
        <f>0</f>
        <v>0</v>
      </c>
      <c r="M130" s="1125">
        <f>0</f>
        <v>0</v>
      </c>
      <c r="N130" s="1125">
        <f>0</f>
        <v>0</v>
      </c>
      <c r="O130" s="1125">
        <f>0</f>
        <v>0</v>
      </c>
      <c r="P130" s="1125">
        <f>0</f>
        <v>0</v>
      </c>
      <c r="Q130" s="1125">
        <f>0</f>
        <v>0</v>
      </c>
      <c r="R130" s="1125">
        <f>0</f>
        <v>0</v>
      </c>
      <c r="S130" s="1125">
        <f>0</f>
        <v>0</v>
      </c>
      <c r="T130" s="1125">
        <f>0</f>
        <v>0</v>
      </c>
      <c r="U130" s="1125">
        <f>0</f>
        <v>0</v>
      </c>
      <c r="V130" s="1125">
        <f>0</f>
        <v>0</v>
      </c>
      <c r="W130" s="256" t="s">
        <v>434</v>
      </c>
      <c r="X130" s="1638"/>
    </row>
    <row r="131" spans="1:24" s="308" customFormat="1" ht="12" customHeight="1" thickBot="1" x14ac:dyDescent="0.25">
      <c r="A131" s="1629" t="s">
        <v>1604</v>
      </c>
      <c r="B131" s="1630" t="s">
        <v>1605</v>
      </c>
      <c r="C131" s="310" t="s">
        <v>1111</v>
      </c>
      <c r="D131" s="1126">
        <f t="shared" si="1"/>
        <v>0</v>
      </c>
      <c r="E131" s="1127">
        <f>0</f>
        <v>0</v>
      </c>
      <c r="F131" s="1128">
        <f>0</f>
        <v>0</v>
      </c>
      <c r="G131" s="1128">
        <f>0</f>
        <v>0</v>
      </c>
      <c r="H131" s="1128">
        <f>0</f>
        <v>0</v>
      </c>
      <c r="I131" s="1128">
        <f>0</f>
        <v>0</v>
      </c>
      <c r="J131" s="1128">
        <f>0</f>
        <v>0</v>
      </c>
      <c r="K131" s="1128">
        <f>0</f>
        <v>0</v>
      </c>
      <c r="L131" s="1128">
        <f>0</f>
        <v>0</v>
      </c>
      <c r="M131" s="1128">
        <f>0</f>
        <v>0</v>
      </c>
      <c r="N131" s="1128">
        <f>0</f>
        <v>0</v>
      </c>
      <c r="O131" s="1128">
        <f>0</f>
        <v>0</v>
      </c>
      <c r="P131" s="1128">
        <f>0</f>
        <v>0</v>
      </c>
      <c r="Q131" s="1128">
        <f>0</f>
        <v>0</v>
      </c>
      <c r="R131" s="1128">
        <f>0</f>
        <v>0</v>
      </c>
      <c r="S131" s="1128">
        <f>0</f>
        <v>0</v>
      </c>
      <c r="T131" s="1128">
        <f>0</f>
        <v>0</v>
      </c>
      <c r="U131" s="1128">
        <f>0</f>
        <v>0</v>
      </c>
      <c r="V131" s="1128">
        <f>0</f>
        <v>0</v>
      </c>
      <c r="W131" s="310" t="s">
        <v>180</v>
      </c>
      <c r="X131" s="1639" t="s">
        <v>1617</v>
      </c>
    </row>
    <row r="132" spans="1:24" s="308" customFormat="1" ht="12" customHeight="1" thickBot="1" x14ac:dyDescent="0.25">
      <c r="A132" s="1622"/>
      <c r="B132" s="1624"/>
      <c r="C132" s="257" t="s">
        <v>1113</v>
      </c>
      <c r="D132" s="1120">
        <f t="shared" si="1"/>
        <v>1</v>
      </c>
      <c r="E132" s="1121">
        <f>0</f>
        <v>0</v>
      </c>
      <c r="F132" s="1122">
        <v>1</v>
      </c>
      <c r="G132" s="1122">
        <f>0</f>
        <v>0</v>
      </c>
      <c r="H132" s="1122">
        <f>0</f>
        <v>0</v>
      </c>
      <c r="I132" s="1122">
        <f>0</f>
        <v>0</v>
      </c>
      <c r="J132" s="1122">
        <f>0</f>
        <v>0</v>
      </c>
      <c r="K132" s="1122">
        <f>0</f>
        <v>0</v>
      </c>
      <c r="L132" s="1122">
        <f>0</f>
        <v>0</v>
      </c>
      <c r="M132" s="1122">
        <f>0</f>
        <v>0</v>
      </c>
      <c r="N132" s="1122">
        <f>0</f>
        <v>0</v>
      </c>
      <c r="O132" s="1122">
        <f>0</f>
        <v>0</v>
      </c>
      <c r="P132" s="1122">
        <f>0</f>
        <v>0</v>
      </c>
      <c r="Q132" s="1122">
        <f>0</f>
        <v>0</v>
      </c>
      <c r="R132" s="1122">
        <f>0</f>
        <v>0</v>
      </c>
      <c r="S132" s="1122">
        <f>0</f>
        <v>0</v>
      </c>
      <c r="T132" s="1122">
        <f>0</f>
        <v>0</v>
      </c>
      <c r="U132" s="1122">
        <f>0</f>
        <v>0</v>
      </c>
      <c r="V132" s="1122">
        <f>0</f>
        <v>0</v>
      </c>
      <c r="W132" s="257" t="s">
        <v>434</v>
      </c>
      <c r="X132" s="1636"/>
    </row>
    <row r="133" spans="1:24" s="309" customFormat="1" ht="18.75" customHeight="1" thickBot="1" x14ac:dyDescent="0.25">
      <c r="A133" s="1625" t="s">
        <v>1606</v>
      </c>
      <c r="B133" s="1627" t="s">
        <v>1607</v>
      </c>
      <c r="C133" s="256" t="s">
        <v>1111</v>
      </c>
      <c r="D133" s="1123">
        <f t="shared" si="1"/>
        <v>0</v>
      </c>
      <c r="E133" s="1124">
        <f>0</f>
        <v>0</v>
      </c>
      <c r="F133" s="1125">
        <f>0</f>
        <v>0</v>
      </c>
      <c r="G133" s="1125">
        <f>0</f>
        <v>0</v>
      </c>
      <c r="H133" s="1125">
        <f>0</f>
        <v>0</v>
      </c>
      <c r="I133" s="1125">
        <f>0</f>
        <v>0</v>
      </c>
      <c r="J133" s="1125">
        <f>0</f>
        <v>0</v>
      </c>
      <c r="K133" s="1125">
        <f>0</f>
        <v>0</v>
      </c>
      <c r="L133" s="1125">
        <f>0</f>
        <v>0</v>
      </c>
      <c r="M133" s="1125">
        <f>0</f>
        <v>0</v>
      </c>
      <c r="N133" s="1125">
        <f>0</f>
        <v>0</v>
      </c>
      <c r="O133" s="1125">
        <f>0</f>
        <v>0</v>
      </c>
      <c r="P133" s="1125">
        <f>0</f>
        <v>0</v>
      </c>
      <c r="Q133" s="1125">
        <f>0</f>
        <v>0</v>
      </c>
      <c r="R133" s="1125">
        <f>0</f>
        <v>0</v>
      </c>
      <c r="S133" s="1125">
        <f>0</f>
        <v>0</v>
      </c>
      <c r="T133" s="1125">
        <f>0</f>
        <v>0</v>
      </c>
      <c r="U133" s="1125">
        <f>0</f>
        <v>0</v>
      </c>
      <c r="V133" s="1125">
        <f>0</f>
        <v>0</v>
      </c>
      <c r="W133" s="256" t="s">
        <v>180</v>
      </c>
      <c r="X133" s="1637" t="s">
        <v>1618</v>
      </c>
    </row>
    <row r="134" spans="1:24" s="309" customFormat="1" ht="18.75" customHeight="1" thickBot="1" x14ac:dyDescent="0.25">
      <c r="A134" s="1626"/>
      <c r="B134" s="1628"/>
      <c r="C134" s="256" t="s">
        <v>1113</v>
      </c>
      <c r="D134" s="1123">
        <f t="shared" si="1"/>
        <v>1</v>
      </c>
      <c r="E134" s="1124">
        <f>0</f>
        <v>0</v>
      </c>
      <c r="F134" s="1125">
        <f>0</f>
        <v>0</v>
      </c>
      <c r="G134" s="1125">
        <f>0</f>
        <v>0</v>
      </c>
      <c r="H134" s="1125">
        <f>0</f>
        <v>0</v>
      </c>
      <c r="I134" s="1125">
        <f>0</f>
        <v>0</v>
      </c>
      <c r="J134" s="1125">
        <f>0</f>
        <v>0</v>
      </c>
      <c r="K134" s="1125">
        <f>0</f>
        <v>0</v>
      </c>
      <c r="L134" s="1125">
        <f>0</f>
        <v>0</v>
      </c>
      <c r="M134" s="1125">
        <v>1</v>
      </c>
      <c r="N134" s="1125">
        <f>0</f>
        <v>0</v>
      </c>
      <c r="O134" s="1125">
        <f>0</f>
        <v>0</v>
      </c>
      <c r="P134" s="1125">
        <f>0</f>
        <v>0</v>
      </c>
      <c r="Q134" s="1125">
        <f>0</f>
        <v>0</v>
      </c>
      <c r="R134" s="1125">
        <f>0</f>
        <v>0</v>
      </c>
      <c r="S134" s="1125">
        <f>0</f>
        <v>0</v>
      </c>
      <c r="T134" s="1125">
        <f>0</f>
        <v>0</v>
      </c>
      <c r="U134" s="1125">
        <f>0</f>
        <v>0</v>
      </c>
      <c r="V134" s="1125">
        <f>0</f>
        <v>0</v>
      </c>
      <c r="W134" s="256" t="s">
        <v>434</v>
      </c>
      <c r="X134" s="1638"/>
    </row>
    <row r="135" spans="1:24" s="308" customFormat="1" ht="13.5" customHeight="1" thickBot="1" x14ac:dyDescent="0.25">
      <c r="A135" s="1629" t="s">
        <v>1218</v>
      </c>
      <c r="B135" s="1630" t="s">
        <v>1219</v>
      </c>
      <c r="C135" s="314" t="s">
        <v>1111</v>
      </c>
      <c r="D135" s="1117">
        <f t="shared" si="1"/>
        <v>0</v>
      </c>
      <c r="E135" s="1118">
        <v>0</v>
      </c>
      <c r="F135" s="1119">
        <v>0</v>
      </c>
      <c r="G135" s="1119">
        <v>0</v>
      </c>
      <c r="H135" s="1119">
        <v>0</v>
      </c>
      <c r="I135" s="1119">
        <v>0</v>
      </c>
      <c r="J135" s="1119">
        <v>0</v>
      </c>
      <c r="K135" s="1119">
        <v>0</v>
      </c>
      <c r="L135" s="1119">
        <v>0</v>
      </c>
      <c r="M135" s="1119">
        <v>0</v>
      </c>
      <c r="N135" s="1119">
        <v>0</v>
      </c>
      <c r="O135" s="1119">
        <v>0</v>
      </c>
      <c r="P135" s="1119">
        <v>0</v>
      </c>
      <c r="Q135" s="1119">
        <v>0</v>
      </c>
      <c r="R135" s="1119">
        <v>0</v>
      </c>
      <c r="S135" s="1119">
        <v>0</v>
      </c>
      <c r="T135" s="1119">
        <v>0</v>
      </c>
      <c r="U135" s="1119">
        <v>0</v>
      </c>
      <c r="V135" s="1119">
        <v>0</v>
      </c>
      <c r="W135" s="314" t="s">
        <v>180</v>
      </c>
      <c r="X135" s="1639" t="s">
        <v>1248</v>
      </c>
    </row>
    <row r="136" spans="1:24" s="308" customFormat="1" ht="13.5" thickBot="1" x14ac:dyDescent="0.25">
      <c r="A136" s="1622"/>
      <c r="B136" s="1624"/>
      <c r="C136" s="257" t="s">
        <v>1113</v>
      </c>
      <c r="D136" s="1120">
        <f t="shared" ref="D136:D230" si="2">SUM(E136:V136)</f>
        <v>0</v>
      </c>
      <c r="E136" s="1121">
        <v>0</v>
      </c>
      <c r="F136" s="1122">
        <v>0</v>
      </c>
      <c r="G136" s="1122">
        <v>0</v>
      </c>
      <c r="H136" s="1122">
        <v>0</v>
      </c>
      <c r="I136" s="1122">
        <v>0</v>
      </c>
      <c r="J136" s="1122">
        <v>0</v>
      </c>
      <c r="K136" s="1122">
        <v>0</v>
      </c>
      <c r="L136" s="1122">
        <v>0</v>
      </c>
      <c r="M136" s="1122">
        <v>0</v>
      </c>
      <c r="N136" s="1122">
        <v>0</v>
      </c>
      <c r="O136" s="1122">
        <v>0</v>
      </c>
      <c r="P136" s="1122">
        <v>0</v>
      </c>
      <c r="Q136" s="1122">
        <v>0</v>
      </c>
      <c r="R136" s="1122">
        <v>0</v>
      </c>
      <c r="S136" s="1122">
        <v>0</v>
      </c>
      <c r="T136" s="1122">
        <v>0</v>
      </c>
      <c r="U136" s="1122">
        <v>0</v>
      </c>
      <c r="V136" s="1122">
        <v>0</v>
      </c>
      <c r="W136" s="257" t="s">
        <v>434</v>
      </c>
      <c r="X136" s="1636"/>
    </row>
    <row r="137" spans="1:24" s="309" customFormat="1" ht="13.5" customHeight="1" thickBot="1" x14ac:dyDescent="0.25">
      <c r="A137" s="1625" t="s">
        <v>1220</v>
      </c>
      <c r="B137" s="1627" t="s">
        <v>1221</v>
      </c>
      <c r="C137" s="256" t="s">
        <v>1111</v>
      </c>
      <c r="D137" s="1123">
        <f t="shared" si="2"/>
        <v>0</v>
      </c>
      <c r="E137" s="1124">
        <f>0</f>
        <v>0</v>
      </c>
      <c r="F137" s="1125">
        <f>0</f>
        <v>0</v>
      </c>
      <c r="G137" s="1125">
        <f>0</f>
        <v>0</v>
      </c>
      <c r="H137" s="1125">
        <f>0</f>
        <v>0</v>
      </c>
      <c r="I137" s="1125">
        <f>0</f>
        <v>0</v>
      </c>
      <c r="J137" s="1125">
        <f>0</f>
        <v>0</v>
      </c>
      <c r="K137" s="1125">
        <f>0</f>
        <v>0</v>
      </c>
      <c r="L137" s="1125">
        <f>0</f>
        <v>0</v>
      </c>
      <c r="M137" s="1125">
        <f>0</f>
        <v>0</v>
      </c>
      <c r="N137" s="1125">
        <f>0</f>
        <v>0</v>
      </c>
      <c r="O137" s="1125">
        <f>0</f>
        <v>0</v>
      </c>
      <c r="P137" s="1125">
        <f>0</f>
        <v>0</v>
      </c>
      <c r="Q137" s="1125">
        <f>0</f>
        <v>0</v>
      </c>
      <c r="R137" s="1125">
        <f>0</f>
        <v>0</v>
      </c>
      <c r="S137" s="1125">
        <f>0</f>
        <v>0</v>
      </c>
      <c r="T137" s="1125">
        <f>0</f>
        <v>0</v>
      </c>
      <c r="U137" s="1125">
        <f>0</f>
        <v>0</v>
      </c>
      <c r="V137" s="1125">
        <f>0</f>
        <v>0</v>
      </c>
      <c r="W137" s="256" t="s">
        <v>180</v>
      </c>
      <c r="X137" s="1637" t="s">
        <v>1249</v>
      </c>
    </row>
    <row r="138" spans="1:24" s="309" customFormat="1" ht="13.5" thickBot="1" x14ac:dyDescent="0.25">
      <c r="A138" s="1626"/>
      <c r="B138" s="1628"/>
      <c r="C138" s="256" t="s">
        <v>1113</v>
      </c>
      <c r="D138" s="1123">
        <f t="shared" si="2"/>
        <v>1</v>
      </c>
      <c r="E138" s="1124">
        <f>0</f>
        <v>0</v>
      </c>
      <c r="F138" s="1125">
        <f>0</f>
        <v>0</v>
      </c>
      <c r="G138" s="1125">
        <f>0</f>
        <v>0</v>
      </c>
      <c r="H138" s="1125">
        <f>0</f>
        <v>0</v>
      </c>
      <c r="I138" s="1125">
        <f>0</f>
        <v>0</v>
      </c>
      <c r="J138" s="1125">
        <f>0</f>
        <v>0</v>
      </c>
      <c r="K138" s="1125">
        <f>0</f>
        <v>0</v>
      </c>
      <c r="L138" s="1125">
        <f>0</f>
        <v>0</v>
      </c>
      <c r="M138" s="1125">
        <f>0</f>
        <v>0</v>
      </c>
      <c r="N138" s="1125">
        <f>0</f>
        <v>0</v>
      </c>
      <c r="O138" s="1125">
        <f>0</f>
        <v>0</v>
      </c>
      <c r="P138" s="1125">
        <f>0</f>
        <v>0</v>
      </c>
      <c r="Q138" s="1125">
        <f>0</f>
        <v>0</v>
      </c>
      <c r="R138" s="1125">
        <f>0</f>
        <v>0</v>
      </c>
      <c r="S138" s="1125">
        <f>0</f>
        <v>0</v>
      </c>
      <c r="T138" s="1125">
        <f>0</f>
        <v>0</v>
      </c>
      <c r="U138" s="1125">
        <v>1</v>
      </c>
      <c r="V138" s="1125">
        <f>0</f>
        <v>0</v>
      </c>
      <c r="W138" s="256" t="s">
        <v>434</v>
      </c>
      <c r="X138" s="1638"/>
    </row>
    <row r="139" spans="1:24" s="308" customFormat="1" ht="16.5" customHeight="1" thickBot="1" x14ac:dyDescent="0.25">
      <c r="A139" s="1629" t="s">
        <v>1222</v>
      </c>
      <c r="B139" s="1630" t="s">
        <v>1223</v>
      </c>
      <c r="C139" s="314" t="s">
        <v>1111</v>
      </c>
      <c r="D139" s="1117">
        <f t="shared" si="2"/>
        <v>0</v>
      </c>
      <c r="E139" s="1118">
        <v>0</v>
      </c>
      <c r="F139" s="1119">
        <v>0</v>
      </c>
      <c r="G139" s="1119">
        <v>0</v>
      </c>
      <c r="H139" s="1119">
        <v>0</v>
      </c>
      <c r="I139" s="1119">
        <v>0</v>
      </c>
      <c r="J139" s="1119">
        <v>0</v>
      </c>
      <c r="K139" s="1119">
        <v>0</v>
      </c>
      <c r="L139" s="1119">
        <v>0</v>
      </c>
      <c r="M139" s="1119">
        <v>0</v>
      </c>
      <c r="N139" s="1119">
        <v>0</v>
      </c>
      <c r="O139" s="1119">
        <v>0</v>
      </c>
      <c r="P139" s="1119">
        <v>0</v>
      </c>
      <c r="Q139" s="1119">
        <v>0</v>
      </c>
      <c r="R139" s="1119">
        <v>0</v>
      </c>
      <c r="S139" s="1119">
        <v>0</v>
      </c>
      <c r="T139" s="1119">
        <v>0</v>
      </c>
      <c r="U139" s="1119">
        <v>0</v>
      </c>
      <c r="V139" s="1119">
        <v>0</v>
      </c>
      <c r="W139" s="314" t="s">
        <v>180</v>
      </c>
      <c r="X139" s="1639" t="s">
        <v>1250</v>
      </c>
    </row>
    <row r="140" spans="1:24" s="308" customFormat="1" ht="16.5" customHeight="1" thickBot="1" x14ac:dyDescent="0.25">
      <c r="A140" s="1622"/>
      <c r="B140" s="1624"/>
      <c r="C140" s="257" t="s">
        <v>1113</v>
      </c>
      <c r="D140" s="1120">
        <f t="shared" si="2"/>
        <v>0</v>
      </c>
      <c r="E140" s="1121">
        <v>0</v>
      </c>
      <c r="F140" s="1122">
        <v>0</v>
      </c>
      <c r="G140" s="1122">
        <v>0</v>
      </c>
      <c r="H140" s="1122">
        <v>0</v>
      </c>
      <c r="I140" s="1122">
        <v>0</v>
      </c>
      <c r="J140" s="1122">
        <v>0</v>
      </c>
      <c r="K140" s="1122">
        <v>0</v>
      </c>
      <c r="L140" s="1122">
        <v>0</v>
      </c>
      <c r="M140" s="1122">
        <v>0</v>
      </c>
      <c r="N140" s="1122">
        <v>0</v>
      </c>
      <c r="O140" s="1122">
        <v>0</v>
      </c>
      <c r="P140" s="1122">
        <v>0</v>
      </c>
      <c r="Q140" s="1122">
        <v>0</v>
      </c>
      <c r="R140" s="1122">
        <v>0</v>
      </c>
      <c r="S140" s="1122">
        <v>0</v>
      </c>
      <c r="T140" s="1122">
        <v>0</v>
      </c>
      <c r="U140" s="1122">
        <v>0</v>
      </c>
      <c r="V140" s="1122">
        <v>0</v>
      </c>
      <c r="W140" s="257" t="s">
        <v>434</v>
      </c>
      <c r="X140" s="1636"/>
    </row>
    <row r="141" spans="1:24" s="309" customFormat="1" ht="18.75" customHeight="1" thickBot="1" x14ac:dyDescent="0.25">
      <c r="A141" s="1625" t="s">
        <v>1046</v>
      </c>
      <c r="B141" s="1627" t="s">
        <v>1047</v>
      </c>
      <c r="C141" s="256" t="s">
        <v>1111</v>
      </c>
      <c r="D141" s="1123">
        <f t="shared" si="2"/>
        <v>79</v>
      </c>
      <c r="E141" s="1124">
        <v>5</v>
      </c>
      <c r="F141" s="1125">
        <v>8</v>
      </c>
      <c r="G141" s="1125">
        <v>10</v>
      </c>
      <c r="H141" s="1125">
        <v>9</v>
      </c>
      <c r="I141" s="1125">
        <v>7</v>
      </c>
      <c r="J141" s="1125">
        <v>9</v>
      </c>
      <c r="K141" s="1125">
        <v>10</v>
      </c>
      <c r="L141" s="1125">
        <v>12</v>
      </c>
      <c r="M141" s="1125">
        <v>1</v>
      </c>
      <c r="N141" s="1125">
        <v>1</v>
      </c>
      <c r="O141" s="1125">
        <v>3</v>
      </c>
      <c r="P141" s="1125">
        <f>0</f>
        <v>0</v>
      </c>
      <c r="Q141" s="1125">
        <v>2</v>
      </c>
      <c r="R141" s="1125">
        <v>1</v>
      </c>
      <c r="S141" s="1125">
        <f>0</f>
        <v>0</v>
      </c>
      <c r="T141" s="1125">
        <f>0</f>
        <v>0</v>
      </c>
      <c r="U141" s="1125">
        <v>1</v>
      </c>
      <c r="V141" s="1125">
        <f>0</f>
        <v>0</v>
      </c>
      <c r="W141" s="256" t="s">
        <v>180</v>
      </c>
      <c r="X141" s="1637" t="s">
        <v>1048</v>
      </c>
    </row>
    <row r="142" spans="1:24" s="309" customFormat="1" ht="18.75" customHeight="1" thickBot="1" x14ac:dyDescent="0.25">
      <c r="A142" s="1626"/>
      <c r="B142" s="1628"/>
      <c r="C142" s="256" t="s">
        <v>1113</v>
      </c>
      <c r="D142" s="1123">
        <f t="shared" si="2"/>
        <v>41</v>
      </c>
      <c r="E142" s="1124">
        <v>13</v>
      </c>
      <c r="F142" s="1125">
        <v>7</v>
      </c>
      <c r="G142" s="1125">
        <v>5</v>
      </c>
      <c r="H142" s="1125">
        <v>2</v>
      </c>
      <c r="I142" s="1125">
        <v>9</v>
      </c>
      <c r="J142" s="1125">
        <v>2</v>
      </c>
      <c r="K142" s="1125">
        <v>1</v>
      </c>
      <c r="L142" s="1125">
        <v>1</v>
      </c>
      <c r="M142" s="1125">
        <f>0</f>
        <v>0</v>
      </c>
      <c r="N142" s="1125">
        <f>0</f>
        <v>0</v>
      </c>
      <c r="O142" s="1125">
        <v>1</v>
      </c>
      <c r="P142" s="1125">
        <f>0</f>
        <v>0</v>
      </c>
      <c r="Q142" s="1125">
        <f>0</f>
        <v>0</v>
      </c>
      <c r="R142" s="1125">
        <f>0</f>
        <v>0</v>
      </c>
      <c r="S142" s="1125">
        <f>0</f>
        <v>0</v>
      </c>
      <c r="T142" s="1125">
        <f>0</f>
        <v>0</v>
      </c>
      <c r="U142" s="1125">
        <f>0</f>
        <v>0</v>
      </c>
      <c r="V142" s="1125">
        <f>0</f>
        <v>0</v>
      </c>
      <c r="W142" s="256" t="s">
        <v>434</v>
      </c>
      <c r="X142" s="1638"/>
    </row>
    <row r="143" spans="1:24" s="308" customFormat="1" ht="13.5" customHeight="1" thickBot="1" x14ac:dyDescent="0.25">
      <c r="A143" s="1629" t="s">
        <v>1153</v>
      </c>
      <c r="B143" s="1630" t="s">
        <v>1154</v>
      </c>
      <c r="C143" s="314" t="s">
        <v>1111</v>
      </c>
      <c r="D143" s="1117">
        <f t="shared" si="2"/>
        <v>0</v>
      </c>
      <c r="E143" s="1118">
        <v>0</v>
      </c>
      <c r="F143" s="1119">
        <v>0</v>
      </c>
      <c r="G143" s="1119">
        <v>0</v>
      </c>
      <c r="H143" s="1119">
        <v>0</v>
      </c>
      <c r="I143" s="1119">
        <v>0</v>
      </c>
      <c r="J143" s="1119">
        <v>0</v>
      </c>
      <c r="K143" s="1119">
        <v>0</v>
      </c>
      <c r="L143" s="1119">
        <v>0</v>
      </c>
      <c r="M143" s="1119">
        <v>0</v>
      </c>
      <c r="N143" s="1119">
        <v>0</v>
      </c>
      <c r="O143" s="1119">
        <v>0</v>
      </c>
      <c r="P143" s="1119">
        <v>0</v>
      </c>
      <c r="Q143" s="1119">
        <v>0</v>
      </c>
      <c r="R143" s="1119">
        <v>0</v>
      </c>
      <c r="S143" s="1119">
        <v>0</v>
      </c>
      <c r="T143" s="1119">
        <v>0</v>
      </c>
      <c r="U143" s="1119">
        <v>0</v>
      </c>
      <c r="V143" s="1119">
        <v>0</v>
      </c>
      <c r="W143" s="314" t="s">
        <v>180</v>
      </c>
      <c r="X143" s="1639" t="s">
        <v>1155</v>
      </c>
    </row>
    <row r="144" spans="1:24" s="308" customFormat="1" ht="13.5" thickBot="1" x14ac:dyDescent="0.25">
      <c r="A144" s="1622"/>
      <c r="B144" s="1624"/>
      <c r="C144" s="257" t="s">
        <v>1113</v>
      </c>
      <c r="D144" s="1120">
        <f t="shared" si="2"/>
        <v>0</v>
      </c>
      <c r="E144" s="1121">
        <v>0</v>
      </c>
      <c r="F144" s="1122">
        <v>0</v>
      </c>
      <c r="G144" s="1122">
        <v>0</v>
      </c>
      <c r="H144" s="1122">
        <v>0</v>
      </c>
      <c r="I144" s="1122">
        <v>0</v>
      </c>
      <c r="J144" s="1122">
        <v>0</v>
      </c>
      <c r="K144" s="1122">
        <v>0</v>
      </c>
      <c r="L144" s="1122">
        <v>0</v>
      </c>
      <c r="M144" s="1122">
        <v>0</v>
      </c>
      <c r="N144" s="1122">
        <v>0</v>
      </c>
      <c r="O144" s="1122">
        <v>0</v>
      </c>
      <c r="P144" s="1122">
        <v>0</v>
      </c>
      <c r="Q144" s="1122">
        <v>0</v>
      </c>
      <c r="R144" s="1122">
        <v>0</v>
      </c>
      <c r="S144" s="1122">
        <v>0</v>
      </c>
      <c r="T144" s="1122">
        <v>0</v>
      </c>
      <c r="U144" s="1122">
        <v>0</v>
      </c>
      <c r="V144" s="1122">
        <v>0</v>
      </c>
      <c r="W144" s="257" t="s">
        <v>434</v>
      </c>
      <c r="X144" s="1636"/>
    </row>
    <row r="145" spans="1:24" s="309" customFormat="1" ht="13.5" customHeight="1" thickBot="1" x14ac:dyDescent="0.25">
      <c r="A145" s="1625" t="s">
        <v>1049</v>
      </c>
      <c r="B145" s="1627" t="s">
        <v>1050</v>
      </c>
      <c r="C145" s="256" t="s">
        <v>1111</v>
      </c>
      <c r="D145" s="1123">
        <f t="shared" si="2"/>
        <v>4</v>
      </c>
      <c r="E145" s="1124">
        <v>1</v>
      </c>
      <c r="F145" s="1125">
        <v>2</v>
      </c>
      <c r="G145" s="1125">
        <v>1</v>
      </c>
      <c r="H145" s="1125">
        <f>0</f>
        <v>0</v>
      </c>
      <c r="I145" s="1125">
        <f>0</f>
        <v>0</v>
      </c>
      <c r="J145" s="1125">
        <f>0</f>
        <v>0</v>
      </c>
      <c r="K145" s="1125">
        <f>0</f>
        <v>0</v>
      </c>
      <c r="L145" s="1125">
        <f>0</f>
        <v>0</v>
      </c>
      <c r="M145" s="1125">
        <f>0</f>
        <v>0</v>
      </c>
      <c r="N145" s="1125">
        <f>0</f>
        <v>0</v>
      </c>
      <c r="O145" s="1125">
        <f>0</f>
        <v>0</v>
      </c>
      <c r="P145" s="1125">
        <f>0</f>
        <v>0</v>
      </c>
      <c r="Q145" s="1125">
        <f>0</f>
        <v>0</v>
      </c>
      <c r="R145" s="1125">
        <f>0</f>
        <v>0</v>
      </c>
      <c r="S145" s="1125">
        <f>0</f>
        <v>0</v>
      </c>
      <c r="T145" s="1125">
        <f>0</f>
        <v>0</v>
      </c>
      <c r="U145" s="1125">
        <f>0</f>
        <v>0</v>
      </c>
      <c r="V145" s="1125">
        <f>0</f>
        <v>0</v>
      </c>
      <c r="W145" s="256" t="s">
        <v>180</v>
      </c>
      <c r="X145" s="1637" t="s">
        <v>1051</v>
      </c>
    </row>
    <row r="146" spans="1:24" s="309" customFormat="1" ht="13.5" thickBot="1" x14ac:dyDescent="0.25">
      <c r="A146" s="1626"/>
      <c r="B146" s="1628"/>
      <c r="C146" s="256" t="s">
        <v>1113</v>
      </c>
      <c r="D146" s="1123">
        <f t="shared" si="2"/>
        <v>2</v>
      </c>
      <c r="E146" s="1124">
        <f>0</f>
        <v>0</v>
      </c>
      <c r="F146" s="1125">
        <f>0</f>
        <v>0</v>
      </c>
      <c r="G146" s="1125">
        <f>0</f>
        <v>0</v>
      </c>
      <c r="H146" s="1125">
        <f>0</f>
        <v>0</v>
      </c>
      <c r="I146" s="1125">
        <v>1</v>
      </c>
      <c r="J146" s="1125">
        <f>0</f>
        <v>0</v>
      </c>
      <c r="K146" s="1125">
        <v>1</v>
      </c>
      <c r="L146" s="1125">
        <f>0</f>
        <v>0</v>
      </c>
      <c r="M146" s="1125">
        <f>0</f>
        <v>0</v>
      </c>
      <c r="N146" s="1125">
        <f>0</f>
        <v>0</v>
      </c>
      <c r="O146" s="1125">
        <f>0</f>
        <v>0</v>
      </c>
      <c r="P146" s="1125">
        <f>0</f>
        <v>0</v>
      </c>
      <c r="Q146" s="1125">
        <f>0</f>
        <v>0</v>
      </c>
      <c r="R146" s="1125">
        <f>0</f>
        <v>0</v>
      </c>
      <c r="S146" s="1125">
        <f>0</f>
        <v>0</v>
      </c>
      <c r="T146" s="1125">
        <f>0</f>
        <v>0</v>
      </c>
      <c r="U146" s="1125">
        <f>0</f>
        <v>0</v>
      </c>
      <c r="V146" s="1125">
        <f>0</f>
        <v>0</v>
      </c>
      <c r="W146" s="256" t="s">
        <v>434</v>
      </c>
      <c r="X146" s="1638"/>
    </row>
    <row r="147" spans="1:24" s="308" customFormat="1" ht="13.5" customHeight="1" thickBot="1" x14ac:dyDescent="0.25">
      <c r="A147" s="1629" t="s">
        <v>1571</v>
      </c>
      <c r="B147" s="1630" t="s">
        <v>1572</v>
      </c>
      <c r="C147" s="314" t="s">
        <v>1111</v>
      </c>
      <c r="D147" s="1117">
        <f t="shared" si="2"/>
        <v>0</v>
      </c>
      <c r="E147" s="1118">
        <f>0</f>
        <v>0</v>
      </c>
      <c r="F147" s="1119">
        <f>0</f>
        <v>0</v>
      </c>
      <c r="G147" s="1119">
        <f>0</f>
        <v>0</v>
      </c>
      <c r="H147" s="1119">
        <f>0</f>
        <v>0</v>
      </c>
      <c r="I147" s="1119">
        <f>0</f>
        <v>0</v>
      </c>
      <c r="J147" s="1119">
        <f>0</f>
        <v>0</v>
      </c>
      <c r="K147" s="1119">
        <f>0</f>
        <v>0</v>
      </c>
      <c r="L147" s="1119">
        <f>0</f>
        <v>0</v>
      </c>
      <c r="M147" s="1119">
        <f>0</f>
        <v>0</v>
      </c>
      <c r="N147" s="1119">
        <f>0</f>
        <v>0</v>
      </c>
      <c r="O147" s="1119">
        <f>0</f>
        <v>0</v>
      </c>
      <c r="P147" s="1119">
        <f>0</f>
        <v>0</v>
      </c>
      <c r="Q147" s="1119">
        <f>0</f>
        <v>0</v>
      </c>
      <c r="R147" s="1119">
        <f>0</f>
        <v>0</v>
      </c>
      <c r="S147" s="1119">
        <f>0</f>
        <v>0</v>
      </c>
      <c r="T147" s="1119">
        <f>0</f>
        <v>0</v>
      </c>
      <c r="U147" s="1119">
        <f>0</f>
        <v>0</v>
      </c>
      <c r="V147" s="1119">
        <f>0</f>
        <v>0</v>
      </c>
      <c r="W147" s="314" t="s">
        <v>180</v>
      </c>
      <c r="X147" s="1639" t="s">
        <v>1587</v>
      </c>
    </row>
    <row r="148" spans="1:24" s="308" customFormat="1" ht="13.5" thickBot="1" x14ac:dyDescent="0.25">
      <c r="A148" s="1622"/>
      <c r="B148" s="1624"/>
      <c r="C148" s="257" t="s">
        <v>1113</v>
      </c>
      <c r="D148" s="1120">
        <f t="shared" si="2"/>
        <v>2</v>
      </c>
      <c r="E148" s="1121">
        <f>0</f>
        <v>0</v>
      </c>
      <c r="F148" s="1122">
        <f>0</f>
        <v>0</v>
      </c>
      <c r="G148" s="1122">
        <f>0</f>
        <v>0</v>
      </c>
      <c r="H148" s="1122">
        <f>0</f>
        <v>0</v>
      </c>
      <c r="I148" s="1122">
        <f>0</f>
        <v>0</v>
      </c>
      <c r="J148" s="1122">
        <f>0</f>
        <v>0</v>
      </c>
      <c r="K148" s="1122">
        <f>0</f>
        <v>0</v>
      </c>
      <c r="L148" s="1122">
        <f>0</f>
        <v>0</v>
      </c>
      <c r="M148" s="1122">
        <f>0</f>
        <v>0</v>
      </c>
      <c r="N148" s="1122">
        <f>0</f>
        <v>0</v>
      </c>
      <c r="O148" s="1122">
        <v>1</v>
      </c>
      <c r="P148" s="1122">
        <f>0</f>
        <v>0</v>
      </c>
      <c r="Q148" s="1122">
        <v>1</v>
      </c>
      <c r="R148" s="1122">
        <f>0</f>
        <v>0</v>
      </c>
      <c r="S148" s="1122">
        <f>0</f>
        <v>0</v>
      </c>
      <c r="T148" s="1122">
        <f>0</f>
        <v>0</v>
      </c>
      <c r="U148" s="1122">
        <f>0</f>
        <v>0</v>
      </c>
      <c r="V148" s="1122">
        <f>0</f>
        <v>0</v>
      </c>
      <c r="W148" s="257" t="s">
        <v>434</v>
      </c>
      <c r="X148" s="1636"/>
    </row>
    <row r="149" spans="1:24" s="309" customFormat="1" ht="13.5" customHeight="1" thickBot="1" x14ac:dyDescent="0.25">
      <c r="A149" s="1625" t="s">
        <v>1224</v>
      </c>
      <c r="B149" s="1627" t="s">
        <v>1225</v>
      </c>
      <c r="C149" s="256" t="s">
        <v>1111</v>
      </c>
      <c r="D149" s="1123">
        <f t="shared" si="2"/>
        <v>0</v>
      </c>
      <c r="E149" s="1124">
        <f>0</f>
        <v>0</v>
      </c>
      <c r="F149" s="1125">
        <f>0</f>
        <v>0</v>
      </c>
      <c r="G149" s="1125">
        <f>0</f>
        <v>0</v>
      </c>
      <c r="H149" s="1125">
        <f>0</f>
        <v>0</v>
      </c>
      <c r="I149" s="1125">
        <f>0</f>
        <v>0</v>
      </c>
      <c r="J149" s="1125">
        <f>0</f>
        <v>0</v>
      </c>
      <c r="K149" s="1125">
        <f>0</f>
        <v>0</v>
      </c>
      <c r="L149" s="1125">
        <f>0</f>
        <v>0</v>
      </c>
      <c r="M149" s="1125">
        <f>0</f>
        <v>0</v>
      </c>
      <c r="N149" s="1125">
        <f>0</f>
        <v>0</v>
      </c>
      <c r="O149" s="1125">
        <f>0</f>
        <v>0</v>
      </c>
      <c r="P149" s="1125">
        <f>0</f>
        <v>0</v>
      </c>
      <c r="Q149" s="1125">
        <f>0</f>
        <v>0</v>
      </c>
      <c r="R149" s="1125">
        <f>0</f>
        <v>0</v>
      </c>
      <c r="S149" s="1125">
        <f>0</f>
        <v>0</v>
      </c>
      <c r="T149" s="1125">
        <f>0</f>
        <v>0</v>
      </c>
      <c r="U149" s="1125">
        <f>0</f>
        <v>0</v>
      </c>
      <c r="V149" s="1125">
        <f>0</f>
        <v>0</v>
      </c>
      <c r="W149" s="256" t="s">
        <v>180</v>
      </c>
      <c r="X149" s="1637" t="s">
        <v>1251</v>
      </c>
    </row>
    <row r="150" spans="1:24" s="309" customFormat="1" ht="13.5" thickBot="1" x14ac:dyDescent="0.25">
      <c r="A150" s="1626"/>
      <c r="B150" s="1628"/>
      <c r="C150" s="256" t="s">
        <v>1113</v>
      </c>
      <c r="D150" s="1123">
        <f t="shared" si="2"/>
        <v>1</v>
      </c>
      <c r="E150" s="1124">
        <f>0</f>
        <v>0</v>
      </c>
      <c r="F150" s="1125">
        <f>0</f>
        <v>0</v>
      </c>
      <c r="G150" s="1125">
        <v>1</v>
      </c>
      <c r="H150" s="1125">
        <f>0</f>
        <v>0</v>
      </c>
      <c r="I150" s="1125">
        <f>0</f>
        <v>0</v>
      </c>
      <c r="J150" s="1125">
        <f>0</f>
        <v>0</v>
      </c>
      <c r="K150" s="1125">
        <f>0</f>
        <v>0</v>
      </c>
      <c r="L150" s="1125">
        <f>0</f>
        <v>0</v>
      </c>
      <c r="M150" s="1125">
        <f>0</f>
        <v>0</v>
      </c>
      <c r="N150" s="1125">
        <f>0</f>
        <v>0</v>
      </c>
      <c r="O150" s="1125">
        <f>0</f>
        <v>0</v>
      </c>
      <c r="P150" s="1125">
        <f>0</f>
        <v>0</v>
      </c>
      <c r="Q150" s="1125">
        <f>0</f>
        <v>0</v>
      </c>
      <c r="R150" s="1125">
        <f>0</f>
        <v>0</v>
      </c>
      <c r="S150" s="1125">
        <f>0</f>
        <v>0</v>
      </c>
      <c r="T150" s="1125">
        <f>0</f>
        <v>0</v>
      </c>
      <c r="U150" s="1125">
        <f>0</f>
        <v>0</v>
      </c>
      <c r="V150" s="1125">
        <f>0</f>
        <v>0</v>
      </c>
      <c r="W150" s="256" t="s">
        <v>434</v>
      </c>
      <c r="X150" s="1638"/>
    </row>
    <row r="151" spans="1:24" s="308" customFormat="1" ht="13.5" customHeight="1" thickBot="1" x14ac:dyDescent="0.25">
      <c r="A151" s="1629" t="s">
        <v>1156</v>
      </c>
      <c r="B151" s="1630" t="s">
        <v>1157</v>
      </c>
      <c r="C151" s="314" t="s">
        <v>1111</v>
      </c>
      <c r="D151" s="1117">
        <f t="shared" si="2"/>
        <v>0</v>
      </c>
      <c r="E151" s="1118">
        <f>0</f>
        <v>0</v>
      </c>
      <c r="F151" s="1119">
        <f>0</f>
        <v>0</v>
      </c>
      <c r="G151" s="1119">
        <f>0</f>
        <v>0</v>
      </c>
      <c r="H151" s="1119">
        <f>0</f>
        <v>0</v>
      </c>
      <c r="I151" s="1119">
        <f>0</f>
        <v>0</v>
      </c>
      <c r="J151" s="1119">
        <f>0</f>
        <v>0</v>
      </c>
      <c r="K151" s="1119">
        <f>0</f>
        <v>0</v>
      </c>
      <c r="L151" s="1119">
        <f>0</f>
        <v>0</v>
      </c>
      <c r="M151" s="1119">
        <f>0</f>
        <v>0</v>
      </c>
      <c r="N151" s="1119">
        <f>0</f>
        <v>0</v>
      </c>
      <c r="O151" s="1119">
        <f>0</f>
        <v>0</v>
      </c>
      <c r="P151" s="1119">
        <f>0</f>
        <v>0</v>
      </c>
      <c r="Q151" s="1119">
        <f>0</f>
        <v>0</v>
      </c>
      <c r="R151" s="1119">
        <f>0</f>
        <v>0</v>
      </c>
      <c r="S151" s="1119">
        <f>0</f>
        <v>0</v>
      </c>
      <c r="T151" s="1119">
        <f>0</f>
        <v>0</v>
      </c>
      <c r="U151" s="1119">
        <f>0</f>
        <v>0</v>
      </c>
      <c r="V151" s="1119">
        <f>0</f>
        <v>0</v>
      </c>
      <c r="W151" s="314" t="s">
        <v>180</v>
      </c>
      <c r="X151" s="1639" t="s">
        <v>1158</v>
      </c>
    </row>
    <row r="152" spans="1:24" s="308" customFormat="1" ht="13.5" thickBot="1" x14ac:dyDescent="0.25">
      <c r="A152" s="1622"/>
      <c r="B152" s="1624"/>
      <c r="C152" s="257" t="s">
        <v>1113</v>
      </c>
      <c r="D152" s="1120">
        <f t="shared" si="2"/>
        <v>2</v>
      </c>
      <c r="E152" s="1121">
        <f>0</f>
        <v>0</v>
      </c>
      <c r="F152" s="1122">
        <f>0</f>
        <v>0</v>
      </c>
      <c r="G152" s="1122">
        <f>0</f>
        <v>0</v>
      </c>
      <c r="H152" s="1122">
        <f>0</f>
        <v>0</v>
      </c>
      <c r="I152" s="1122">
        <f>0</f>
        <v>0</v>
      </c>
      <c r="J152" s="1122">
        <f>0</f>
        <v>0</v>
      </c>
      <c r="K152" s="1122">
        <f>0</f>
        <v>0</v>
      </c>
      <c r="L152" s="1122">
        <f>0</f>
        <v>0</v>
      </c>
      <c r="M152" s="1122">
        <f>0</f>
        <v>0</v>
      </c>
      <c r="N152" s="1122">
        <f>0</f>
        <v>0</v>
      </c>
      <c r="O152" s="1122">
        <v>1</v>
      </c>
      <c r="P152" s="1122">
        <v>1</v>
      </c>
      <c r="Q152" s="1122">
        <f>0</f>
        <v>0</v>
      </c>
      <c r="R152" s="1122">
        <f>0</f>
        <v>0</v>
      </c>
      <c r="S152" s="1122">
        <f>0</f>
        <v>0</v>
      </c>
      <c r="T152" s="1122">
        <f>0</f>
        <v>0</v>
      </c>
      <c r="U152" s="1122">
        <f>0</f>
        <v>0</v>
      </c>
      <c r="V152" s="1122">
        <f>0</f>
        <v>0</v>
      </c>
      <c r="W152" s="257" t="s">
        <v>434</v>
      </c>
      <c r="X152" s="1636"/>
    </row>
    <row r="153" spans="1:24" s="309" customFormat="1" ht="18.75" customHeight="1" thickBot="1" x14ac:dyDescent="0.25">
      <c r="A153" s="1625" t="s">
        <v>950</v>
      </c>
      <c r="B153" s="1627" t="s">
        <v>1052</v>
      </c>
      <c r="C153" s="256" t="s">
        <v>1111</v>
      </c>
      <c r="D153" s="1123">
        <f t="shared" si="2"/>
        <v>2</v>
      </c>
      <c r="E153" s="1124">
        <f>0</f>
        <v>0</v>
      </c>
      <c r="F153" s="1125">
        <f>0</f>
        <v>0</v>
      </c>
      <c r="G153" s="1125">
        <f>0</f>
        <v>0</v>
      </c>
      <c r="H153" s="1125">
        <f>0</f>
        <v>0</v>
      </c>
      <c r="I153" s="1125">
        <f>0</f>
        <v>0</v>
      </c>
      <c r="J153" s="1125">
        <f>0</f>
        <v>0</v>
      </c>
      <c r="K153" s="1125">
        <f>0</f>
        <v>0</v>
      </c>
      <c r="L153" s="1125">
        <f>0</f>
        <v>0</v>
      </c>
      <c r="M153" s="1125">
        <f>0</f>
        <v>0</v>
      </c>
      <c r="N153" s="1125">
        <f>0</f>
        <v>0</v>
      </c>
      <c r="O153" s="1125">
        <f>0</f>
        <v>0</v>
      </c>
      <c r="P153" s="1125">
        <f>0</f>
        <v>0</v>
      </c>
      <c r="Q153" s="1125">
        <f>0</f>
        <v>0</v>
      </c>
      <c r="R153" s="1125">
        <f>0</f>
        <v>0</v>
      </c>
      <c r="S153" s="1125">
        <f>0</f>
        <v>0</v>
      </c>
      <c r="T153" s="1125">
        <f>0</f>
        <v>0</v>
      </c>
      <c r="U153" s="1125">
        <f>0</f>
        <v>0</v>
      </c>
      <c r="V153" s="1125">
        <v>2</v>
      </c>
      <c r="W153" s="256" t="s">
        <v>180</v>
      </c>
      <c r="X153" s="1637" t="s">
        <v>1053</v>
      </c>
    </row>
    <row r="154" spans="1:24" s="309" customFormat="1" ht="18.75" customHeight="1" thickBot="1" x14ac:dyDescent="0.25">
      <c r="A154" s="1626"/>
      <c r="B154" s="1628"/>
      <c r="C154" s="256" t="s">
        <v>1113</v>
      </c>
      <c r="D154" s="1123">
        <f t="shared" si="2"/>
        <v>0</v>
      </c>
      <c r="E154" s="1124">
        <f>0</f>
        <v>0</v>
      </c>
      <c r="F154" s="1125">
        <f>0</f>
        <v>0</v>
      </c>
      <c r="G154" s="1125">
        <f>0</f>
        <v>0</v>
      </c>
      <c r="H154" s="1125">
        <f>0</f>
        <v>0</v>
      </c>
      <c r="I154" s="1125">
        <f>0</f>
        <v>0</v>
      </c>
      <c r="J154" s="1125">
        <f>0</f>
        <v>0</v>
      </c>
      <c r="K154" s="1125">
        <f>0</f>
        <v>0</v>
      </c>
      <c r="L154" s="1125">
        <f>0</f>
        <v>0</v>
      </c>
      <c r="M154" s="1125">
        <f>0</f>
        <v>0</v>
      </c>
      <c r="N154" s="1125">
        <f>0</f>
        <v>0</v>
      </c>
      <c r="O154" s="1125">
        <f>0</f>
        <v>0</v>
      </c>
      <c r="P154" s="1125">
        <f>0</f>
        <v>0</v>
      </c>
      <c r="Q154" s="1125">
        <f>0</f>
        <v>0</v>
      </c>
      <c r="R154" s="1125">
        <f>0</f>
        <v>0</v>
      </c>
      <c r="S154" s="1125">
        <f>0</f>
        <v>0</v>
      </c>
      <c r="T154" s="1125">
        <f>0</f>
        <v>0</v>
      </c>
      <c r="U154" s="1125">
        <f>0</f>
        <v>0</v>
      </c>
      <c r="V154" s="1125">
        <f>0</f>
        <v>0</v>
      </c>
      <c r="W154" s="256" t="s">
        <v>434</v>
      </c>
      <c r="X154" s="1638"/>
    </row>
    <row r="155" spans="1:24" s="308" customFormat="1" ht="13.5" customHeight="1" thickBot="1" x14ac:dyDescent="0.25">
      <c r="A155" s="1629" t="s">
        <v>1054</v>
      </c>
      <c r="B155" s="1630" t="s">
        <v>1055</v>
      </c>
      <c r="C155" s="314" t="s">
        <v>1111</v>
      </c>
      <c r="D155" s="1117">
        <f t="shared" si="2"/>
        <v>23</v>
      </c>
      <c r="E155" s="1118">
        <f>0</f>
        <v>0</v>
      </c>
      <c r="F155" s="1119">
        <f>0</f>
        <v>0</v>
      </c>
      <c r="G155" s="1119">
        <f>0</f>
        <v>0</v>
      </c>
      <c r="H155" s="1119">
        <f>0</f>
        <v>0</v>
      </c>
      <c r="I155" s="1119">
        <f>0</f>
        <v>0</v>
      </c>
      <c r="J155" s="1119">
        <f>0</f>
        <v>0</v>
      </c>
      <c r="K155" s="1119">
        <f>0</f>
        <v>0</v>
      </c>
      <c r="L155" s="1119">
        <f>0</f>
        <v>0</v>
      </c>
      <c r="M155" s="1119">
        <f>0</f>
        <v>0</v>
      </c>
      <c r="N155" s="1119">
        <f>0</f>
        <v>0</v>
      </c>
      <c r="O155" s="1119">
        <f>0</f>
        <v>0</v>
      </c>
      <c r="P155" s="1119">
        <f>0</f>
        <v>0</v>
      </c>
      <c r="Q155" s="1119">
        <f>0</f>
        <v>0</v>
      </c>
      <c r="R155" s="1119">
        <f>0</f>
        <v>0</v>
      </c>
      <c r="S155" s="1119">
        <f>0</f>
        <v>0</v>
      </c>
      <c r="T155" s="1119">
        <f>0</f>
        <v>0</v>
      </c>
      <c r="U155" s="1119">
        <f>0</f>
        <v>0</v>
      </c>
      <c r="V155" s="1119">
        <v>23</v>
      </c>
      <c r="W155" s="314" t="s">
        <v>180</v>
      </c>
      <c r="X155" s="1639" t="s">
        <v>1056</v>
      </c>
    </row>
    <row r="156" spans="1:24" s="308" customFormat="1" ht="13.5" thickBot="1" x14ac:dyDescent="0.25">
      <c r="A156" s="1622"/>
      <c r="B156" s="1624"/>
      <c r="C156" s="257" t="s">
        <v>1113</v>
      </c>
      <c r="D156" s="1120">
        <f t="shared" si="2"/>
        <v>20</v>
      </c>
      <c r="E156" s="1121">
        <f>0</f>
        <v>0</v>
      </c>
      <c r="F156" s="1122">
        <f>0</f>
        <v>0</v>
      </c>
      <c r="G156" s="1122">
        <f>0</f>
        <v>0</v>
      </c>
      <c r="H156" s="1122">
        <f>0</f>
        <v>0</v>
      </c>
      <c r="I156" s="1122">
        <f>0</f>
        <v>0</v>
      </c>
      <c r="J156" s="1122">
        <f>0</f>
        <v>0</v>
      </c>
      <c r="K156" s="1122">
        <f>0</f>
        <v>0</v>
      </c>
      <c r="L156" s="1122">
        <f>0</f>
        <v>0</v>
      </c>
      <c r="M156" s="1122">
        <f>0</f>
        <v>0</v>
      </c>
      <c r="N156" s="1122">
        <f>0</f>
        <v>0</v>
      </c>
      <c r="O156" s="1122">
        <f>0</f>
        <v>0</v>
      </c>
      <c r="P156" s="1122">
        <f>0</f>
        <v>0</v>
      </c>
      <c r="Q156" s="1122">
        <f>0</f>
        <v>0</v>
      </c>
      <c r="R156" s="1122">
        <f>0</f>
        <v>0</v>
      </c>
      <c r="S156" s="1122">
        <f>0</f>
        <v>0</v>
      </c>
      <c r="T156" s="1122">
        <f>0</f>
        <v>0</v>
      </c>
      <c r="U156" s="1122">
        <f>0</f>
        <v>0</v>
      </c>
      <c r="V156" s="1122">
        <v>20</v>
      </c>
      <c r="W156" s="257" t="s">
        <v>434</v>
      </c>
      <c r="X156" s="1636"/>
    </row>
    <row r="157" spans="1:24" s="309" customFormat="1" ht="13.5" customHeight="1" thickBot="1" x14ac:dyDescent="0.25">
      <c r="A157" s="1625" t="s">
        <v>1057</v>
      </c>
      <c r="B157" s="1627" t="s">
        <v>1058</v>
      </c>
      <c r="C157" s="256" t="s">
        <v>1111</v>
      </c>
      <c r="D157" s="1123">
        <f t="shared" si="2"/>
        <v>11</v>
      </c>
      <c r="E157" s="1124">
        <f>0</f>
        <v>0</v>
      </c>
      <c r="F157" s="1125">
        <f>0</f>
        <v>0</v>
      </c>
      <c r="G157" s="1125">
        <f>0</f>
        <v>0</v>
      </c>
      <c r="H157" s="1125">
        <f>0</f>
        <v>0</v>
      </c>
      <c r="I157" s="1125">
        <f>0</f>
        <v>0</v>
      </c>
      <c r="J157" s="1125">
        <f>0</f>
        <v>0</v>
      </c>
      <c r="K157" s="1125">
        <f>0</f>
        <v>0</v>
      </c>
      <c r="L157" s="1125">
        <f>0</f>
        <v>0</v>
      </c>
      <c r="M157" s="1125">
        <f>0</f>
        <v>0</v>
      </c>
      <c r="N157" s="1125">
        <f>0</f>
        <v>0</v>
      </c>
      <c r="O157" s="1125">
        <f>0</f>
        <v>0</v>
      </c>
      <c r="P157" s="1125">
        <f>0</f>
        <v>0</v>
      </c>
      <c r="Q157" s="1125">
        <f>0</f>
        <v>0</v>
      </c>
      <c r="R157" s="1125">
        <f>0</f>
        <v>0</v>
      </c>
      <c r="S157" s="1125">
        <f>0</f>
        <v>0</v>
      </c>
      <c r="T157" s="1125">
        <f>0</f>
        <v>0</v>
      </c>
      <c r="U157" s="1125">
        <f>0</f>
        <v>0</v>
      </c>
      <c r="V157" s="1125">
        <v>11</v>
      </c>
      <c r="W157" s="256" t="s">
        <v>180</v>
      </c>
      <c r="X157" s="1637" t="s">
        <v>1059</v>
      </c>
    </row>
    <row r="158" spans="1:24" s="309" customFormat="1" ht="12.75" x14ac:dyDescent="0.2">
      <c r="A158" s="1631"/>
      <c r="B158" s="1632"/>
      <c r="C158" s="1221" t="s">
        <v>1113</v>
      </c>
      <c r="D158" s="1134">
        <f t="shared" si="2"/>
        <v>13</v>
      </c>
      <c r="E158" s="1222">
        <f>0</f>
        <v>0</v>
      </c>
      <c r="F158" s="1223">
        <f>0</f>
        <v>0</v>
      </c>
      <c r="G158" s="1223">
        <f>0</f>
        <v>0</v>
      </c>
      <c r="H158" s="1223">
        <f>0</f>
        <v>0</v>
      </c>
      <c r="I158" s="1223">
        <f>0</f>
        <v>0</v>
      </c>
      <c r="J158" s="1223">
        <f>0</f>
        <v>0</v>
      </c>
      <c r="K158" s="1223">
        <f>0</f>
        <v>0</v>
      </c>
      <c r="L158" s="1223">
        <f>0</f>
        <v>0</v>
      </c>
      <c r="M158" s="1223">
        <f>0</f>
        <v>0</v>
      </c>
      <c r="N158" s="1223">
        <f>0</f>
        <v>0</v>
      </c>
      <c r="O158" s="1223">
        <f>0</f>
        <v>0</v>
      </c>
      <c r="P158" s="1223">
        <f>0</f>
        <v>0</v>
      </c>
      <c r="Q158" s="1223">
        <f>0</f>
        <v>0</v>
      </c>
      <c r="R158" s="1223">
        <f>0</f>
        <v>0</v>
      </c>
      <c r="S158" s="1223">
        <f>0</f>
        <v>0</v>
      </c>
      <c r="T158" s="1223">
        <f>0</f>
        <v>0</v>
      </c>
      <c r="U158" s="1223">
        <f>0</f>
        <v>0</v>
      </c>
      <c r="V158" s="1223">
        <v>13</v>
      </c>
      <c r="W158" s="1221" t="s">
        <v>434</v>
      </c>
      <c r="X158" s="1640"/>
    </row>
    <row r="159" spans="1:24" s="308" customFormat="1" ht="13.5" customHeight="1" thickBot="1" x14ac:dyDescent="0.25">
      <c r="A159" s="1633" t="s">
        <v>1226</v>
      </c>
      <c r="B159" s="1634" t="s">
        <v>1227</v>
      </c>
      <c r="C159" s="310" t="s">
        <v>1111</v>
      </c>
      <c r="D159" s="1126">
        <f t="shared" si="2"/>
        <v>1</v>
      </c>
      <c r="E159" s="1127">
        <f>0</f>
        <v>0</v>
      </c>
      <c r="F159" s="1128">
        <f>0</f>
        <v>0</v>
      </c>
      <c r="G159" s="1128">
        <f>0</f>
        <v>0</v>
      </c>
      <c r="H159" s="1128">
        <f>0</f>
        <v>0</v>
      </c>
      <c r="I159" s="1128">
        <f>0</f>
        <v>0</v>
      </c>
      <c r="J159" s="1128">
        <f>0</f>
        <v>0</v>
      </c>
      <c r="K159" s="1128">
        <f>0</f>
        <v>0</v>
      </c>
      <c r="L159" s="1128">
        <f>0</f>
        <v>0</v>
      </c>
      <c r="M159" s="1128">
        <f>0</f>
        <v>0</v>
      </c>
      <c r="N159" s="1128">
        <f>0</f>
        <v>0</v>
      </c>
      <c r="O159" s="1128">
        <f>0</f>
        <v>0</v>
      </c>
      <c r="P159" s="1128">
        <f>0</f>
        <v>0</v>
      </c>
      <c r="Q159" s="1128">
        <f>0</f>
        <v>0</v>
      </c>
      <c r="R159" s="1128">
        <f>0</f>
        <v>0</v>
      </c>
      <c r="S159" s="1128">
        <f>0</f>
        <v>0</v>
      </c>
      <c r="T159" s="1128">
        <f>0</f>
        <v>0</v>
      </c>
      <c r="U159" s="1128">
        <f>0</f>
        <v>0</v>
      </c>
      <c r="V159" s="1128">
        <v>1</v>
      </c>
      <c r="W159" s="310" t="s">
        <v>180</v>
      </c>
      <c r="X159" s="1641" t="s">
        <v>1252</v>
      </c>
    </row>
    <row r="160" spans="1:24" s="308" customFormat="1" ht="13.5" thickBot="1" x14ac:dyDescent="0.25">
      <c r="A160" s="1622"/>
      <c r="B160" s="1624"/>
      <c r="C160" s="257" t="s">
        <v>1113</v>
      </c>
      <c r="D160" s="1120">
        <f t="shared" si="2"/>
        <v>0</v>
      </c>
      <c r="E160" s="1121">
        <f>0</f>
        <v>0</v>
      </c>
      <c r="F160" s="1122">
        <f>0</f>
        <v>0</v>
      </c>
      <c r="G160" s="1122">
        <f>0</f>
        <v>0</v>
      </c>
      <c r="H160" s="1122">
        <f>0</f>
        <v>0</v>
      </c>
      <c r="I160" s="1122">
        <f>0</f>
        <v>0</v>
      </c>
      <c r="J160" s="1122">
        <f>0</f>
        <v>0</v>
      </c>
      <c r="K160" s="1122">
        <f>0</f>
        <v>0</v>
      </c>
      <c r="L160" s="1122">
        <f>0</f>
        <v>0</v>
      </c>
      <c r="M160" s="1122">
        <f>0</f>
        <v>0</v>
      </c>
      <c r="N160" s="1122">
        <f>0</f>
        <v>0</v>
      </c>
      <c r="O160" s="1122">
        <f>0</f>
        <v>0</v>
      </c>
      <c r="P160" s="1122">
        <f>0</f>
        <v>0</v>
      </c>
      <c r="Q160" s="1122">
        <f>0</f>
        <v>0</v>
      </c>
      <c r="R160" s="1122">
        <f>0</f>
        <v>0</v>
      </c>
      <c r="S160" s="1122">
        <f>0</f>
        <v>0</v>
      </c>
      <c r="T160" s="1122">
        <f>0</f>
        <v>0</v>
      </c>
      <c r="U160" s="1122">
        <f>0</f>
        <v>0</v>
      </c>
      <c r="V160" s="1122">
        <f>0</f>
        <v>0</v>
      </c>
      <c r="W160" s="257" t="s">
        <v>434</v>
      </c>
      <c r="X160" s="1636"/>
    </row>
    <row r="161" spans="1:24" s="309" customFormat="1" ht="13.5" customHeight="1" thickBot="1" x14ac:dyDescent="0.25">
      <c r="A161" s="1625" t="s">
        <v>1573</v>
      </c>
      <c r="B161" s="1627" t="s">
        <v>1574</v>
      </c>
      <c r="C161" s="256" t="s">
        <v>1111</v>
      </c>
      <c r="D161" s="1123">
        <f t="shared" si="2"/>
        <v>1</v>
      </c>
      <c r="E161" s="1124">
        <f>0</f>
        <v>0</v>
      </c>
      <c r="F161" s="1125">
        <f>0</f>
        <v>0</v>
      </c>
      <c r="G161" s="1125">
        <f>0</f>
        <v>0</v>
      </c>
      <c r="H161" s="1125">
        <f>0</f>
        <v>0</v>
      </c>
      <c r="I161" s="1125">
        <f>0</f>
        <v>0</v>
      </c>
      <c r="J161" s="1125">
        <f>0</f>
        <v>0</v>
      </c>
      <c r="K161" s="1125">
        <f>0</f>
        <v>0</v>
      </c>
      <c r="L161" s="1125">
        <f>0</f>
        <v>0</v>
      </c>
      <c r="M161" s="1125">
        <f>0</f>
        <v>0</v>
      </c>
      <c r="N161" s="1125">
        <f>0</f>
        <v>0</v>
      </c>
      <c r="O161" s="1125">
        <f>0</f>
        <v>0</v>
      </c>
      <c r="P161" s="1125">
        <f>0</f>
        <v>0</v>
      </c>
      <c r="Q161" s="1125">
        <f>0</f>
        <v>0</v>
      </c>
      <c r="R161" s="1125">
        <f>0</f>
        <v>0</v>
      </c>
      <c r="S161" s="1125">
        <f>0</f>
        <v>0</v>
      </c>
      <c r="T161" s="1125">
        <f>0</f>
        <v>0</v>
      </c>
      <c r="U161" s="1125">
        <f>0</f>
        <v>0</v>
      </c>
      <c r="V161" s="1125">
        <v>1</v>
      </c>
      <c r="W161" s="256" t="s">
        <v>180</v>
      </c>
      <c r="X161" s="1637" t="s">
        <v>1588</v>
      </c>
    </row>
    <row r="162" spans="1:24" s="309" customFormat="1" ht="13.5" thickBot="1" x14ac:dyDescent="0.25">
      <c r="A162" s="1626"/>
      <c r="B162" s="1628"/>
      <c r="C162" s="256" t="s">
        <v>1113</v>
      </c>
      <c r="D162" s="1123">
        <f t="shared" si="2"/>
        <v>1</v>
      </c>
      <c r="E162" s="1124">
        <f>0</f>
        <v>0</v>
      </c>
      <c r="F162" s="1125">
        <f>0</f>
        <v>0</v>
      </c>
      <c r="G162" s="1125">
        <f>0</f>
        <v>0</v>
      </c>
      <c r="H162" s="1125">
        <f>0</f>
        <v>0</v>
      </c>
      <c r="I162" s="1125">
        <f>0</f>
        <v>0</v>
      </c>
      <c r="J162" s="1125">
        <f>0</f>
        <v>0</v>
      </c>
      <c r="K162" s="1125">
        <f>0</f>
        <v>0</v>
      </c>
      <c r="L162" s="1125">
        <f>0</f>
        <v>0</v>
      </c>
      <c r="M162" s="1125">
        <f>0</f>
        <v>0</v>
      </c>
      <c r="N162" s="1125">
        <f>0</f>
        <v>0</v>
      </c>
      <c r="O162" s="1125">
        <f>0</f>
        <v>0</v>
      </c>
      <c r="P162" s="1125">
        <f>0</f>
        <v>0</v>
      </c>
      <c r="Q162" s="1125">
        <f>0</f>
        <v>0</v>
      </c>
      <c r="R162" s="1125">
        <f>0</f>
        <v>0</v>
      </c>
      <c r="S162" s="1125">
        <f>0</f>
        <v>0</v>
      </c>
      <c r="T162" s="1125">
        <f>0</f>
        <v>0</v>
      </c>
      <c r="U162" s="1125">
        <f>0</f>
        <v>0</v>
      </c>
      <c r="V162" s="1125">
        <v>1</v>
      </c>
      <c r="W162" s="256" t="s">
        <v>434</v>
      </c>
      <c r="X162" s="1638"/>
    </row>
    <row r="163" spans="1:24" s="308" customFormat="1" ht="20.25" customHeight="1" thickBot="1" x14ac:dyDescent="0.25">
      <c r="A163" s="1629" t="s">
        <v>1228</v>
      </c>
      <c r="B163" s="1630" t="s">
        <v>1229</v>
      </c>
      <c r="C163" s="314" t="s">
        <v>1111</v>
      </c>
      <c r="D163" s="1117">
        <f t="shared" si="2"/>
        <v>0</v>
      </c>
      <c r="E163" s="1118">
        <v>0</v>
      </c>
      <c r="F163" s="1119">
        <v>0</v>
      </c>
      <c r="G163" s="1119">
        <v>0</v>
      </c>
      <c r="H163" s="1119">
        <v>0</v>
      </c>
      <c r="I163" s="1119">
        <v>0</v>
      </c>
      <c r="J163" s="1119">
        <v>0</v>
      </c>
      <c r="K163" s="1119">
        <v>0</v>
      </c>
      <c r="L163" s="1119">
        <v>0</v>
      </c>
      <c r="M163" s="1119">
        <v>0</v>
      </c>
      <c r="N163" s="1119">
        <v>0</v>
      </c>
      <c r="O163" s="1119">
        <v>0</v>
      </c>
      <c r="P163" s="1119">
        <v>0</v>
      </c>
      <c r="Q163" s="1119">
        <v>0</v>
      </c>
      <c r="R163" s="1119">
        <v>0</v>
      </c>
      <c r="S163" s="1119">
        <v>0</v>
      </c>
      <c r="T163" s="1119">
        <v>0</v>
      </c>
      <c r="U163" s="1119">
        <v>0</v>
      </c>
      <c r="V163" s="1119">
        <v>0</v>
      </c>
      <c r="W163" s="314" t="s">
        <v>180</v>
      </c>
      <c r="X163" s="1639" t="s">
        <v>1253</v>
      </c>
    </row>
    <row r="164" spans="1:24" s="308" customFormat="1" ht="20.25" customHeight="1" thickBot="1" x14ac:dyDescent="0.25">
      <c r="A164" s="1622"/>
      <c r="B164" s="1624"/>
      <c r="C164" s="257" t="s">
        <v>1113</v>
      </c>
      <c r="D164" s="1120">
        <f t="shared" si="2"/>
        <v>0</v>
      </c>
      <c r="E164" s="1121">
        <v>0</v>
      </c>
      <c r="F164" s="1122">
        <v>0</v>
      </c>
      <c r="G164" s="1122">
        <v>0</v>
      </c>
      <c r="H164" s="1122">
        <v>0</v>
      </c>
      <c r="I164" s="1122">
        <v>0</v>
      </c>
      <c r="J164" s="1122">
        <v>0</v>
      </c>
      <c r="K164" s="1122">
        <v>0</v>
      </c>
      <c r="L164" s="1122">
        <v>0</v>
      </c>
      <c r="M164" s="1122">
        <v>0</v>
      </c>
      <c r="N164" s="1122">
        <v>0</v>
      </c>
      <c r="O164" s="1122">
        <v>0</v>
      </c>
      <c r="P164" s="1122">
        <v>0</v>
      </c>
      <c r="Q164" s="1122">
        <v>0</v>
      </c>
      <c r="R164" s="1122">
        <v>0</v>
      </c>
      <c r="S164" s="1122">
        <v>0</v>
      </c>
      <c r="T164" s="1122">
        <v>0</v>
      </c>
      <c r="U164" s="1122">
        <v>0</v>
      </c>
      <c r="V164" s="1122">
        <v>0</v>
      </c>
      <c r="W164" s="257" t="s">
        <v>434</v>
      </c>
      <c r="X164" s="1636"/>
    </row>
    <row r="165" spans="1:24" s="309" customFormat="1" ht="13.5" customHeight="1" thickBot="1" x14ac:dyDescent="0.25">
      <c r="A165" s="1625" t="s">
        <v>1060</v>
      </c>
      <c r="B165" s="1627" t="s">
        <v>1061</v>
      </c>
      <c r="C165" s="256" t="s">
        <v>1111</v>
      </c>
      <c r="D165" s="1123">
        <f t="shared" si="2"/>
        <v>2</v>
      </c>
      <c r="E165" s="1124">
        <f>0</f>
        <v>0</v>
      </c>
      <c r="F165" s="1125">
        <f>0</f>
        <v>0</v>
      </c>
      <c r="G165" s="1125">
        <f>0</f>
        <v>0</v>
      </c>
      <c r="H165" s="1125">
        <f>0</f>
        <v>0</v>
      </c>
      <c r="I165" s="1125">
        <f>0</f>
        <v>0</v>
      </c>
      <c r="J165" s="1125">
        <f>0</f>
        <v>0</v>
      </c>
      <c r="K165" s="1125">
        <f>0</f>
        <v>0</v>
      </c>
      <c r="L165" s="1125">
        <f>0</f>
        <v>0</v>
      </c>
      <c r="M165" s="1125">
        <f>0</f>
        <v>0</v>
      </c>
      <c r="N165" s="1125">
        <f>0</f>
        <v>0</v>
      </c>
      <c r="O165" s="1125">
        <f>0</f>
        <v>0</v>
      </c>
      <c r="P165" s="1125">
        <f>0</f>
        <v>0</v>
      </c>
      <c r="Q165" s="1125">
        <f>0</f>
        <v>0</v>
      </c>
      <c r="R165" s="1125">
        <f>0</f>
        <v>0</v>
      </c>
      <c r="S165" s="1125">
        <f>0</f>
        <v>0</v>
      </c>
      <c r="T165" s="1125">
        <f>0</f>
        <v>0</v>
      </c>
      <c r="U165" s="1125">
        <f>0</f>
        <v>0</v>
      </c>
      <c r="V165" s="1125">
        <v>2</v>
      </c>
      <c r="W165" s="256" t="s">
        <v>180</v>
      </c>
      <c r="X165" s="1637" t="s">
        <v>1062</v>
      </c>
    </row>
    <row r="166" spans="1:24" s="309" customFormat="1" ht="13.5" thickBot="1" x14ac:dyDescent="0.25">
      <c r="A166" s="1626"/>
      <c r="B166" s="1628"/>
      <c r="C166" s="256" t="s">
        <v>1113</v>
      </c>
      <c r="D166" s="1123">
        <f t="shared" si="2"/>
        <v>7</v>
      </c>
      <c r="E166" s="1124">
        <f>0</f>
        <v>0</v>
      </c>
      <c r="F166" s="1125">
        <f>0</f>
        <v>0</v>
      </c>
      <c r="G166" s="1125">
        <f>0</f>
        <v>0</v>
      </c>
      <c r="H166" s="1125">
        <f>0</f>
        <v>0</v>
      </c>
      <c r="I166" s="1125">
        <f>0</f>
        <v>0</v>
      </c>
      <c r="J166" s="1125">
        <f>0</f>
        <v>0</v>
      </c>
      <c r="K166" s="1125">
        <f>0</f>
        <v>0</v>
      </c>
      <c r="L166" s="1125">
        <f>0</f>
        <v>0</v>
      </c>
      <c r="M166" s="1125">
        <f>0</f>
        <v>0</v>
      </c>
      <c r="N166" s="1125">
        <f>0</f>
        <v>0</v>
      </c>
      <c r="O166" s="1125">
        <f>0</f>
        <v>0</v>
      </c>
      <c r="P166" s="1125">
        <f>0</f>
        <v>0</v>
      </c>
      <c r="Q166" s="1125">
        <f>0</f>
        <v>0</v>
      </c>
      <c r="R166" s="1125">
        <f>0</f>
        <v>0</v>
      </c>
      <c r="S166" s="1125">
        <f>0</f>
        <v>0</v>
      </c>
      <c r="T166" s="1125">
        <f>0</f>
        <v>0</v>
      </c>
      <c r="U166" s="1125">
        <f>0</f>
        <v>0</v>
      </c>
      <c r="V166" s="1125">
        <v>7</v>
      </c>
      <c r="W166" s="256" t="s">
        <v>434</v>
      </c>
      <c r="X166" s="1638"/>
    </row>
    <row r="167" spans="1:24" s="308" customFormat="1" ht="13.5" customHeight="1" thickBot="1" x14ac:dyDescent="0.25">
      <c r="A167" s="1629" t="s">
        <v>1063</v>
      </c>
      <c r="B167" s="1630" t="s">
        <v>1064</v>
      </c>
      <c r="C167" s="314" t="s">
        <v>1111</v>
      </c>
      <c r="D167" s="1117">
        <f t="shared" si="2"/>
        <v>2</v>
      </c>
      <c r="E167" s="1118">
        <f>0</f>
        <v>0</v>
      </c>
      <c r="F167" s="1119">
        <f>0</f>
        <v>0</v>
      </c>
      <c r="G167" s="1119">
        <f>0</f>
        <v>0</v>
      </c>
      <c r="H167" s="1119">
        <f>0</f>
        <v>0</v>
      </c>
      <c r="I167" s="1119">
        <f>0</f>
        <v>0</v>
      </c>
      <c r="J167" s="1119">
        <f>0</f>
        <v>0</v>
      </c>
      <c r="K167" s="1119">
        <f>0</f>
        <v>0</v>
      </c>
      <c r="L167" s="1119">
        <f>0</f>
        <v>0</v>
      </c>
      <c r="M167" s="1119">
        <f>0</f>
        <v>0</v>
      </c>
      <c r="N167" s="1119">
        <f>0</f>
        <v>0</v>
      </c>
      <c r="O167" s="1119">
        <f>0</f>
        <v>0</v>
      </c>
      <c r="P167" s="1119">
        <f>0</f>
        <v>0</v>
      </c>
      <c r="Q167" s="1119">
        <f>0</f>
        <v>0</v>
      </c>
      <c r="R167" s="1119">
        <f>0</f>
        <v>0</v>
      </c>
      <c r="S167" s="1119">
        <f>0</f>
        <v>0</v>
      </c>
      <c r="T167" s="1119">
        <f>0</f>
        <v>0</v>
      </c>
      <c r="U167" s="1119">
        <v>1</v>
      </c>
      <c r="V167" s="1119">
        <v>1</v>
      </c>
      <c r="W167" s="314" t="s">
        <v>180</v>
      </c>
      <c r="X167" s="1639" t="s">
        <v>1065</v>
      </c>
    </row>
    <row r="168" spans="1:24" s="308" customFormat="1" ht="13.5" thickBot="1" x14ac:dyDescent="0.25">
      <c r="A168" s="1622"/>
      <c r="B168" s="1624"/>
      <c r="C168" s="257" t="s">
        <v>1113</v>
      </c>
      <c r="D168" s="1120">
        <f t="shared" si="2"/>
        <v>1</v>
      </c>
      <c r="E168" s="1121">
        <f>0</f>
        <v>0</v>
      </c>
      <c r="F168" s="1122">
        <f>0</f>
        <v>0</v>
      </c>
      <c r="G168" s="1122">
        <f>0</f>
        <v>0</v>
      </c>
      <c r="H168" s="1122">
        <f>0</f>
        <v>0</v>
      </c>
      <c r="I168" s="1122">
        <f>0</f>
        <v>0</v>
      </c>
      <c r="J168" s="1122">
        <f>0</f>
        <v>0</v>
      </c>
      <c r="K168" s="1122">
        <f>0</f>
        <v>0</v>
      </c>
      <c r="L168" s="1122">
        <f>0</f>
        <v>0</v>
      </c>
      <c r="M168" s="1122">
        <f>0</f>
        <v>0</v>
      </c>
      <c r="N168" s="1122">
        <f>0</f>
        <v>0</v>
      </c>
      <c r="O168" s="1122">
        <f>0</f>
        <v>0</v>
      </c>
      <c r="P168" s="1122">
        <f>0</f>
        <v>0</v>
      </c>
      <c r="Q168" s="1122">
        <f>0</f>
        <v>0</v>
      </c>
      <c r="R168" s="1122">
        <f>0</f>
        <v>0</v>
      </c>
      <c r="S168" s="1122">
        <f>0</f>
        <v>0</v>
      </c>
      <c r="T168" s="1122">
        <f>0</f>
        <v>0</v>
      </c>
      <c r="U168" s="1122">
        <f>0</f>
        <v>0</v>
      </c>
      <c r="V168" s="1122">
        <v>1</v>
      </c>
      <c r="W168" s="257" t="s">
        <v>434</v>
      </c>
      <c r="X168" s="1636"/>
    </row>
    <row r="169" spans="1:24" s="309" customFormat="1" ht="13.5" customHeight="1" thickBot="1" x14ac:dyDescent="0.25">
      <c r="A169" s="1625" t="s">
        <v>1066</v>
      </c>
      <c r="B169" s="1627" t="s">
        <v>1067</v>
      </c>
      <c r="C169" s="256" t="s">
        <v>1111</v>
      </c>
      <c r="D169" s="1123">
        <f t="shared" si="2"/>
        <v>14</v>
      </c>
      <c r="E169" s="1124">
        <f>0</f>
        <v>0</v>
      </c>
      <c r="F169" s="1125">
        <f>0</f>
        <v>0</v>
      </c>
      <c r="G169" s="1125">
        <f>0</f>
        <v>0</v>
      </c>
      <c r="H169" s="1125">
        <f>0</f>
        <v>0</v>
      </c>
      <c r="I169" s="1125">
        <f>0</f>
        <v>0</v>
      </c>
      <c r="J169" s="1125">
        <f>0</f>
        <v>0</v>
      </c>
      <c r="K169" s="1125">
        <f>0</f>
        <v>0</v>
      </c>
      <c r="L169" s="1125">
        <f>0</f>
        <v>0</v>
      </c>
      <c r="M169" s="1125">
        <f>0</f>
        <v>0</v>
      </c>
      <c r="N169" s="1125">
        <f>0</f>
        <v>0</v>
      </c>
      <c r="O169" s="1125">
        <f>0</f>
        <v>0</v>
      </c>
      <c r="P169" s="1125">
        <f>0</f>
        <v>0</v>
      </c>
      <c r="Q169" s="1125">
        <f>0</f>
        <v>0</v>
      </c>
      <c r="R169" s="1125">
        <f>0</f>
        <v>0</v>
      </c>
      <c r="S169" s="1125">
        <f>0</f>
        <v>0</v>
      </c>
      <c r="T169" s="1125">
        <v>1</v>
      </c>
      <c r="U169" s="1125">
        <f>0</f>
        <v>0</v>
      </c>
      <c r="V169" s="1125">
        <v>13</v>
      </c>
      <c r="W169" s="256" t="s">
        <v>180</v>
      </c>
      <c r="X169" s="1637" t="s">
        <v>1068</v>
      </c>
    </row>
    <row r="170" spans="1:24" s="309" customFormat="1" ht="13.5" thickBot="1" x14ac:dyDescent="0.25">
      <c r="A170" s="1626"/>
      <c r="B170" s="1628"/>
      <c r="C170" s="256" t="s">
        <v>1113</v>
      </c>
      <c r="D170" s="1123">
        <f t="shared" si="2"/>
        <v>12</v>
      </c>
      <c r="E170" s="1124">
        <f>0</f>
        <v>0</v>
      </c>
      <c r="F170" s="1125">
        <f>0</f>
        <v>0</v>
      </c>
      <c r="G170" s="1125">
        <f>0</f>
        <v>0</v>
      </c>
      <c r="H170" s="1125">
        <f>0</f>
        <v>0</v>
      </c>
      <c r="I170" s="1125">
        <f>0</f>
        <v>0</v>
      </c>
      <c r="J170" s="1125">
        <f>0</f>
        <v>0</v>
      </c>
      <c r="K170" s="1125">
        <f>0</f>
        <v>0</v>
      </c>
      <c r="L170" s="1125">
        <f>0</f>
        <v>0</v>
      </c>
      <c r="M170" s="1125">
        <f>0</f>
        <v>0</v>
      </c>
      <c r="N170" s="1125">
        <f>0</f>
        <v>0</v>
      </c>
      <c r="O170" s="1125">
        <f>0</f>
        <v>0</v>
      </c>
      <c r="P170" s="1125">
        <f>0</f>
        <v>0</v>
      </c>
      <c r="Q170" s="1125">
        <f>0</f>
        <v>0</v>
      </c>
      <c r="R170" s="1125">
        <f>0</f>
        <v>0</v>
      </c>
      <c r="S170" s="1125">
        <f>0</f>
        <v>0</v>
      </c>
      <c r="T170" s="1125">
        <f>0</f>
        <v>0</v>
      </c>
      <c r="U170" s="1125">
        <f>0</f>
        <v>0</v>
      </c>
      <c r="V170" s="1125">
        <v>12</v>
      </c>
      <c r="W170" s="256" t="s">
        <v>434</v>
      </c>
      <c r="X170" s="1638"/>
    </row>
    <row r="171" spans="1:24" s="308" customFormat="1" ht="13.5" customHeight="1" thickBot="1" x14ac:dyDescent="0.25">
      <c r="A171" s="1629" t="s">
        <v>1069</v>
      </c>
      <c r="B171" s="1630" t="s">
        <v>1070</v>
      </c>
      <c r="C171" s="310" t="s">
        <v>1111</v>
      </c>
      <c r="D171" s="1126">
        <f t="shared" si="2"/>
        <v>4</v>
      </c>
      <c r="E171" s="1127">
        <f>0</f>
        <v>0</v>
      </c>
      <c r="F171" s="1128">
        <f>0</f>
        <v>0</v>
      </c>
      <c r="G171" s="1128">
        <f>0</f>
        <v>0</v>
      </c>
      <c r="H171" s="1128">
        <f>0</f>
        <v>0</v>
      </c>
      <c r="I171" s="1128">
        <f>0</f>
        <v>0</v>
      </c>
      <c r="J171" s="1128">
        <f>0</f>
        <v>0</v>
      </c>
      <c r="K171" s="1128">
        <f>0</f>
        <v>0</v>
      </c>
      <c r="L171" s="1128">
        <f>0</f>
        <v>0</v>
      </c>
      <c r="M171" s="1128">
        <f>0</f>
        <v>0</v>
      </c>
      <c r="N171" s="1128">
        <f>0</f>
        <v>0</v>
      </c>
      <c r="O171" s="1128">
        <f>0</f>
        <v>0</v>
      </c>
      <c r="P171" s="1128">
        <f>0</f>
        <v>0</v>
      </c>
      <c r="Q171" s="1128">
        <f>0</f>
        <v>0</v>
      </c>
      <c r="R171" s="1128">
        <f>0</f>
        <v>0</v>
      </c>
      <c r="S171" s="1128">
        <f>0</f>
        <v>0</v>
      </c>
      <c r="T171" s="1128">
        <f>0</f>
        <v>0</v>
      </c>
      <c r="U171" s="1128">
        <f>0</f>
        <v>0</v>
      </c>
      <c r="V171" s="1128">
        <v>4</v>
      </c>
      <c r="W171" s="310" t="s">
        <v>180</v>
      </c>
      <c r="X171" s="1639" t="s">
        <v>1071</v>
      </c>
    </row>
    <row r="172" spans="1:24" s="308" customFormat="1" ht="13.5" thickBot="1" x14ac:dyDescent="0.25">
      <c r="A172" s="1622"/>
      <c r="B172" s="1624"/>
      <c r="C172" s="257" t="s">
        <v>1113</v>
      </c>
      <c r="D172" s="1120">
        <f t="shared" si="2"/>
        <v>6</v>
      </c>
      <c r="E172" s="1121">
        <f>0</f>
        <v>0</v>
      </c>
      <c r="F172" s="1122">
        <f>0</f>
        <v>0</v>
      </c>
      <c r="G172" s="1122">
        <f>0</f>
        <v>0</v>
      </c>
      <c r="H172" s="1122">
        <f>0</f>
        <v>0</v>
      </c>
      <c r="I172" s="1122">
        <f>0</f>
        <v>0</v>
      </c>
      <c r="J172" s="1122">
        <f>0</f>
        <v>0</v>
      </c>
      <c r="K172" s="1122">
        <f>0</f>
        <v>0</v>
      </c>
      <c r="L172" s="1122">
        <f>0</f>
        <v>0</v>
      </c>
      <c r="M172" s="1122">
        <f>0</f>
        <v>0</v>
      </c>
      <c r="N172" s="1122">
        <f>0</f>
        <v>0</v>
      </c>
      <c r="O172" s="1122">
        <f>0</f>
        <v>0</v>
      </c>
      <c r="P172" s="1122">
        <f>0</f>
        <v>0</v>
      </c>
      <c r="Q172" s="1122">
        <f>0</f>
        <v>0</v>
      </c>
      <c r="R172" s="1122">
        <f>0</f>
        <v>0</v>
      </c>
      <c r="S172" s="1122">
        <f>0</f>
        <v>0</v>
      </c>
      <c r="T172" s="1122">
        <f>0</f>
        <v>0</v>
      </c>
      <c r="U172" s="1122">
        <f>0</f>
        <v>0</v>
      </c>
      <c r="V172" s="1122">
        <v>6</v>
      </c>
      <c r="W172" s="257" t="s">
        <v>434</v>
      </c>
      <c r="X172" s="1636"/>
    </row>
    <row r="173" spans="1:24" s="309" customFormat="1" ht="13.5" customHeight="1" thickBot="1" x14ac:dyDescent="0.25">
      <c r="A173" s="1625" t="s">
        <v>1575</v>
      </c>
      <c r="B173" s="1627" t="s">
        <v>1576</v>
      </c>
      <c r="C173" s="256" t="s">
        <v>1111</v>
      </c>
      <c r="D173" s="1123">
        <f t="shared" si="2"/>
        <v>1</v>
      </c>
      <c r="E173" s="1124">
        <f>0</f>
        <v>0</v>
      </c>
      <c r="F173" s="1125">
        <f>0</f>
        <v>0</v>
      </c>
      <c r="G173" s="1125">
        <f>0</f>
        <v>0</v>
      </c>
      <c r="H173" s="1125">
        <f>0</f>
        <v>0</v>
      </c>
      <c r="I173" s="1125">
        <f>0</f>
        <v>0</v>
      </c>
      <c r="J173" s="1125">
        <f>0</f>
        <v>0</v>
      </c>
      <c r="K173" s="1125">
        <f>0</f>
        <v>0</v>
      </c>
      <c r="L173" s="1125">
        <f>0</f>
        <v>0</v>
      </c>
      <c r="M173" s="1125">
        <f>0</f>
        <v>0</v>
      </c>
      <c r="N173" s="1125">
        <f>0</f>
        <v>0</v>
      </c>
      <c r="O173" s="1125">
        <f>0</f>
        <v>0</v>
      </c>
      <c r="P173" s="1125">
        <f>0</f>
        <v>0</v>
      </c>
      <c r="Q173" s="1125">
        <f>0</f>
        <v>0</v>
      </c>
      <c r="R173" s="1125">
        <f>0</f>
        <v>0</v>
      </c>
      <c r="S173" s="1125">
        <f>0</f>
        <v>0</v>
      </c>
      <c r="T173" s="1125">
        <f>0</f>
        <v>0</v>
      </c>
      <c r="U173" s="1125">
        <f>0</f>
        <v>0</v>
      </c>
      <c r="V173" s="1125">
        <v>1</v>
      </c>
      <c r="W173" s="256" t="s">
        <v>180</v>
      </c>
      <c r="X173" s="1637" t="s">
        <v>1589</v>
      </c>
    </row>
    <row r="174" spans="1:24" s="309" customFormat="1" ht="13.5" thickBot="1" x14ac:dyDescent="0.25">
      <c r="A174" s="1626"/>
      <c r="B174" s="1628"/>
      <c r="C174" s="256" t="s">
        <v>1113</v>
      </c>
      <c r="D174" s="1123">
        <f t="shared" si="2"/>
        <v>0</v>
      </c>
      <c r="E174" s="1124">
        <f>0</f>
        <v>0</v>
      </c>
      <c r="F174" s="1125">
        <f>0</f>
        <v>0</v>
      </c>
      <c r="G174" s="1125">
        <f>0</f>
        <v>0</v>
      </c>
      <c r="H174" s="1125">
        <f>0</f>
        <v>0</v>
      </c>
      <c r="I174" s="1125">
        <f>0</f>
        <v>0</v>
      </c>
      <c r="J174" s="1125">
        <f>0</f>
        <v>0</v>
      </c>
      <c r="K174" s="1125">
        <f>0</f>
        <v>0</v>
      </c>
      <c r="L174" s="1125">
        <f>0</f>
        <v>0</v>
      </c>
      <c r="M174" s="1125">
        <f>0</f>
        <v>0</v>
      </c>
      <c r="N174" s="1125">
        <f>0</f>
        <v>0</v>
      </c>
      <c r="O174" s="1125">
        <f>0</f>
        <v>0</v>
      </c>
      <c r="P174" s="1125">
        <f>0</f>
        <v>0</v>
      </c>
      <c r="Q174" s="1125">
        <f>0</f>
        <v>0</v>
      </c>
      <c r="R174" s="1125">
        <f>0</f>
        <v>0</v>
      </c>
      <c r="S174" s="1125">
        <f>0</f>
        <v>0</v>
      </c>
      <c r="T174" s="1125">
        <f>0</f>
        <v>0</v>
      </c>
      <c r="U174" s="1125">
        <f>0</f>
        <v>0</v>
      </c>
      <c r="V174" s="1125">
        <f>0</f>
        <v>0</v>
      </c>
      <c r="W174" s="256" t="s">
        <v>434</v>
      </c>
      <c r="X174" s="1638"/>
    </row>
    <row r="175" spans="1:24" s="308" customFormat="1" ht="13.5" customHeight="1" thickBot="1" x14ac:dyDescent="0.25">
      <c r="A175" s="1629" t="s">
        <v>1577</v>
      </c>
      <c r="B175" s="1630" t="s">
        <v>1578</v>
      </c>
      <c r="C175" s="314" t="s">
        <v>1111</v>
      </c>
      <c r="D175" s="1117">
        <f t="shared" si="2"/>
        <v>2</v>
      </c>
      <c r="E175" s="1118">
        <f>0</f>
        <v>0</v>
      </c>
      <c r="F175" s="1119">
        <f>0</f>
        <v>0</v>
      </c>
      <c r="G175" s="1119">
        <f>0</f>
        <v>0</v>
      </c>
      <c r="H175" s="1119">
        <f>0</f>
        <v>0</v>
      </c>
      <c r="I175" s="1119">
        <f>0</f>
        <v>0</v>
      </c>
      <c r="J175" s="1119">
        <f>0</f>
        <v>0</v>
      </c>
      <c r="K175" s="1119">
        <f>0</f>
        <v>0</v>
      </c>
      <c r="L175" s="1119">
        <f>0</f>
        <v>0</v>
      </c>
      <c r="M175" s="1119">
        <f>0</f>
        <v>0</v>
      </c>
      <c r="N175" s="1119">
        <f>0</f>
        <v>0</v>
      </c>
      <c r="O175" s="1119">
        <f>0</f>
        <v>0</v>
      </c>
      <c r="P175" s="1119">
        <f>0</f>
        <v>0</v>
      </c>
      <c r="Q175" s="1119">
        <f>0</f>
        <v>0</v>
      </c>
      <c r="R175" s="1119">
        <f>0</f>
        <v>0</v>
      </c>
      <c r="S175" s="1119">
        <f>0</f>
        <v>0</v>
      </c>
      <c r="T175" s="1119">
        <f>0</f>
        <v>0</v>
      </c>
      <c r="U175" s="1119">
        <f>0</f>
        <v>0</v>
      </c>
      <c r="V175" s="1119">
        <v>2</v>
      </c>
      <c r="W175" s="314" t="s">
        <v>180</v>
      </c>
      <c r="X175" s="1639" t="s">
        <v>1590</v>
      </c>
    </row>
    <row r="176" spans="1:24" s="308" customFormat="1" ht="13.5" thickBot="1" x14ac:dyDescent="0.25">
      <c r="A176" s="1622"/>
      <c r="B176" s="1624"/>
      <c r="C176" s="257" t="s">
        <v>1113</v>
      </c>
      <c r="D176" s="1120">
        <f t="shared" si="2"/>
        <v>0</v>
      </c>
      <c r="E176" s="1121">
        <f>0</f>
        <v>0</v>
      </c>
      <c r="F176" s="1122">
        <f>0</f>
        <v>0</v>
      </c>
      <c r="G176" s="1122">
        <f>0</f>
        <v>0</v>
      </c>
      <c r="H176" s="1122">
        <f>0</f>
        <v>0</v>
      </c>
      <c r="I176" s="1122">
        <f>0</f>
        <v>0</v>
      </c>
      <c r="J176" s="1122">
        <f>0</f>
        <v>0</v>
      </c>
      <c r="K176" s="1122">
        <f>0</f>
        <v>0</v>
      </c>
      <c r="L176" s="1122">
        <f>0</f>
        <v>0</v>
      </c>
      <c r="M176" s="1122">
        <f>0</f>
        <v>0</v>
      </c>
      <c r="N176" s="1122">
        <f>0</f>
        <v>0</v>
      </c>
      <c r="O176" s="1122">
        <f>0</f>
        <v>0</v>
      </c>
      <c r="P176" s="1122">
        <f>0</f>
        <v>0</v>
      </c>
      <c r="Q176" s="1122">
        <f>0</f>
        <v>0</v>
      </c>
      <c r="R176" s="1122">
        <f>0</f>
        <v>0</v>
      </c>
      <c r="S176" s="1122">
        <f>0</f>
        <v>0</v>
      </c>
      <c r="T176" s="1122">
        <f>0</f>
        <v>0</v>
      </c>
      <c r="U176" s="1122">
        <f>0</f>
        <v>0</v>
      </c>
      <c r="V176" s="1122">
        <f>0</f>
        <v>0</v>
      </c>
      <c r="W176" s="257" t="s">
        <v>434</v>
      </c>
      <c r="X176" s="1636"/>
    </row>
    <row r="177" spans="1:24" s="309" customFormat="1" ht="18" customHeight="1" thickBot="1" x14ac:dyDescent="0.25">
      <c r="A177" s="1625" t="s">
        <v>1072</v>
      </c>
      <c r="B177" s="1627" t="s">
        <v>1073</v>
      </c>
      <c r="C177" s="256" t="s">
        <v>1111</v>
      </c>
      <c r="D177" s="1123">
        <f t="shared" si="2"/>
        <v>2</v>
      </c>
      <c r="E177" s="1124">
        <f>0</f>
        <v>0</v>
      </c>
      <c r="F177" s="1125">
        <f>0</f>
        <v>0</v>
      </c>
      <c r="G177" s="1125">
        <f>0</f>
        <v>0</v>
      </c>
      <c r="H177" s="1125">
        <f>0</f>
        <v>0</v>
      </c>
      <c r="I177" s="1125">
        <f>0</f>
        <v>0</v>
      </c>
      <c r="J177" s="1125">
        <f>0</f>
        <v>0</v>
      </c>
      <c r="K177" s="1125">
        <f>0</f>
        <v>0</v>
      </c>
      <c r="L177" s="1125">
        <f>0</f>
        <v>0</v>
      </c>
      <c r="M177" s="1125">
        <f>0</f>
        <v>0</v>
      </c>
      <c r="N177" s="1125">
        <f>0</f>
        <v>0</v>
      </c>
      <c r="O177" s="1125">
        <f>0</f>
        <v>0</v>
      </c>
      <c r="P177" s="1125">
        <f>0</f>
        <v>0</v>
      </c>
      <c r="Q177" s="1125">
        <f>0</f>
        <v>0</v>
      </c>
      <c r="R177" s="1125">
        <f>0</f>
        <v>0</v>
      </c>
      <c r="S177" s="1125">
        <f>0</f>
        <v>0</v>
      </c>
      <c r="T177" s="1125">
        <f>0</f>
        <v>0</v>
      </c>
      <c r="U177" s="1125">
        <f>0</f>
        <v>0</v>
      </c>
      <c r="V177" s="1125">
        <v>2</v>
      </c>
      <c r="W177" s="256" t="s">
        <v>180</v>
      </c>
      <c r="X177" s="1637" t="s">
        <v>1074</v>
      </c>
    </row>
    <row r="178" spans="1:24" s="309" customFormat="1" ht="18" customHeight="1" thickBot="1" x14ac:dyDescent="0.25">
      <c r="A178" s="1626"/>
      <c r="B178" s="1628"/>
      <c r="C178" s="256" t="s">
        <v>1113</v>
      </c>
      <c r="D178" s="1123">
        <f t="shared" si="2"/>
        <v>3</v>
      </c>
      <c r="E178" s="1124">
        <f>0</f>
        <v>0</v>
      </c>
      <c r="F178" s="1125">
        <f>0</f>
        <v>0</v>
      </c>
      <c r="G178" s="1125">
        <f>0</f>
        <v>0</v>
      </c>
      <c r="H178" s="1125">
        <f>0</f>
        <v>0</v>
      </c>
      <c r="I178" s="1125">
        <f>0</f>
        <v>0</v>
      </c>
      <c r="J178" s="1125">
        <f>0</f>
        <v>0</v>
      </c>
      <c r="K178" s="1125">
        <f>0</f>
        <v>0</v>
      </c>
      <c r="L178" s="1125">
        <f>0</f>
        <v>0</v>
      </c>
      <c r="M178" s="1125">
        <f>0</f>
        <v>0</v>
      </c>
      <c r="N178" s="1125">
        <f>0</f>
        <v>0</v>
      </c>
      <c r="O178" s="1125">
        <f>0</f>
        <v>0</v>
      </c>
      <c r="P178" s="1125">
        <f>0</f>
        <v>0</v>
      </c>
      <c r="Q178" s="1125">
        <f>0</f>
        <v>0</v>
      </c>
      <c r="R178" s="1125">
        <f>0</f>
        <v>0</v>
      </c>
      <c r="S178" s="1125">
        <f>0</f>
        <v>0</v>
      </c>
      <c r="T178" s="1125">
        <f>0</f>
        <v>0</v>
      </c>
      <c r="U178" s="1125">
        <f>0</f>
        <v>0</v>
      </c>
      <c r="V178" s="1125">
        <v>3</v>
      </c>
      <c r="W178" s="256" t="s">
        <v>434</v>
      </c>
      <c r="X178" s="1638"/>
    </row>
    <row r="179" spans="1:24" s="308" customFormat="1" ht="17.25" customHeight="1" thickBot="1" x14ac:dyDescent="0.25">
      <c r="A179" s="1629" t="s">
        <v>1075</v>
      </c>
      <c r="B179" s="1630" t="s">
        <v>1076</v>
      </c>
      <c r="C179" s="314" t="s">
        <v>1111</v>
      </c>
      <c r="D179" s="1117">
        <f t="shared" si="2"/>
        <v>1</v>
      </c>
      <c r="E179" s="1118">
        <f>0</f>
        <v>0</v>
      </c>
      <c r="F179" s="1119">
        <f>0</f>
        <v>0</v>
      </c>
      <c r="G179" s="1119">
        <f>0</f>
        <v>0</v>
      </c>
      <c r="H179" s="1119">
        <f>0</f>
        <v>0</v>
      </c>
      <c r="I179" s="1119">
        <f>0</f>
        <v>0</v>
      </c>
      <c r="J179" s="1119">
        <f>0</f>
        <v>0</v>
      </c>
      <c r="K179" s="1119">
        <f>0</f>
        <v>0</v>
      </c>
      <c r="L179" s="1119">
        <f>0</f>
        <v>0</v>
      </c>
      <c r="M179" s="1119">
        <f>0</f>
        <v>0</v>
      </c>
      <c r="N179" s="1119">
        <f>0</f>
        <v>0</v>
      </c>
      <c r="O179" s="1119">
        <f>0</f>
        <v>0</v>
      </c>
      <c r="P179" s="1119">
        <f>0</f>
        <v>0</v>
      </c>
      <c r="Q179" s="1119">
        <f>0</f>
        <v>0</v>
      </c>
      <c r="R179" s="1119">
        <f>0</f>
        <v>0</v>
      </c>
      <c r="S179" s="1119">
        <f>0</f>
        <v>0</v>
      </c>
      <c r="T179" s="1119">
        <f>0</f>
        <v>0</v>
      </c>
      <c r="U179" s="1119">
        <f>0</f>
        <v>0</v>
      </c>
      <c r="V179" s="1119">
        <v>1</v>
      </c>
      <c r="W179" s="314" t="s">
        <v>180</v>
      </c>
      <c r="X179" s="1639" t="s">
        <v>1077</v>
      </c>
    </row>
    <row r="180" spans="1:24" s="308" customFormat="1" ht="17.25" customHeight="1" thickBot="1" x14ac:dyDescent="0.25">
      <c r="A180" s="1622"/>
      <c r="B180" s="1624"/>
      <c r="C180" s="257" t="s">
        <v>1113</v>
      </c>
      <c r="D180" s="1120">
        <f t="shared" si="2"/>
        <v>0</v>
      </c>
      <c r="E180" s="1121">
        <f>0</f>
        <v>0</v>
      </c>
      <c r="F180" s="1122">
        <f>0</f>
        <v>0</v>
      </c>
      <c r="G180" s="1122">
        <f>0</f>
        <v>0</v>
      </c>
      <c r="H180" s="1122">
        <f>0</f>
        <v>0</v>
      </c>
      <c r="I180" s="1122">
        <f>0</f>
        <v>0</v>
      </c>
      <c r="J180" s="1122">
        <f>0</f>
        <v>0</v>
      </c>
      <c r="K180" s="1122">
        <f>0</f>
        <v>0</v>
      </c>
      <c r="L180" s="1122">
        <f>0</f>
        <v>0</v>
      </c>
      <c r="M180" s="1122">
        <f>0</f>
        <v>0</v>
      </c>
      <c r="N180" s="1122">
        <f>0</f>
        <v>0</v>
      </c>
      <c r="O180" s="1122">
        <f>0</f>
        <v>0</v>
      </c>
      <c r="P180" s="1122">
        <f>0</f>
        <v>0</v>
      </c>
      <c r="Q180" s="1122">
        <f>0</f>
        <v>0</v>
      </c>
      <c r="R180" s="1122">
        <f>0</f>
        <v>0</v>
      </c>
      <c r="S180" s="1122">
        <f>0</f>
        <v>0</v>
      </c>
      <c r="T180" s="1122">
        <f>0</f>
        <v>0</v>
      </c>
      <c r="U180" s="1122">
        <f>0</f>
        <v>0</v>
      </c>
      <c r="V180" s="1122">
        <f>0</f>
        <v>0</v>
      </c>
      <c r="W180" s="257" t="s">
        <v>434</v>
      </c>
      <c r="X180" s="1636"/>
    </row>
    <row r="181" spans="1:24" s="309" customFormat="1" ht="13.5" customHeight="1" thickBot="1" x14ac:dyDescent="0.25">
      <c r="A181" s="1625" t="s">
        <v>1078</v>
      </c>
      <c r="B181" s="1627" t="s">
        <v>466</v>
      </c>
      <c r="C181" s="256" t="s">
        <v>1111</v>
      </c>
      <c r="D181" s="1123">
        <f t="shared" si="2"/>
        <v>2</v>
      </c>
      <c r="E181" s="1124">
        <f>0</f>
        <v>0</v>
      </c>
      <c r="F181" s="1125">
        <f>0</f>
        <v>0</v>
      </c>
      <c r="G181" s="1125">
        <f>0</f>
        <v>0</v>
      </c>
      <c r="H181" s="1125">
        <f>0</f>
        <v>0</v>
      </c>
      <c r="I181" s="1125">
        <f>0</f>
        <v>0</v>
      </c>
      <c r="J181" s="1125">
        <f>0</f>
        <v>0</v>
      </c>
      <c r="K181" s="1125">
        <f>0</f>
        <v>0</v>
      </c>
      <c r="L181" s="1125">
        <f>0</f>
        <v>0</v>
      </c>
      <c r="M181" s="1125">
        <f>0</f>
        <v>0</v>
      </c>
      <c r="N181" s="1125">
        <f>0</f>
        <v>0</v>
      </c>
      <c r="O181" s="1125">
        <f>0</f>
        <v>0</v>
      </c>
      <c r="P181" s="1125">
        <f>0</f>
        <v>0</v>
      </c>
      <c r="Q181" s="1125">
        <f>0</f>
        <v>0</v>
      </c>
      <c r="R181" s="1125">
        <f>0</f>
        <v>0</v>
      </c>
      <c r="S181" s="1125">
        <f>0</f>
        <v>0</v>
      </c>
      <c r="T181" s="1125">
        <f>0</f>
        <v>0</v>
      </c>
      <c r="U181" s="1125">
        <f>0</f>
        <v>0</v>
      </c>
      <c r="V181" s="1125">
        <v>2</v>
      </c>
      <c r="W181" s="256" t="s">
        <v>180</v>
      </c>
      <c r="X181" s="1637" t="s">
        <v>547</v>
      </c>
    </row>
    <row r="182" spans="1:24" s="309" customFormat="1" ht="13.5" thickBot="1" x14ac:dyDescent="0.25">
      <c r="A182" s="1626"/>
      <c r="B182" s="1628"/>
      <c r="C182" s="256" t="s">
        <v>1113</v>
      </c>
      <c r="D182" s="1123">
        <f t="shared" si="2"/>
        <v>3</v>
      </c>
      <c r="E182" s="1124">
        <f>0</f>
        <v>0</v>
      </c>
      <c r="F182" s="1125">
        <f>0</f>
        <v>0</v>
      </c>
      <c r="G182" s="1125">
        <f>0</f>
        <v>0</v>
      </c>
      <c r="H182" s="1125">
        <f>0</f>
        <v>0</v>
      </c>
      <c r="I182" s="1125">
        <f>0</f>
        <v>0</v>
      </c>
      <c r="J182" s="1125">
        <f>0</f>
        <v>0</v>
      </c>
      <c r="K182" s="1125">
        <f>0</f>
        <v>0</v>
      </c>
      <c r="L182" s="1125">
        <f>0</f>
        <v>0</v>
      </c>
      <c r="M182" s="1125">
        <f>0</f>
        <v>0</v>
      </c>
      <c r="N182" s="1125">
        <f>0</f>
        <v>0</v>
      </c>
      <c r="O182" s="1125">
        <f>0</f>
        <v>0</v>
      </c>
      <c r="P182" s="1125">
        <f>0</f>
        <v>0</v>
      </c>
      <c r="Q182" s="1125">
        <f>0</f>
        <v>0</v>
      </c>
      <c r="R182" s="1125">
        <f>0</f>
        <v>0</v>
      </c>
      <c r="S182" s="1125">
        <f>0</f>
        <v>0</v>
      </c>
      <c r="T182" s="1125">
        <f>0</f>
        <v>0</v>
      </c>
      <c r="U182" s="1125">
        <f>0</f>
        <v>0</v>
      </c>
      <c r="V182" s="1125">
        <v>3</v>
      </c>
      <c r="W182" s="256" t="s">
        <v>434</v>
      </c>
      <c r="X182" s="1638"/>
    </row>
    <row r="183" spans="1:24" s="308" customFormat="1" ht="13.5" customHeight="1" thickBot="1" x14ac:dyDescent="0.25">
      <c r="A183" s="1629" t="s">
        <v>1079</v>
      </c>
      <c r="B183" s="1630" t="s">
        <v>1080</v>
      </c>
      <c r="C183" s="314" t="s">
        <v>1111</v>
      </c>
      <c r="D183" s="1117">
        <f t="shared" si="2"/>
        <v>6</v>
      </c>
      <c r="E183" s="1118">
        <f>0</f>
        <v>0</v>
      </c>
      <c r="F183" s="1119">
        <f>0</f>
        <v>0</v>
      </c>
      <c r="G183" s="1119">
        <f>0</f>
        <v>0</v>
      </c>
      <c r="H183" s="1119">
        <f>0</f>
        <v>0</v>
      </c>
      <c r="I183" s="1119">
        <f>0</f>
        <v>0</v>
      </c>
      <c r="J183" s="1119">
        <f>0</f>
        <v>0</v>
      </c>
      <c r="K183" s="1119">
        <f>0</f>
        <v>0</v>
      </c>
      <c r="L183" s="1119">
        <f>0</f>
        <v>0</v>
      </c>
      <c r="M183" s="1119">
        <f>0</f>
        <v>0</v>
      </c>
      <c r="N183" s="1119">
        <f>0</f>
        <v>0</v>
      </c>
      <c r="O183" s="1119">
        <f>0</f>
        <v>0</v>
      </c>
      <c r="P183" s="1119">
        <f>0</f>
        <v>0</v>
      </c>
      <c r="Q183" s="1119">
        <v>1</v>
      </c>
      <c r="R183" s="1119">
        <f>0</f>
        <v>0</v>
      </c>
      <c r="S183" s="1119">
        <f>0</f>
        <v>0</v>
      </c>
      <c r="T183" s="1119">
        <f>0</f>
        <v>0</v>
      </c>
      <c r="U183" s="1119">
        <f>0</f>
        <v>0</v>
      </c>
      <c r="V183" s="1119">
        <v>5</v>
      </c>
      <c r="W183" s="314" t="s">
        <v>180</v>
      </c>
      <c r="X183" s="1639" t="s">
        <v>1081</v>
      </c>
    </row>
    <row r="184" spans="1:24" s="308" customFormat="1" ht="13.5" thickBot="1" x14ac:dyDescent="0.25">
      <c r="A184" s="1622"/>
      <c r="B184" s="1624"/>
      <c r="C184" s="257" t="s">
        <v>1113</v>
      </c>
      <c r="D184" s="1120">
        <f t="shared" si="2"/>
        <v>4</v>
      </c>
      <c r="E184" s="1121">
        <f>0</f>
        <v>0</v>
      </c>
      <c r="F184" s="1122">
        <f>0</f>
        <v>0</v>
      </c>
      <c r="G184" s="1122">
        <f>0</f>
        <v>0</v>
      </c>
      <c r="H184" s="1122">
        <f>0</f>
        <v>0</v>
      </c>
      <c r="I184" s="1122">
        <f>0</f>
        <v>0</v>
      </c>
      <c r="J184" s="1122">
        <f>0</f>
        <v>0</v>
      </c>
      <c r="K184" s="1122">
        <f>0</f>
        <v>0</v>
      </c>
      <c r="L184" s="1122">
        <f>0</f>
        <v>0</v>
      </c>
      <c r="M184" s="1122">
        <f>0</f>
        <v>0</v>
      </c>
      <c r="N184" s="1122">
        <f>0</f>
        <v>0</v>
      </c>
      <c r="O184" s="1122">
        <f>0</f>
        <v>0</v>
      </c>
      <c r="P184" s="1122">
        <f>0</f>
        <v>0</v>
      </c>
      <c r="Q184" s="1122">
        <f>0</f>
        <v>0</v>
      </c>
      <c r="R184" s="1122">
        <f>0</f>
        <v>0</v>
      </c>
      <c r="S184" s="1122">
        <f>0</f>
        <v>0</v>
      </c>
      <c r="T184" s="1122">
        <f>0</f>
        <v>0</v>
      </c>
      <c r="U184" s="1122">
        <f>0</f>
        <v>0</v>
      </c>
      <c r="V184" s="1122">
        <v>4</v>
      </c>
      <c r="W184" s="257" t="s">
        <v>434</v>
      </c>
      <c r="X184" s="1636"/>
    </row>
    <row r="185" spans="1:24" s="309" customFormat="1" ht="13.5" customHeight="1" thickBot="1" x14ac:dyDescent="0.25">
      <c r="A185" s="1625" t="s">
        <v>1579</v>
      </c>
      <c r="B185" s="1627" t="s">
        <v>1580</v>
      </c>
      <c r="C185" s="256" t="s">
        <v>1111</v>
      </c>
      <c r="D185" s="1123">
        <f t="shared" si="2"/>
        <v>4</v>
      </c>
      <c r="E185" s="1124">
        <v>1</v>
      </c>
      <c r="F185" s="1125">
        <f>0</f>
        <v>0</v>
      </c>
      <c r="G185" s="1125">
        <f>0</f>
        <v>0</v>
      </c>
      <c r="H185" s="1125">
        <f>0</f>
        <v>0</v>
      </c>
      <c r="I185" s="1125">
        <f>0</f>
        <v>0</v>
      </c>
      <c r="J185" s="1125">
        <v>1</v>
      </c>
      <c r="K185" s="1125">
        <f>0</f>
        <v>0</v>
      </c>
      <c r="L185" s="1125">
        <f>0</f>
        <v>0</v>
      </c>
      <c r="M185" s="1125">
        <v>1</v>
      </c>
      <c r="N185" s="1125">
        <f>0</f>
        <v>0</v>
      </c>
      <c r="O185" s="1125">
        <f>0</f>
        <v>0</v>
      </c>
      <c r="P185" s="1125">
        <f>0</f>
        <v>0</v>
      </c>
      <c r="Q185" s="1125">
        <f>0</f>
        <v>0</v>
      </c>
      <c r="R185" s="1125">
        <f>0</f>
        <v>0</v>
      </c>
      <c r="S185" s="1125">
        <v>1</v>
      </c>
      <c r="T185" s="1125">
        <f>0</f>
        <v>0</v>
      </c>
      <c r="U185" s="1125">
        <f>0</f>
        <v>0</v>
      </c>
      <c r="V185" s="1125">
        <f>0</f>
        <v>0</v>
      </c>
      <c r="W185" s="256" t="s">
        <v>180</v>
      </c>
      <c r="X185" s="1637" t="s">
        <v>1591</v>
      </c>
    </row>
    <row r="186" spans="1:24" s="309" customFormat="1" ht="13.5" thickBot="1" x14ac:dyDescent="0.25">
      <c r="A186" s="1626"/>
      <c r="B186" s="1628"/>
      <c r="C186" s="256" t="s">
        <v>1113</v>
      </c>
      <c r="D186" s="1123">
        <f t="shared" si="2"/>
        <v>4</v>
      </c>
      <c r="E186" s="1124">
        <f>0</f>
        <v>0</v>
      </c>
      <c r="F186" s="1125">
        <f>0</f>
        <v>0</v>
      </c>
      <c r="G186" s="1125">
        <v>1</v>
      </c>
      <c r="H186" s="1125">
        <v>1</v>
      </c>
      <c r="I186" s="1125">
        <f>0</f>
        <v>0</v>
      </c>
      <c r="J186" s="1125">
        <f>0</f>
        <v>0</v>
      </c>
      <c r="K186" s="1125">
        <f>0</f>
        <v>0</v>
      </c>
      <c r="L186" s="1125">
        <f>0</f>
        <v>0</v>
      </c>
      <c r="M186" s="1125">
        <f>0</f>
        <v>0</v>
      </c>
      <c r="N186" s="1125">
        <f>0</f>
        <v>0</v>
      </c>
      <c r="O186" s="1125">
        <f>0</f>
        <v>0</v>
      </c>
      <c r="P186" s="1125">
        <v>1</v>
      </c>
      <c r="Q186" s="1125">
        <f>0</f>
        <v>0</v>
      </c>
      <c r="R186" s="1125">
        <f>0</f>
        <v>0</v>
      </c>
      <c r="S186" s="1125">
        <f>0</f>
        <v>0</v>
      </c>
      <c r="T186" s="1125">
        <v>1</v>
      </c>
      <c r="U186" s="1125">
        <f>0</f>
        <v>0</v>
      </c>
      <c r="V186" s="1125">
        <f>0</f>
        <v>0</v>
      </c>
      <c r="W186" s="256" t="s">
        <v>434</v>
      </c>
      <c r="X186" s="1638"/>
    </row>
    <row r="187" spans="1:24" s="308" customFormat="1" ht="13.5" thickBot="1" x14ac:dyDescent="0.25">
      <c r="A187" s="1629" t="s">
        <v>1581</v>
      </c>
      <c r="B187" s="1630" t="s">
        <v>1582</v>
      </c>
      <c r="C187" s="314" t="s">
        <v>1111</v>
      </c>
      <c r="D187" s="1117">
        <f t="shared" si="2"/>
        <v>1</v>
      </c>
      <c r="E187" s="1118">
        <f>0</f>
        <v>0</v>
      </c>
      <c r="F187" s="1119">
        <f>0</f>
        <v>0</v>
      </c>
      <c r="G187" s="1119">
        <f>0</f>
        <v>0</v>
      </c>
      <c r="H187" s="1119">
        <f>0</f>
        <v>0</v>
      </c>
      <c r="I187" s="1119">
        <f>0</f>
        <v>0</v>
      </c>
      <c r="J187" s="1119">
        <f>0</f>
        <v>0</v>
      </c>
      <c r="K187" s="1119">
        <f>0</f>
        <v>0</v>
      </c>
      <c r="L187" s="1119">
        <f>0</f>
        <v>0</v>
      </c>
      <c r="M187" s="1119">
        <f>0</f>
        <v>0</v>
      </c>
      <c r="N187" s="1119">
        <f>0</f>
        <v>0</v>
      </c>
      <c r="O187" s="1119">
        <f>0</f>
        <v>0</v>
      </c>
      <c r="P187" s="1119">
        <v>1</v>
      </c>
      <c r="Q187" s="1119">
        <f>0</f>
        <v>0</v>
      </c>
      <c r="R187" s="1119">
        <f>0</f>
        <v>0</v>
      </c>
      <c r="S187" s="1119">
        <f>0</f>
        <v>0</v>
      </c>
      <c r="T187" s="1119">
        <f>0</f>
        <v>0</v>
      </c>
      <c r="U187" s="1119">
        <f>0</f>
        <v>0</v>
      </c>
      <c r="V187" s="1119">
        <f>0</f>
        <v>0</v>
      </c>
      <c r="W187" s="314" t="s">
        <v>180</v>
      </c>
      <c r="X187" s="1639" t="s">
        <v>1592</v>
      </c>
    </row>
    <row r="188" spans="1:24" s="308" customFormat="1" ht="13.5" thickBot="1" x14ac:dyDescent="0.25">
      <c r="A188" s="1622"/>
      <c r="B188" s="1624"/>
      <c r="C188" s="257" t="s">
        <v>1113</v>
      </c>
      <c r="D188" s="1120">
        <f t="shared" si="2"/>
        <v>0</v>
      </c>
      <c r="E188" s="1121">
        <f>0</f>
        <v>0</v>
      </c>
      <c r="F188" s="1122">
        <f>0</f>
        <v>0</v>
      </c>
      <c r="G188" s="1122">
        <f>0</f>
        <v>0</v>
      </c>
      <c r="H188" s="1122">
        <f>0</f>
        <v>0</v>
      </c>
      <c r="I188" s="1122">
        <f>0</f>
        <v>0</v>
      </c>
      <c r="J188" s="1122">
        <f>0</f>
        <v>0</v>
      </c>
      <c r="K188" s="1122">
        <f>0</f>
        <v>0</v>
      </c>
      <c r="L188" s="1122">
        <f>0</f>
        <v>0</v>
      </c>
      <c r="M188" s="1122">
        <f>0</f>
        <v>0</v>
      </c>
      <c r="N188" s="1122">
        <f>0</f>
        <v>0</v>
      </c>
      <c r="O188" s="1122">
        <f>0</f>
        <v>0</v>
      </c>
      <c r="P188" s="1122">
        <f>0</f>
        <v>0</v>
      </c>
      <c r="Q188" s="1122">
        <f>0</f>
        <v>0</v>
      </c>
      <c r="R188" s="1122">
        <f>0</f>
        <v>0</v>
      </c>
      <c r="S188" s="1122">
        <f>0</f>
        <v>0</v>
      </c>
      <c r="T188" s="1122">
        <f>0</f>
        <v>0</v>
      </c>
      <c r="U188" s="1122">
        <f>0</f>
        <v>0</v>
      </c>
      <c r="V188" s="1122">
        <f>0</f>
        <v>0</v>
      </c>
      <c r="W188" s="257" t="s">
        <v>434</v>
      </c>
      <c r="X188" s="1636"/>
    </row>
    <row r="189" spans="1:24" s="309" customFormat="1" ht="13.5" customHeight="1" thickBot="1" x14ac:dyDescent="0.25">
      <c r="A189" s="1625" t="s">
        <v>1583</v>
      </c>
      <c r="B189" s="1627" t="s">
        <v>1584</v>
      </c>
      <c r="C189" s="256" t="s">
        <v>1111</v>
      </c>
      <c r="D189" s="1123">
        <f t="shared" si="2"/>
        <v>0</v>
      </c>
      <c r="E189" s="1124">
        <f>0</f>
        <v>0</v>
      </c>
      <c r="F189" s="1125">
        <f>0</f>
        <v>0</v>
      </c>
      <c r="G189" s="1125">
        <f>0</f>
        <v>0</v>
      </c>
      <c r="H189" s="1125">
        <f>0</f>
        <v>0</v>
      </c>
      <c r="I189" s="1125">
        <f>0</f>
        <v>0</v>
      </c>
      <c r="J189" s="1125">
        <f>0</f>
        <v>0</v>
      </c>
      <c r="K189" s="1125">
        <f>0</f>
        <v>0</v>
      </c>
      <c r="L189" s="1125">
        <f>0</f>
        <v>0</v>
      </c>
      <c r="M189" s="1125">
        <f>0</f>
        <v>0</v>
      </c>
      <c r="N189" s="1125">
        <f>0</f>
        <v>0</v>
      </c>
      <c r="O189" s="1125">
        <f>0</f>
        <v>0</v>
      </c>
      <c r="P189" s="1125">
        <f>0</f>
        <v>0</v>
      </c>
      <c r="Q189" s="1125">
        <f>0</f>
        <v>0</v>
      </c>
      <c r="R189" s="1125">
        <f>0</f>
        <v>0</v>
      </c>
      <c r="S189" s="1125">
        <f>0</f>
        <v>0</v>
      </c>
      <c r="T189" s="1125">
        <f>0</f>
        <v>0</v>
      </c>
      <c r="U189" s="1125">
        <f>0</f>
        <v>0</v>
      </c>
      <c r="V189" s="1125">
        <f>0</f>
        <v>0</v>
      </c>
      <c r="W189" s="256" t="s">
        <v>180</v>
      </c>
      <c r="X189" s="1637" t="s">
        <v>1593</v>
      </c>
    </row>
    <row r="190" spans="1:24" s="309" customFormat="1" ht="13.5" thickBot="1" x14ac:dyDescent="0.25">
      <c r="A190" s="1626"/>
      <c r="B190" s="1628"/>
      <c r="C190" s="256" t="s">
        <v>1113</v>
      </c>
      <c r="D190" s="1123">
        <f t="shared" si="2"/>
        <v>1</v>
      </c>
      <c r="E190" s="1124">
        <f>0</f>
        <v>0</v>
      </c>
      <c r="F190" s="1125">
        <f>0</f>
        <v>0</v>
      </c>
      <c r="G190" s="1125">
        <f>0</f>
        <v>0</v>
      </c>
      <c r="H190" s="1125">
        <f>0</f>
        <v>0</v>
      </c>
      <c r="I190" s="1125">
        <f>0</f>
        <v>0</v>
      </c>
      <c r="J190" s="1125">
        <f>0</f>
        <v>0</v>
      </c>
      <c r="K190" s="1125">
        <f>0</f>
        <v>0</v>
      </c>
      <c r="L190" s="1125">
        <v>1</v>
      </c>
      <c r="M190" s="1125">
        <f>0</f>
        <v>0</v>
      </c>
      <c r="N190" s="1125">
        <f>0</f>
        <v>0</v>
      </c>
      <c r="O190" s="1125">
        <f>0</f>
        <v>0</v>
      </c>
      <c r="P190" s="1125">
        <f>0</f>
        <v>0</v>
      </c>
      <c r="Q190" s="1125">
        <f>0</f>
        <v>0</v>
      </c>
      <c r="R190" s="1125">
        <f>0</f>
        <v>0</v>
      </c>
      <c r="S190" s="1125">
        <f>0</f>
        <v>0</v>
      </c>
      <c r="T190" s="1125">
        <f>0</f>
        <v>0</v>
      </c>
      <c r="U190" s="1125">
        <f>0</f>
        <v>0</v>
      </c>
      <c r="V190" s="1125">
        <f>0</f>
        <v>0</v>
      </c>
      <c r="W190" s="256" t="s">
        <v>434</v>
      </c>
      <c r="X190" s="1638"/>
    </row>
    <row r="191" spans="1:24" s="308" customFormat="1" ht="12" customHeight="1" thickBot="1" x14ac:dyDescent="0.25">
      <c r="A191" s="1629" t="s">
        <v>1082</v>
      </c>
      <c r="B191" s="1630" t="s">
        <v>1083</v>
      </c>
      <c r="C191" s="314" t="s">
        <v>1111</v>
      </c>
      <c r="D191" s="1117">
        <f t="shared" si="2"/>
        <v>11</v>
      </c>
      <c r="E191" s="1118">
        <v>1</v>
      </c>
      <c r="F191" s="1119">
        <v>1</v>
      </c>
      <c r="G191" s="1119">
        <v>1</v>
      </c>
      <c r="H191" s="1119">
        <v>1</v>
      </c>
      <c r="I191" s="1119">
        <v>1</v>
      </c>
      <c r="J191" s="1119">
        <v>1</v>
      </c>
      <c r="K191" s="1119">
        <v>1</v>
      </c>
      <c r="L191" s="1119">
        <v>1</v>
      </c>
      <c r="M191" s="1119">
        <v>1</v>
      </c>
      <c r="N191" s="1119">
        <f>0</f>
        <v>0</v>
      </c>
      <c r="O191" s="1119">
        <v>1</v>
      </c>
      <c r="P191" s="1119">
        <f>0</f>
        <v>0</v>
      </c>
      <c r="Q191" s="1119">
        <v>1</v>
      </c>
      <c r="R191" s="1119">
        <f>0</f>
        <v>0</v>
      </c>
      <c r="S191" s="1119">
        <f>0</f>
        <v>0</v>
      </c>
      <c r="T191" s="1119">
        <f>0</f>
        <v>0</v>
      </c>
      <c r="U191" s="1119">
        <f>0</f>
        <v>0</v>
      </c>
      <c r="V191" s="1119">
        <f>0</f>
        <v>0</v>
      </c>
      <c r="W191" s="314" t="s">
        <v>180</v>
      </c>
      <c r="X191" s="1639" t="s">
        <v>1084</v>
      </c>
    </row>
    <row r="192" spans="1:24" s="308" customFormat="1" ht="12" customHeight="1" thickBot="1" x14ac:dyDescent="0.25">
      <c r="A192" s="1622"/>
      <c r="B192" s="1624"/>
      <c r="C192" s="257" t="s">
        <v>1113</v>
      </c>
      <c r="D192" s="1120">
        <f t="shared" si="2"/>
        <v>16</v>
      </c>
      <c r="E192" s="1121">
        <v>10</v>
      </c>
      <c r="F192" s="1122">
        <f>0</f>
        <v>0</v>
      </c>
      <c r="G192" s="1122">
        <v>3</v>
      </c>
      <c r="H192" s="1122">
        <v>2</v>
      </c>
      <c r="I192" s="1122">
        <f>0</f>
        <v>0</v>
      </c>
      <c r="J192" s="1122">
        <f>0</f>
        <v>0</v>
      </c>
      <c r="K192" s="1122">
        <f>0</f>
        <v>0</v>
      </c>
      <c r="L192" s="1122">
        <f>0</f>
        <v>0</v>
      </c>
      <c r="M192" s="1122">
        <f>0</f>
        <v>0</v>
      </c>
      <c r="N192" s="1122">
        <f>0</f>
        <v>0</v>
      </c>
      <c r="O192" s="1122">
        <v>1</v>
      </c>
      <c r="P192" s="1122">
        <f>0</f>
        <v>0</v>
      </c>
      <c r="Q192" s="1122">
        <f>0</f>
        <v>0</v>
      </c>
      <c r="R192" s="1122">
        <f>0</f>
        <v>0</v>
      </c>
      <c r="S192" s="1122">
        <f>0</f>
        <v>0</v>
      </c>
      <c r="T192" s="1122">
        <f>0</f>
        <v>0</v>
      </c>
      <c r="U192" s="1122">
        <f>0</f>
        <v>0</v>
      </c>
      <c r="V192" s="1122">
        <f>0</f>
        <v>0</v>
      </c>
      <c r="W192" s="257" t="s">
        <v>434</v>
      </c>
      <c r="X192" s="1636"/>
    </row>
    <row r="193" spans="1:24" s="309" customFormat="1" ht="13.5" customHeight="1" thickBot="1" x14ac:dyDescent="0.25">
      <c r="A193" s="1625" t="s">
        <v>1086</v>
      </c>
      <c r="B193" s="1627" t="s">
        <v>1087</v>
      </c>
      <c r="C193" s="256" t="s">
        <v>1111</v>
      </c>
      <c r="D193" s="1123">
        <f t="shared" si="2"/>
        <v>26</v>
      </c>
      <c r="E193" s="1124">
        <f>0</f>
        <v>0</v>
      </c>
      <c r="F193" s="1125">
        <f>0</f>
        <v>0</v>
      </c>
      <c r="G193" s="1125">
        <v>2</v>
      </c>
      <c r="H193" s="1125">
        <v>3</v>
      </c>
      <c r="I193" s="1125">
        <v>2</v>
      </c>
      <c r="J193" s="1125">
        <v>6</v>
      </c>
      <c r="K193" s="1125">
        <v>1</v>
      </c>
      <c r="L193" s="1125">
        <f>0</f>
        <v>0</v>
      </c>
      <c r="M193" s="1125">
        <v>1</v>
      </c>
      <c r="N193" s="1125">
        <v>2</v>
      </c>
      <c r="O193" s="1125">
        <f>0</f>
        <v>0</v>
      </c>
      <c r="P193" s="1125">
        <v>1</v>
      </c>
      <c r="Q193" s="1125">
        <v>1</v>
      </c>
      <c r="R193" s="1125">
        <f>0</f>
        <v>0</v>
      </c>
      <c r="S193" s="1125">
        <f>0</f>
        <v>0</v>
      </c>
      <c r="T193" s="1125">
        <f>0</f>
        <v>0</v>
      </c>
      <c r="U193" s="1125">
        <f>0</f>
        <v>0</v>
      </c>
      <c r="V193" s="1125">
        <v>7</v>
      </c>
      <c r="W193" s="256" t="s">
        <v>180</v>
      </c>
      <c r="X193" s="1637" t="s">
        <v>1085</v>
      </c>
    </row>
    <row r="194" spans="1:24" s="309" customFormat="1" ht="13.5" thickBot="1" x14ac:dyDescent="0.25">
      <c r="A194" s="1626"/>
      <c r="B194" s="1628"/>
      <c r="C194" s="256" t="s">
        <v>1113</v>
      </c>
      <c r="D194" s="1123">
        <f t="shared" si="2"/>
        <v>17</v>
      </c>
      <c r="E194" s="1124">
        <f>0</f>
        <v>0</v>
      </c>
      <c r="F194" s="1125">
        <v>1</v>
      </c>
      <c r="G194" s="1125">
        <v>1</v>
      </c>
      <c r="H194" s="1125">
        <f>0</f>
        <v>0</v>
      </c>
      <c r="I194" s="1125">
        <v>1</v>
      </c>
      <c r="J194" s="1125">
        <f>0</f>
        <v>0</v>
      </c>
      <c r="K194" s="1125">
        <v>1</v>
      </c>
      <c r="L194" s="1125">
        <v>1</v>
      </c>
      <c r="M194" s="1125">
        <f>0</f>
        <v>0</v>
      </c>
      <c r="N194" s="1125">
        <v>1</v>
      </c>
      <c r="O194" s="1125">
        <f>0</f>
        <v>0</v>
      </c>
      <c r="P194" s="1125">
        <v>1</v>
      </c>
      <c r="Q194" s="1125">
        <f>0</f>
        <v>0</v>
      </c>
      <c r="R194" s="1125">
        <f>0</f>
        <v>0</v>
      </c>
      <c r="S194" s="1125">
        <f>0</f>
        <v>0</v>
      </c>
      <c r="T194" s="1125">
        <f>0</f>
        <v>0</v>
      </c>
      <c r="U194" s="1125">
        <f>0</f>
        <v>0</v>
      </c>
      <c r="V194" s="1125">
        <v>10</v>
      </c>
      <c r="W194" s="256" t="s">
        <v>434</v>
      </c>
      <c r="X194" s="1638"/>
    </row>
    <row r="195" spans="1:24" s="308" customFormat="1" ht="15.75" customHeight="1" thickBot="1" x14ac:dyDescent="0.25">
      <c r="A195" s="1629" t="s">
        <v>1088</v>
      </c>
      <c r="B195" s="1630" t="s">
        <v>1089</v>
      </c>
      <c r="C195" s="314" t="s">
        <v>1111</v>
      </c>
      <c r="D195" s="1117">
        <f t="shared" si="2"/>
        <v>63</v>
      </c>
      <c r="E195" s="1118">
        <v>19</v>
      </c>
      <c r="F195" s="1119">
        <v>9</v>
      </c>
      <c r="G195" s="1119">
        <v>6</v>
      </c>
      <c r="H195" s="1119">
        <v>8</v>
      </c>
      <c r="I195" s="1119">
        <v>5</v>
      </c>
      <c r="J195" s="1119">
        <v>3</v>
      </c>
      <c r="K195" s="1119">
        <v>3</v>
      </c>
      <c r="L195" s="1119">
        <v>3</v>
      </c>
      <c r="M195" s="1119">
        <v>4</v>
      </c>
      <c r="N195" s="1119">
        <v>1</v>
      </c>
      <c r="O195" s="1119">
        <f>0</f>
        <v>0</v>
      </c>
      <c r="P195" s="1119">
        <v>1</v>
      </c>
      <c r="Q195" s="1119">
        <v>1</v>
      </c>
      <c r="R195" s="1119">
        <f>0</f>
        <v>0</v>
      </c>
      <c r="S195" s="1119">
        <f>0</f>
        <v>0</v>
      </c>
      <c r="T195" s="1119">
        <f>0</f>
        <v>0</v>
      </c>
      <c r="U195" s="1119">
        <f>0</f>
        <v>0</v>
      </c>
      <c r="V195" s="1119">
        <f>0</f>
        <v>0</v>
      </c>
      <c r="W195" s="314" t="s">
        <v>180</v>
      </c>
      <c r="X195" s="1639" t="s">
        <v>1090</v>
      </c>
    </row>
    <row r="196" spans="1:24" s="308" customFormat="1" ht="15.75" customHeight="1" thickBot="1" x14ac:dyDescent="0.25">
      <c r="A196" s="1622"/>
      <c r="B196" s="1624"/>
      <c r="C196" s="257" t="s">
        <v>1113</v>
      </c>
      <c r="D196" s="1120">
        <f t="shared" si="2"/>
        <v>39</v>
      </c>
      <c r="E196" s="1121">
        <v>9</v>
      </c>
      <c r="F196" s="1122">
        <v>5</v>
      </c>
      <c r="G196" s="1122">
        <v>8</v>
      </c>
      <c r="H196" s="1122">
        <v>3</v>
      </c>
      <c r="I196" s="1122">
        <v>4</v>
      </c>
      <c r="J196" s="1122">
        <v>2</v>
      </c>
      <c r="K196" s="1122">
        <v>1</v>
      </c>
      <c r="L196" s="1122">
        <v>1</v>
      </c>
      <c r="M196" s="1122">
        <v>2</v>
      </c>
      <c r="N196" s="1122">
        <f>0</f>
        <v>0</v>
      </c>
      <c r="O196" s="1122">
        <v>3</v>
      </c>
      <c r="P196" s="1122">
        <f>0</f>
        <v>0</v>
      </c>
      <c r="Q196" s="1122">
        <f>0</f>
        <v>0</v>
      </c>
      <c r="R196" s="1122">
        <f>0</f>
        <v>0</v>
      </c>
      <c r="S196" s="1122">
        <f>0</f>
        <v>0</v>
      </c>
      <c r="T196" s="1122">
        <v>1</v>
      </c>
      <c r="U196" s="1122">
        <f>0</f>
        <v>0</v>
      </c>
      <c r="V196" s="1122">
        <f>0</f>
        <v>0</v>
      </c>
      <c r="W196" s="257" t="s">
        <v>434</v>
      </c>
      <c r="X196" s="1636"/>
    </row>
    <row r="197" spans="1:24" s="309" customFormat="1" ht="13.5" customHeight="1" thickBot="1" x14ac:dyDescent="0.25">
      <c r="A197" s="1625" t="s">
        <v>1230</v>
      </c>
      <c r="B197" s="1627" t="s">
        <v>1231</v>
      </c>
      <c r="C197" s="256" t="s">
        <v>1111</v>
      </c>
      <c r="D197" s="1123">
        <f t="shared" si="2"/>
        <v>0</v>
      </c>
      <c r="E197" s="1124">
        <v>0</v>
      </c>
      <c r="F197" s="1125">
        <v>0</v>
      </c>
      <c r="G197" s="1125">
        <v>0</v>
      </c>
      <c r="H197" s="1125">
        <v>0</v>
      </c>
      <c r="I197" s="1125">
        <v>0</v>
      </c>
      <c r="J197" s="1125">
        <v>0</v>
      </c>
      <c r="K197" s="1125">
        <v>0</v>
      </c>
      <c r="L197" s="1125">
        <v>0</v>
      </c>
      <c r="M197" s="1125">
        <v>0</v>
      </c>
      <c r="N197" s="1125">
        <v>0</v>
      </c>
      <c r="O197" s="1125">
        <v>0</v>
      </c>
      <c r="P197" s="1125">
        <v>0</v>
      </c>
      <c r="Q197" s="1125">
        <v>0</v>
      </c>
      <c r="R197" s="1125">
        <v>0</v>
      </c>
      <c r="S197" s="1125">
        <v>0</v>
      </c>
      <c r="T197" s="1125">
        <v>0</v>
      </c>
      <c r="U197" s="1125">
        <v>0</v>
      </c>
      <c r="V197" s="1125">
        <v>0</v>
      </c>
      <c r="W197" s="256" t="s">
        <v>180</v>
      </c>
      <c r="X197" s="1637" t="s">
        <v>1254</v>
      </c>
    </row>
    <row r="198" spans="1:24" s="309" customFormat="1" ht="13.5" thickBot="1" x14ac:dyDescent="0.25">
      <c r="A198" s="1626"/>
      <c r="B198" s="1628"/>
      <c r="C198" s="256" t="s">
        <v>1113</v>
      </c>
      <c r="D198" s="1123">
        <f t="shared" si="2"/>
        <v>0</v>
      </c>
      <c r="E198" s="1124">
        <v>0</v>
      </c>
      <c r="F198" s="1125">
        <v>0</v>
      </c>
      <c r="G198" s="1125">
        <v>0</v>
      </c>
      <c r="H198" s="1125">
        <v>0</v>
      </c>
      <c r="I198" s="1125">
        <v>0</v>
      </c>
      <c r="J198" s="1125">
        <v>0</v>
      </c>
      <c r="K198" s="1125">
        <v>0</v>
      </c>
      <c r="L198" s="1125">
        <v>0</v>
      </c>
      <c r="M198" s="1125">
        <v>0</v>
      </c>
      <c r="N198" s="1125">
        <v>0</v>
      </c>
      <c r="O198" s="1125">
        <v>0</v>
      </c>
      <c r="P198" s="1125">
        <v>0</v>
      </c>
      <c r="Q198" s="1125">
        <v>0</v>
      </c>
      <c r="R198" s="1125">
        <v>0</v>
      </c>
      <c r="S198" s="1125">
        <v>0</v>
      </c>
      <c r="T198" s="1125">
        <v>0</v>
      </c>
      <c r="U198" s="1125">
        <v>0</v>
      </c>
      <c r="V198" s="1125">
        <v>0</v>
      </c>
      <c r="W198" s="256" t="s">
        <v>434</v>
      </c>
      <c r="X198" s="1638"/>
    </row>
    <row r="199" spans="1:24" s="308" customFormat="1" ht="13.5" customHeight="1" thickBot="1" x14ac:dyDescent="0.25">
      <c r="A199" s="1629" t="s">
        <v>1091</v>
      </c>
      <c r="B199" s="1630" t="s">
        <v>462</v>
      </c>
      <c r="C199" s="314" t="s">
        <v>1111</v>
      </c>
      <c r="D199" s="1117">
        <f t="shared" si="2"/>
        <v>239</v>
      </c>
      <c r="E199" s="1118">
        <f>0</f>
        <v>0</v>
      </c>
      <c r="F199" s="1119">
        <v>1</v>
      </c>
      <c r="G199" s="1119">
        <f>0</f>
        <v>0</v>
      </c>
      <c r="H199" s="1119">
        <v>3</v>
      </c>
      <c r="I199" s="1119">
        <v>2</v>
      </c>
      <c r="J199" s="1119">
        <v>5</v>
      </c>
      <c r="K199" s="1119">
        <v>18</v>
      </c>
      <c r="L199" s="1119">
        <v>4</v>
      </c>
      <c r="M199" s="1119">
        <v>15</v>
      </c>
      <c r="N199" s="1119">
        <v>27</v>
      </c>
      <c r="O199" s="1119">
        <v>18</v>
      </c>
      <c r="P199" s="1119">
        <v>31</v>
      </c>
      <c r="Q199" s="1119">
        <v>44</v>
      </c>
      <c r="R199" s="1119">
        <v>36</v>
      </c>
      <c r="S199" s="1119">
        <v>29</v>
      </c>
      <c r="T199" s="1119">
        <v>3</v>
      </c>
      <c r="U199" s="1119">
        <v>2</v>
      </c>
      <c r="V199" s="1119">
        <v>1</v>
      </c>
      <c r="W199" s="314" t="s">
        <v>180</v>
      </c>
      <c r="X199" s="1639" t="s">
        <v>1092</v>
      </c>
    </row>
    <row r="200" spans="1:24" s="308" customFormat="1" ht="13.5" thickBot="1" x14ac:dyDescent="0.25">
      <c r="A200" s="1622"/>
      <c r="B200" s="1624"/>
      <c r="C200" s="257" t="s">
        <v>1113</v>
      </c>
      <c r="D200" s="1120">
        <f t="shared" si="2"/>
        <v>28</v>
      </c>
      <c r="E200" s="1121">
        <v>1</v>
      </c>
      <c r="F200" s="1122">
        <v>1</v>
      </c>
      <c r="G200" s="1122">
        <f>0</f>
        <v>0</v>
      </c>
      <c r="H200" s="1122">
        <f>0</f>
        <v>0</v>
      </c>
      <c r="I200" s="1122">
        <v>2</v>
      </c>
      <c r="J200" s="1122">
        <f>0</f>
        <v>0</v>
      </c>
      <c r="K200" s="1122">
        <v>1</v>
      </c>
      <c r="L200" s="1122">
        <f>0</f>
        <v>0</v>
      </c>
      <c r="M200" s="1122">
        <v>1</v>
      </c>
      <c r="N200" s="1122">
        <v>3</v>
      </c>
      <c r="O200" s="1122">
        <v>6</v>
      </c>
      <c r="P200" s="1122">
        <v>1</v>
      </c>
      <c r="Q200" s="1122">
        <v>3</v>
      </c>
      <c r="R200" s="1122">
        <v>2</v>
      </c>
      <c r="S200" s="1122">
        <v>5</v>
      </c>
      <c r="T200" s="1122">
        <f>0</f>
        <v>0</v>
      </c>
      <c r="U200" s="1122">
        <v>1</v>
      </c>
      <c r="V200" s="1122">
        <v>1</v>
      </c>
      <c r="W200" s="257" t="s">
        <v>434</v>
      </c>
      <c r="X200" s="1636"/>
    </row>
    <row r="201" spans="1:24" s="309" customFormat="1" ht="13.5" customHeight="1" thickBot="1" x14ac:dyDescent="0.25">
      <c r="A201" s="1625" t="s">
        <v>1093</v>
      </c>
      <c r="B201" s="1627" t="s">
        <v>463</v>
      </c>
      <c r="C201" s="256" t="s">
        <v>1111</v>
      </c>
      <c r="D201" s="1123">
        <f t="shared" si="2"/>
        <v>25</v>
      </c>
      <c r="E201" s="1124">
        <v>2</v>
      </c>
      <c r="F201" s="1125">
        <v>1</v>
      </c>
      <c r="G201" s="1125">
        <v>1</v>
      </c>
      <c r="H201" s="1125">
        <f>0</f>
        <v>0</v>
      </c>
      <c r="I201" s="1125">
        <f>0</f>
        <v>0</v>
      </c>
      <c r="J201" s="1125">
        <v>1</v>
      </c>
      <c r="K201" s="1125">
        <v>1</v>
      </c>
      <c r="L201" s="1125">
        <v>1</v>
      </c>
      <c r="M201" s="1125">
        <v>1</v>
      </c>
      <c r="N201" s="1125">
        <v>2</v>
      </c>
      <c r="O201" s="1125">
        <v>6</v>
      </c>
      <c r="P201" s="1125">
        <v>3</v>
      </c>
      <c r="Q201" s="1125">
        <v>3</v>
      </c>
      <c r="R201" s="1125">
        <v>1</v>
      </c>
      <c r="S201" s="1125">
        <v>1</v>
      </c>
      <c r="T201" s="1125">
        <f>0</f>
        <v>0</v>
      </c>
      <c r="U201" s="1125">
        <f>0</f>
        <v>0</v>
      </c>
      <c r="V201" s="1125">
        <v>1</v>
      </c>
      <c r="W201" s="256" t="s">
        <v>180</v>
      </c>
      <c r="X201" s="1637" t="s">
        <v>505</v>
      </c>
    </row>
    <row r="202" spans="1:24" s="309" customFormat="1" ht="12.75" x14ac:dyDescent="0.2">
      <c r="A202" s="1631"/>
      <c r="B202" s="1632"/>
      <c r="C202" s="1221" t="s">
        <v>1113</v>
      </c>
      <c r="D202" s="1134">
        <f t="shared" si="2"/>
        <v>4</v>
      </c>
      <c r="E202" s="1222">
        <v>1</v>
      </c>
      <c r="F202" s="1223">
        <f>0</f>
        <v>0</v>
      </c>
      <c r="G202" s="1223">
        <f>0</f>
        <v>0</v>
      </c>
      <c r="H202" s="1223">
        <f>0</f>
        <v>0</v>
      </c>
      <c r="I202" s="1223">
        <f>0</f>
        <v>0</v>
      </c>
      <c r="J202" s="1223">
        <f>0</f>
        <v>0</v>
      </c>
      <c r="K202" s="1223">
        <f>0</f>
        <v>0</v>
      </c>
      <c r="L202" s="1223">
        <v>1</v>
      </c>
      <c r="M202" s="1223">
        <f>0</f>
        <v>0</v>
      </c>
      <c r="N202" s="1223">
        <v>1</v>
      </c>
      <c r="O202" s="1223">
        <f>0</f>
        <v>0</v>
      </c>
      <c r="P202" s="1223">
        <f>0</f>
        <v>0</v>
      </c>
      <c r="Q202" s="1223">
        <f>0</f>
        <v>0</v>
      </c>
      <c r="R202" s="1223">
        <v>1</v>
      </c>
      <c r="S202" s="1223">
        <f>0</f>
        <v>0</v>
      </c>
      <c r="T202" s="1223">
        <f>0</f>
        <v>0</v>
      </c>
      <c r="U202" s="1223">
        <f>0</f>
        <v>0</v>
      </c>
      <c r="V202" s="1223">
        <f>0</f>
        <v>0</v>
      </c>
      <c r="W202" s="1221" t="s">
        <v>434</v>
      </c>
      <c r="X202" s="1640"/>
    </row>
    <row r="203" spans="1:24" s="308" customFormat="1" ht="13.5" customHeight="1" thickBot="1" x14ac:dyDescent="0.25">
      <c r="A203" s="1633" t="s">
        <v>1094</v>
      </c>
      <c r="B203" s="1634" t="s">
        <v>1095</v>
      </c>
      <c r="C203" s="310" t="s">
        <v>1111</v>
      </c>
      <c r="D203" s="1126">
        <f t="shared" ref="D203:D214" si="3">SUM(E203:V203)</f>
        <v>20</v>
      </c>
      <c r="E203" s="1127">
        <f>0</f>
        <v>0</v>
      </c>
      <c r="F203" s="1128">
        <f>0</f>
        <v>0</v>
      </c>
      <c r="G203" s="1128">
        <f>0</f>
        <v>0</v>
      </c>
      <c r="H203" s="1128">
        <f>0</f>
        <v>0</v>
      </c>
      <c r="I203" s="1128">
        <f>0</f>
        <v>0</v>
      </c>
      <c r="J203" s="1128">
        <f>0</f>
        <v>0</v>
      </c>
      <c r="K203" s="1128">
        <v>1</v>
      </c>
      <c r="L203" s="1128">
        <v>2</v>
      </c>
      <c r="M203" s="1128">
        <v>3</v>
      </c>
      <c r="N203" s="1128">
        <v>3</v>
      </c>
      <c r="O203" s="1128">
        <v>2</v>
      </c>
      <c r="P203" s="1128">
        <v>7</v>
      </c>
      <c r="Q203" s="1128">
        <v>2</v>
      </c>
      <c r="R203" s="1128">
        <f>0</f>
        <v>0</v>
      </c>
      <c r="S203" s="1128">
        <f>0</f>
        <v>0</v>
      </c>
      <c r="T203" s="1128">
        <f>0</f>
        <v>0</v>
      </c>
      <c r="U203" s="1128">
        <f>0</f>
        <v>0</v>
      </c>
      <c r="V203" s="1128">
        <f>0</f>
        <v>0</v>
      </c>
      <c r="W203" s="310" t="s">
        <v>180</v>
      </c>
      <c r="X203" s="1641" t="s">
        <v>1096</v>
      </c>
    </row>
    <row r="204" spans="1:24" s="308" customFormat="1" ht="13.5" thickBot="1" x14ac:dyDescent="0.25">
      <c r="A204" s="1622"/>
      <c r="B204" s="1624"/>
      <c r="C204" s="257" t="s">
        <v>1113</v>
      </c>
      <c r="D204" s="1120">
        <f t="shared" si="3"/>
        <v>1</v>
      </c>
      <c r="E204" s="1121">
        <f>0</f>
        <v>0</v>
      </c>
      <c r="F204" s="1122">
        <f>0</f>
        <v>0</v>
      </c>
      <c r="G204" s="1122">
        <f>0</f>
        <v>0</v>
      </c>
      <c r="H204" s="1122">
        <f>0</f>
        <v>0</v>
      </c>
      <c r="I204" s="1122">
        <f>0</f>
        <v>0</v>
      </c>
      <c r="J204" s="1122">
        <f>0</f>
        <v>0</v>
      </c>
      <c r="K204" s="1122">
        <f>0</f>
        <v>0</v>
      </c>
      <c r="L204" s="1122">
        <f>0</f>
        <v>0</v>
      </c>
      <c r="M204" s="1122">
        <f>0</f>
        <v>0</v>
      </c>
      <c r="N204" s="1122">
        <v>1</v>
      </c>
      <c r="O204" s="1122">
        <f>0</f>
        <v>0</v>
      </c>
      <c r="P204" s="1122">
        <f>0</f>
        <v>0</v>
      </c>
      <c r="Q204" s="1122">
        <f>0</f>
        <v>0</v>
      </c>
      <c r="R204" s="1122">
        <f>0</f>
        <v>0</v>
      </c>
      <c r="S204" s="1122">
        <f>0</f>
        <v>0</v>
      </c>
      <c r="T204" s="1122">
        <f>0</f>
        <v>0</v>
      </c>
      <c r="U204" s="1122">
        <f>0</f>
        <v>0</v>
      </c>
      <c r="V204" s="1122">
        <f>0</f>
        <v>0</v>
      </c>
      <c r="W204" s="257" t="s">
        <v>434</v>
      </c>
      <c r="X204" s="1636"/>
    </row>
    <row r="205" spans="1:24" s="309" customFormat="1" ht="13.5" customHeight="1" thickBot="1" x14ac:dyDescent="0.25">
      <c r="A205" s="1625" t="s">
        <v>1097</v>
      </c>
      <c r="B205" s="1627" t="s">
        <v>1098</v>
      </c>
      <c r="C205" s="256" t="s">
        <v>1111</v>
      </c>
      <c r="D205" s="1123">
        <f t="shared" si="3"/>
        <v>16</v>
      </c>
      <c r="E205" s="1124">
        <f>0</f>
        <v>0</v>
      </c>
      <c r="F205" s="1125">
        <f>0</f>
        <v>0</v>
      </c>
      <c r="G205" s="1125">
        <f>0</f>
        <v>0</v>
      </c>
      <c r="H205" s="1125">
        <f>0</f>
        <v>0</v>
      </c>
      <c r="I205" s="1125">
        <v>2</v>
      </c>
      <c r="J205" s="1125">
        <f>0</f>
        <v>0</v>
      </c>
      <c r="K205" s="1125">
        <f>0</f>
        <v>0</v>
      </c>
      <c r="L205" s="1125">
        <f>0</f>
        <v>0</v>
      </c>
      <c r="M205" s="1125">
        <v>1</v>
      </c>
      <c r="N205" s="1125">
        <v>1</v>
      </c>
      <c r="O205" s="1125">
        <v>2</v>
      </c>
      <c r="P205" s="1125">
        <v>2</v>
      </c>
      <c r="Q205" s="1125">
        <v>2</v>
      </c>
      <c r="R205" s="1125">
        <v>1</v>
      </c>
      <c r="S205" s="1125">
        <f>0</f>
        <v>0</v>
      </c>
      <c r="T205" s="1125">
        <v>1</v>
      </c>
      <c r="U205" s="1125">
        <v>1</v>
      </c>
      <c r="V205" s="1125">
        <v>3</v>
      </c>
      <c r="W205" s="256" t="s">
        <v>180</v>
      </c>
      <c r="X205" s="1637" t="s">
        <v>1099</v>
      </c>
    </row>
    <row r="206" spans="1:24" s="309" customFormat="1" ht="13.5" thickBot="1" x14ac:dyDescent="0.25">
      <c r="A206" s="1626"/>
      <c r="B206" s="1628"/>
      <c r="C206" s="256" t="s">
        <v>1113</v>
      </c>
      <c r="D206" s="1123">
        <f t="shared" si="3"/>
        <v>3</v>
      </c>
      <c r="E206" s="1124">
        <f>0</f>
        <v>0</v>
      </c>
      <c r="F206" s="1125">
        <f>0</f>
        <v>0</v>
      </c>
      <c r="G206" s="1125">
        <f>0</f>
        <v>0</v>
      </c>
      <c r="H206" s="1125">
        <f>0</f>
        <v>0</v>
      </c>
      <c r="I206" s="1125">
        <f>0</f>
        <v>0</v>
      </c>
      <c r="J206" s="1125">
        <f>0</f>
        <v>0</v>
      </c>
      <c r="K206" s="1125">
        <f>0</f>
        <v>0</v>
      </c>
      <c r="L206" s="1125">
        <f>0</f>
        <v>0</v>
      </c>
      <c r="M206" s="1125">
        <f>0</f>
        <v>0</v>
      </c>
      <c r="N206" s="1125">
        <f>0</f>
        <v>0</v>
      </c>
      <c r="O206" s="1125">
        <f>0</f>
        <v>0</v>
      </c>
      <c r="P206" s="1125">
        <f>0</f>
        <v>0</v>
      </c>
      <c r="Q206" s="1125">
        <v>1</v>
      </c>
      <c r="R206" s="1125">
        <v>1</v>
      </c>
      <c r="S206" s="1125">
        <f>0</f>
        <v>0</v>
      </c>
      <c r="T206" s="1125">
        <f>0</f>
        <v>0</v>
      </c>
      <c r="U206" s="1125">
        <f>0</f>
        <v>0</v>
      </c>
      <c r="V206" s="1125">
        <v>1</v>
      </c>
      <c r="W206" s="256" t="s">
        <v>434</v>
      </c>
      <c r="X206" s="1638"/>
    </row>
    <row r="207" spans="1:24" s="308" customFormat="1" ht="13.5" thickBot="1" x14ac:dyDescent="0.25">
      <c r="A207" s="1629" t="s">
        <v>1159</v>
      </c>
      <c r="B207" s="1630" t="s">
        <v>1160</v>
      </c>
      <c r="C207" s="314" t="s">
        <v>1111</v>
      </c>
      <c r="D207" s="1117">
        <f t="shared" si="3"/>
        <v>5</v>
      </c>
      <c r="E207" s="1118">
        <f>0</f>
        <v>0</v>
      </c>
      <c r="F207" s="1119">
        <f>0</f>
        <v>0</v>
      </c>
      <c r="G207" s="1119">
        <f>0</f>
        <v>0</v>
      </c>
      <c r="H207" s="1119">
        <f>0</f>
        <v>0</v>
      </c>
      <c r="I207" s="1119">
        <f>0</f>
        <v>0</v>
      </c>
      <c r="J207" s="1119">
        <f>0</f>
        <v>0</v>
      </c>
      <c r="K207" s="1119">
        <f>0</f>
        <v>0</v>
      </c>
      <c r="L207" s="1119">
        <v>1</v>
      </c>
      <c r="M207" s="1119">
        <f>0</f>
        <v>0</v>
      </c>
      <c r="N207" s="1119">
        <f>0</f>
        <v>0</v>
      </c>
      <c r="O207" s="1119">
        <v>1</v>
      </c>
      <c r="P207" s="1119">
        <v>2</v>
      </c>
      <c r="Q207" s="1119">
        <f>0</f>
        <v>0</v>
      </c>
      <c r="R207" s="1119">
        <f>0</f>
        <v>0</v>
      </c>
      <c r="S207" s="1119">
        <f>0</f>
        <v>0</v>
      </c>
      <c r="T207" s="1119">
        <f>0</f>
        <v>0</v>
      </c>
      <c r="U207" s="1119">
        <f>0</f>
        <v>0</v>
      </c>
      <c r="V207" s="1119">
        <v>1</v>
      </c>
      <c r="W207" s="314" t="s">
        <v>180</v>
      </c>
      <c r="X207" s="1639" t="s">
        <v>1161</v>
      </c>
    </row>
    <row r="208" spans="1:24" s="308" customFormat="1" ht="13.5" thickBot="1" x14ac:dyDescent="0.25">
      <c r="A208" s="1622"/>
      <c r="B208" s="1624"/>
      <c r="C208" s="257" t="s">
        <v>1113</v>
      </c>
      <c r="D208" s="1120">
        <f t="shared" si="3"/>
        <v>2</v>
      </c>
      <c r="E208" s="1121">
        <f>0</f>
        <v>0</v>
      </c>
      <c r="F208" s="1122">
        <f>0</f>
        <v>0</v>
      </c>
      <c r="G208" s="1122">
        <f>0</f>
        <v>0</v>
      </c>
      <c r="H208" s="1122">
        <f>0</f>
        <v>0</v>
      </c>
      <c r="I208" s="1122">
        <f>0</f>
        <v>0</v>
      </c>
      <c r="J208" s="1122">
        <f>0</f>
        <v>0</v>
      </c>
      <c r="K208" s="1122">
        <f>0</f>
        <v>0</v>
      </c>
      <c r="L208" s="1122">
        <f>0</f>
        <v>0</v>
      </c>
      <c r="M208" s="1122">
        <f>0</f>
        <v>0</v>
      </c>
      <c r="N208" s="1122">
        <f>0</f>
        <v>0</v>
      </c>
      <c r="O208" s="1122">
        <f>0</f>
        <v>0</v>
      </c>
      <c r="P208" s="1122">
        <f>0</f>
        <v>0</v>
      </c>
      <c r="Q208" s="1122">
        <v>1</v>
      </c>
      <c r="R208" s="1122">
        <f>0</f>
        <v>0</v>
      </c>
      <c r="S208" s="1122">
        <f>0</f>
        <v>0</v>
      </c>
      <c r="T208" s="1122">
        <f>0</f>
        <v>0</v>
      </c>
      <c r="U208" s="1122">
        <f>0</f>
        <v>0</v>
      </c>
      <c r="V208" s="1122">
        <v>1</v>
      </c>
      <c r="W208" s="257" t="s">
        <v>434</v>
      </c>
      <c r="X208" s="1636"/>
    </row>
    <row r="209" spans="1:24" s="309" customFormat="1" ht="17.25" customHeight="1" thickBot="1" x14ac:dyDescent="0.25">
      <c r="A209" s="1625" t="s">
        <v>1100</v>
      </c>
      <c r="B209" s="1627" t="s">
        <v>1101</v>
      </c>
      <c r="C209" s="256" t="s">
        <v>1111</v>
      </c>
      <c r="D209" s="1123">
        <f t="shared" si="3"/>
        <v>18</v>
      </c>
      <c r="E209" s="1124">
        <f>0</f>
        <v>0</v>
      </c>
      <c r="F209" s="1125">
        <f>0</f>
        <v>0</v>
      </c>
      <c r="G209" s="1125">
        <f>0</f>
        <v>0</v>
      </c>
      <c r="H209" s="1125">
        <f>0</f>
        <v>0</v>
      </c>
      <c r="I209" s="1125">
        <f>0</f>
        <v>0</v>
      </c>
      <c r="J209" s="1125">
        <f>0</f>
        <v>0</v>
      </c>
      <c r="K209" s="1125">
        <f>0</f>
        <v>0</v>
      </c>
      <c r="L209" s="1125">
        <f>0</f>
        <v>0</v>
      </c>
      <c r="M209" s="1125">
        <v>3</v>
      </c>
      <c r="N209" s="1125">
        <v>2</v>
      </c>
      <c r="O209" s="1125">
        <v>4</v>
      </c>
      <c r="P209" s="1125">
        <v>1</v>
      </c>
      <c r="Q209" s="1125">
        <v>6</v>
      </c>
      <c r="R209" s="1125">
        <v>2</v>
      </c>
      <c r="S209" s="1125">
        <f>0</f>
        <v>0</v>
      </c>
      <c r="T209" s="1125">
        <f>0</f>
        <v>0</v>
      </c>
      <c r="U209" s="1125">
        <f>0</f>
        <v>0</v>
      </c>
      <c r="V209" s="1125">
        <f>0</f>
        <v>0</v>
      </c>
      <c r="W209" s="256" t="s">
        <v>180</v>
      </c>
      <c r="X209" s="1637" t="s">
        <v>1102</v>
      </c>
    </row>
    <row r="210" spans="1:24" s="309" customFormat="1" ht="17.25" customHeight="1" thickBot="1" x14ac:dyDescent="0.25">
      <c r="A210" s="1626"/>
      <c r="B210" s="1628"/>
      <c r="C210" s="256" t="s">
        <v>1113</v>
      </c>
      <c r="D210" s="1123">
        <f t="shared" si="3"/>
        <v>2</v>
      </c>
      <c r="E210" s="1124">
        <f>0</f>
        <v>0</v>
      </c>
      <c r="F210" s="1125">
        <f>0</f>
        <v>0</v>
      </c>
      <c r="G210" s="1125">
        <f>0</f>
        <v>0</v>
      </c>
      <c r="H210" s="1125">
        <f>0</f>
        <v>0</v>
      </c>
      <c r="I210" s="1125">
        <f>0</f>
        <v>0</v>
      </c>
      <c r="J210" s="1125">
        <f>0</f>
        <v>0</v>
      </c>
      <c r="K210" s="1125">
        <f>0</f>
        <v>0</v>
      </c>
      <c r="L210" s="1125">
        <f>0</f>
        <v>0</v>
      </c>
      <c r="M210" s="1125">
        <f>0</f>
        <v>0</v>
      </c>
      <c r="N210" s="1125">
        <f>0</f>
        <v>0</v>
      </c>
      <c r="O210" s="1125">
        <f>0</f>
        <v>0</v>
      </c>
      <c r="P210" s="1125">
        <f>0</f>
        <v>0</v>
      </c>
      <c r="Q210" s="1125">
        <v>2</v>
      </c>
      <c r="R210" s="1125">
        <f>0</f>
        <v>0</v>
      </c>
      <c r="S210" s="1125">
        <f>0</f>
        <v>0</v>
      </c>
      <c r="T210" s="1125">
        <f>0</f>
        <v>0</v>
      </c>
      <c r="U210" s="1125">
        <f>0</f>
        <v>0</v>
      </c>
      <c r="V210" s="1125">
        <f>0</f>
        <v>0</v>
      </c>
      <c r="W210" s="256" t="s">
        <v>434</v>
      </c>
      <c r="X210" s="1638"/>
    </row>
    <row r="211" spans="1:24" s="309" customFormat="1" ht="13.5" customHeight="1" thickBot="1" x14ac:dyDescent="0.25">
      <c r="A211" s="1629" t="s">
        <v>1103</v>
      </c>
      <c r="B211" s="1630" t="s">
        <v>464</v>
      </c>
      <c r="C211" s="257" t="s">
        <v>1111</v>
      </c>
      <c r="D211" s="1120">
        <f t="shared" si="3"/>
        <v>5</v>
      </c>
      <c r="E211" s="1121">
        <f>0</f>
        <v>0</v>
      </c>
      <c r="F211" s="1122">
        <f>0</f>
        <v>0</v>
      </c>
      <c r="G211" s="1122">
        <f>0</f>
        <v>0</v>
      </c>
      <c r="H211" s="1122">
        <f>0</f>
        <v>0</v>
      </c>
      <c r="I211" s="1122">
        <f>0</f>
        <v>0</v>
      </c>
      <c r="J211" s="1122">
        <f>0</f>
        <v>0</v>
      </c>
      <c r="K211" s="1122">
        <f>0</f>
        <v>0</v>
      </c>
      <c r="L211" s="1122">
        <f>0</f>
        <v>0</v>
      </c>
      <c r="M211" s="1122">
        <f>0</f>
        <v>0</v>
      </c>
      <c r="N211" s="1122">
        <f>0</f>
        <v>0</v>
      </c>
      <c r="O211" s="1122">
        <f>0</f>
        <v>0</v>
      </c>
      <c r="P211" s="1122">
        <v>1</v>
      </c>
      <c r="Q211" s="1122">
        <v>2</v>
      </c>
      <c r="R211" s="1122">
        <v>2</v>
      </c>
      <c r="S211" s="1122">
        <f>0</f>
        <v>0</v>
      </c>
      <c r="T211" s="1122">
        <f>0</f>
        <v>0</v>
      </c>
      <c r="U211" s="1122">
        <f>0</f>
        <v>0</v>
      </c>
      <c r="V211" s="1122">
        <f>0</f>
        <v>0</v>
      </c>
      <c r="W211" s="257" t="s">
        <v>180</v>
      </c>
      <c r="X211" s="1639" t="s">
        <v>506</v>
      </c>
    </row>
    <row r="212" spans="1:24" s="309" customFormat="1" ht="13.5" thickBot="1" x14ac:dyDescent="0.25">
      <c r="A212" s="1622"/>
      <c r="B212" s="1624"/>
      <c r="C212" s="257" t="s">
        <v>1113</v>
      </c>
      <c r="D212" s="1120">
        <f t="shared" si="3"/>
        <v>0</v>
      </c>
      <c r="E212" s="1121">
        <f>0</f>
        <v>0</v>
      </c>
      <c r="F212" s="1122">
        <f>0</f>
        <v>0</v>
      </c>
      <c r="G212" s="1122">
        <f>0</f>
        <v>0</v>
      </c>
      <c r="H212" s="1122">
        <f>0</f>
        <v>0</v>
      </c>
      <c r="I212" s="1122">
        <f>0</f>
        <v>0</v>
      </c>
      <c r="J212" s="1122">
        <f>0</f>
        <v>0</v>
      </c>
      <c r="K212" s="1122">
        <f>0</f>
        <v>0</v>
      </c>
      <c r="L212" s="1122">
        <f>0</f>
        <v>0</v>
      </c>
      <c r="M212" s="1122">
        <f>0</f>
        <v>0</v>
      </c>
      <c r="N212" s="1122">
        <f>0</f>
        <v>0</v>
      </c>
      <c r="O212" s="1122">
        <f>0</f>
        <v>0</v>
      </c>
      <c r="P212" s="1122">
        <f>0</f>
        <v>0</v>
      </c>
      <c r="Q212" s="1122">
        <f>0</f>
        <v>0</v>
      </c>
      <c r="R212" s="1122">
        <f>0</f>
        <v>0</v>
      </c>
      <c r="S212" s="1122">
        <f>0</f>
        <v>0</v>
      </c>
      <c r="T212" s="1122">
        <f>0</f>
        <v>0</v>
      </c>
      <c r="U212" s="1122">
        <f>0</f>
        <v>0</v>
      </c>
      <c r="V212" s="1122">
        <f>0</f>
        <v>0</v>
      </c>
      <c r="W212" s="257" t="s">
        <v>434</v>
      </c>
      <c r="X212" s="1636"/>
    </row>
    <row r="213" spans="1:24" s="308" customFormat="1" ht="13.5" customHeight="1" thickBot="1" x14ac:dyDescent="0.25">
      <c r="A213" s="1625" t="s">
        <v>1162</v>
      </c>
      <c r="B213" s="1627" t="s">
        <v>1163</v>
      </c>
      <c r="C213" s="256" t="s">
        <v>1111</v>
      </c>
      <c r="D213" s="1123">
        <f t="shared" si="3"/>
        <v>2</v>
      </c>
      <c r="E213" s="1124">
        <f>0</f>
        <v>0</v>
      </c>
      <c r="F213" s="1125">
        <f>0</f>
        <v>0</v>
      </c>
      <c r="G213" s="1125">
        <f>0</f>
        <v>0</v>
      </c>
      <c r="H213" s="1125">
        <f>0</f>
        <v>0</v>
      </c>
      <c r="I213" s="1125">
        <v>1</v>
      </c>
      <c r="J213" s="1125">
        <f>0</f>
        <v>0</v>
      </c>
      <c r="K213" s="1125">
        <f>0</f>
        <v>0</v>
      </c>
      <c r="L213" s="1125">
        <f>0</f>
        <v>0</v>
      </c>
      <c r="M213" s="1125">
        <f>0</f>
        <v>0</v>
      </c>
      <c r="N213" s="1125">
        <f>0</f>
        <v>0</v>
      </c>
      <c r="O213" s="1125">
        <f>0</f>
        <v>0</v>
      </c>
      <c r="P213" s="1125">
        <v>1</v>
      </c>
      <c r="Q213" s="1125">
        <f>0</f>
        <v>0</v>
      </c>
      <c r="R213" s="1125">
        <f>0</f>
        <v>0</v>
      </c>
      <c r="S213" s="1125">
        <f>0</f>
        <v>0</v>
      </c>
      <c r="T213" s="1125">
        <f>0</f>
        <v>0</v>
      </c>
      <c r="U213" s="1125">
        <f>0</f>
        <v>0</v>
      </c>
      <c r="V213" s="1125">
        <f>0</f>
        <v>0</v>
      </c>
      <c r="W213" s="256" t="s">
        <v>180</v>
      </c>
      <c r="X213" s="1637" t="s">
        <v>1164</v>
      </c>
    </row>
    <row r="214" spans="1:24" s="308" customFormat="1" ht="12.75" x14ac:dyDescent="0.2">
      <c r="A214" s="1651"/>
      <c r="B214" s="1652"/>
      <c r="C214" s="1217" t="s">
        <v>1113</v>
      </c>
      <c r="D214" s="1218">
        <f t="shared" si="3"/>
        <v>0</v>
      </c>
      <c r="E214" s="1219">
        <f>0</f>
        <v>0</v>
      </c>
      <c r="F214" s="1220">
        <f>0</f>
        <v>0</v>
      </c>
      <c r="G214" s="1220">
        <f>0</f>
        <v>0</v>
      </c>
      <c r="H214" s="1220">
        <f>0</f>
        <v>0</v>
      </c>
      <c r="I214" s="1220">
        <f>0</f>
        <v>0</v>
      </c>
      <c r="J214" s="1220">
        <f>0</f>
        <v>0</v>
      </c>
      <c r="K214" s="1220">
        <f>0</f>
        <v>0</v>
      </c>
      <c r="L214" s="1220">
        <f>0</f>
        <v>0</v>
      </c>
      <c r="M214" s="1220">
        <f>0</f>
        <v>0</v>
      </c>
      <c r="N214" s="1220">
        <f>0</f>
        <v>0</v>
      </c>
      <c r="O214" s="1220">
        <f>0</f>
        <v>0</v>
      </c>
      <c r="P214" s="1220">
        <f>0</f>
        <v>0</v>
      </c>
      <c r="Q214" s="1220">
        <f>0</f>
        <v>0</v>
      </c>
      <c r="R214" s="1220">
        <f>0</f>
        <v>0</v>
      </c>
      <c r="S214" s="1220">
        <f>0</f>
        <v>0</v>
      </c>
      <c r="T214" s="1220">
        <f>0</f>
        <v>0</v>
      </c>
      <c r="U214" s="1220">
        <f>0</f>
        <v>0</v>
      </c>
      <c r="V214" s="1220">
        <f>0</f>
        <v>0</v>
      </c>
      <c r="W214" s="1217" t="s">
        <v>434</v>
      </c>
      <c r="X214" s="1653"/>
    </row>
    <row r="215" spans="1:24" s="308" customFormat="1" ht="13.5" customHeight="1" thickBot="1" x14ac:dyDescent="0.25">
      <c r="A215" s="1633" t="s">
        <v>1104</v>
      </c>
      <c r="B215" s="1634" t="s">
        <v>465</v>
      </c>
      <c r="C215" s="310" t="s">
        <v>1111</v>
      </c>
      <c r="D215" s="1126">
        <f t="shared" si="2"/>
        <v>3</v>
      </c>
      <c r="E215" s="1127">
        <f>0</f>
        <v>0</v>
      </c>
      <c r="F215" s="1128">
        <f>0</f>
        <v>0</v>
      </c>
      <c r="G215" s="1128">
        <f>0</f>
        <v>0</v>
      </c>
      <c r="H215" s="1128">
        <f>0</f>
        <v>0</v>
      </c>
      <c r="I215" s="1128">
        <f>0</f>
        <v>0</v>
      </c>
      <c r="J215" s="1128">
        <f>0</f>
        <v>0</v>
      </c>
      <c r="K215" s="1128">
        <f>0</f>
        <v>0</v>
      </c>
      <c r="L215" s="1128">
        <v>1</v>
      </c>
      <c r="M215" s="1128">
        <f>0</f>
        <v>0</v>
      </c>
      <c r="N215" s="1128">
        <f>0</f>
        <v>0</v>
      </c>
      <c r="O215" s="1128">
        <f>0</f>
        <v>0</v>
      </c>
      <c r="P215" s="1128">
        <f>0</f>
        <v>0</v>
      </c>
      <c r="Q215" s="1128">
        <v>2</v>
      </c>
      <c r="R215" s="1128">
        <f>0</f>
        <v>0</v>
      </c>
      <c r="S215" s="1128">
        <f>0</f>
        <v>0</v>
      </c>
      <c r="T215" s="1128">
        <f>0</f>
        <v>0</v>
      </c>
      <c r="U215" s="1128">
        <f>0</f>
        <v>0</v>
      </c>
      <c r="V215" s="1128">
        <f>0</f>
        <v>0</v>
      </c>
      <c r="W215" s="310" t="s">
        <v>180</v>
      </c>
      <c r="X215" s="1641" t="s">
        <v>1105</v>
      </c>
    </row>
    <row r="216" spans="1:24" s="308" customFormat="1" ht="13.5" thickBot="1" x14ac:dyDescent="0.25">
      <c r="A216" s="1622"/>
      <c r="B216" s="1624"/>
      <c r="C216" s="257" t="s">
        <v>1113</v>
      </c>
      <c r="D216" s="1120">
        <f t="shared" si="2"/>
        <v>3</v>
      </c>
      <c r="E216" s="1121">
        <f>0</f>
        <v>0</v>
      </c>
      <c r="F216" s="1122">
        <f>0</f>
        <v>0</v>
      </c>
      <c r="G216" s="1122">
        <f>0</f>
        <v>0</v>
      </c>
      <c r="H216" s="1122">
        <f>0</f>
        <v>0</v>
      </c>
      <c r="I216" s="1122">
        <v>1</v>
      </c>
      <c r="J216" s="1122">
        <f>0</f>
        <v>0</v>
      </c>
      <c r="K216" s="1122">
        <f>0</f>
        <v>0</v>
      </c>
      <c r="L216" s="1122">
        <f>0</f>
        <v>0</v>
      </c>
      <c r="M216" s="1122">
        <f>0</f>
        <v>0</v>
      </c>
      <c r="N216" s="1122">
        <f>0</f>
        <v>0</v>
      </c>
      <c r="O216" s="1122">
        <v>1</v>
      </c>
      <c r="P216" s="1122">
        <v>1</v>
      </c>
      <c r="Q216" s="1122">
        <f>0</f>
        <v>0</v>
      </c>
      <c r="R216" s="1122">
        <f>0</f>
        <v>0</v>
      </c>
      <c r="S216" s="1122">
        <f>0</f>
        <v>0</v>
      </c>
      <c r="T216" s="1122">
        <f>0</f>
        <v>0</v>
      </c>
      <c r="U216" s="1122">
        <f>0</f>
        <v>0</v>
      </c>
      <c r="V216" s="1122">
        <f>0</f>
        <v>0</v>
      </c>
      <c r="W216" s="257" t="s">
        <v>434</v>
      </c>
      <c r="X216" s="1636"/>
    </row>
    <row r="217" spans="1:24" s="309" customFormat="1" ht="13.5" customHeight="1" thickBot="1" x14ac:dyDescent="0.25">
      <c r="A217" s="1625" t="s">
        <v>1232</v>
      </c>
      <c r="B217" s="1627" t="s">
        <v>1233</v>
      </c>
      <c r="C217" s="256" t="s">
        <v>1111</v>
      </c>
      <c r="D217" s="1123">
        <f t="shared" si="2"/>
        <v>1</v>
      </c>
      <c r="E217" s="1124">
        <f>0</f>
        <v>0</v>
      </c>
      <c r="F217" s="1125">
        <f>0</f>
        <v>0</v>
      </c>
      <c r="G217" s="1125">
        <f>0</f>
        <v>0</v>
      </c>
      <c r="H217" s="1125">
        <f>0</f>
        <v>0</v>
      </c>
      <c r="I217" s="1125">
        <f>0</f>
        <v>0</v>
      </c>
      <c r="J217" s="1125">
        <f>0</f>
        <v>0</v>
      </c>
      <c r="K217" s="1125">
        <f>0</f>
        <v>0</v>
      </c>
      <c r="L217" s="1125">
        <f>0</f>
        <v>0</v>
      </c>
      <c r="M217" s="1125">
        <f>0</f>
        <v>0</v>
      </c>
      <c r="N217" s="1125">
        <f>0</f>
        <v>0</v>
      </c>
      <c r="O217" s="1125">
        <f>0</f>
        <v>0</v>
      </c>
      <c r="P217" s="1125">
        <v>1</v>
      </c>
      <c r="Q217" s="1125">
        <f>0</f>
        <v>0</v>
      </c>
      <c r="R217" s="1125">
        <f>0</f>
        <v>0</v>
      </c>
      <c r="S217" s="1125">
        <f>0</f>
        <v>0</v>
      </c>
      <c r="T217" s="1125">
        <f>0</f>
        <v>0</v>
      </c>
      <c r="U217" s="1125">
        <f>0</f>
        <v>0</v>
      </c>
      <c r="V217" s="1125">
        <f>0</f>
        <v>0</v>
      </c>
      <c r="W217" s="256" t="s">
        <v>180</v>
      </c>
      <c r="X217" s="1637" t="s">
        <v>1255</v>
      </c>
    </row>
    <row r="218" spans="1:24" s="309" customFormat="1" ht="13.5" thickBot="1" x14ac:dyDescent="0.25">
      <c r="A218" s="1626"/>
      <c r="B218" s="1628"/>
      <c r="C218" s="256" t="s">
        <v>1113</v>
      </c>
      <c r="D218" s="1123">
        <f t="shared" si="2"/>
        <v>0</v>
      </c>
      <c r="E218" s="1124">
        <f>0</f>
        <v>0</v>
      </c>
      <c r="F218" s="1125">
        <f>0</f>
        <v>0</v>
      </c>
      <c r="G218" s="1125">
        <f>0</f>
        <v>0</v>
      </c>
      <c r="H218" s="1125">
        <f>0</f>
        <v>0</v>
      </c>
      <c r="I218" s="1125">
        <f>0</f>
        <v>0</v>
      </c>
      <c r="J218" s="1125">
        <f>0</f>
        <v>0</v>
      </c>
      <c r="K218" s="1125">
        <f>0</f>
        <v>0</v>
      </c>
      <c r="L218" s="1125">
        <f>0</f>
        <v>0</v>
      </c>
      <c r="M218" s="1125">
        <f>0</f>
        <v>0</v>
      </c>
      <c r="N218" s="1125">
        <f>0</f>
        <v>0</v>
      </c>
      <c r="O218" s="1125">
        <f>0</f>
        <v>0</v>
      </c>
      <c r="P218" s="1125">
        <f>0</f>
        <v>0</v>
      </c>
      <c r="Q218" s="1125">
        <f>0</f>
        <v>0</v>
      </c>
      <c r="R218" s="1125">
        <f>0</f>
        <v>0</v>
      </c>
      <c r="S218" s="1125">
        <f>0</f>
        <v>0</v>
      </c>
      <c r="T218" s="1125">
        <f>0</f>
        <v>0</v>
      </c>
      <c r="U218" s="1125">
        <f>0</f>
        <v>0</v>
      </c>
      <c r="V218" s="1125">
        <f>0</f>
        <v>0</v>
      </c>
      <c r="W218" s="256" t="s">
        <v>434</v>
      </c>
      <c r="X218" s="1638"/>
    </row>
    <row r="219" spans="1:24" s="309" customFormat="1" ht="13.5" customHeight="1" thickBot="1" x14ac:dyDescent="0.25">
      <c r="A219" s="1629" t="s">
        <v>1165</v>
      </c>
      <c r="B219" s="1630" t="s">
        <v>1166</v>
      </c>
      <c r="C219" s="257" t="s">
        <v>1111</v>
      </c>
      <c r="D219" s="1120">
        <f t="shared" ref="D219:D222" si="4">SUM(E219:V219)</f>
        <v>72</v>
      </c>
      <c r="E219" s="1121">
        <f>0</f>
        <v>0</v>
      </c>
      <c r="F219" s="1122">
        <f>0</f>
        <v>0</v>
      </c>
      <c r="G219" s="1122">
        <f>0</f>
        <v>0</v>
      </c>
      <c r="H219" s="1122">
        <f>0</f>
        <v>0</v>
      </c>
      <c r="I219" s="1122">
        <f>0</f>
        <v>0</v>
      </c>
      <c r="J219" s="1122">
        <f>0</f>
        <v>0</v>
      </c>
      <c r="K219" s="1122">
        <v>1</v>
      </c>
      <c r="L219" s="1122">
        <v>4</v>
      </c>
      <c r="M219" s="1122">
        <v>3</v>
      </c>
      <c r="N219" s="1122">
        <v>9</v>
      </c>
      <c r="O219" s="1122">
        <v>11</v>
      </c>
      <c r="P219" s="1122">
        <v>16</v>
      </c>
      <c r="Q219" s="1122">
        <v>11</v>
      </c>
      <c r="R219" s="1122">
        <v>13</v>
      </c>
      <c r="S219" s="1122">
        <v>4</v>
      </c>
      <c r="T219" s="1122">
        <f>0</f>
        <v>0</v>
      </c>
      <c r="U219" s="1122">
        <f>0</f>
        <v>0</v>
      </c>
      <c r="V219" s="1122">
        <f>0</f>
        <v>0</v>
      </c>
      <c r="W219" s="257" t="s">
        <v>180</v>
      </c>
      <c r="X219" s="1639" t="s">
        <v>1167</v>
      </c>
    </row>
    <row r="220" spans="1:24" s="309" customFormat="1" ht="13.5" thickBot="1" x14ac:dyDescent="0.25">
      <c r="A220" s="1622"/>
      <c r="B220" s="1624"/>
      <c r="C220" s="257" t="s">
        <v>1113</v>
      </c>
      <c r="D220" s="1120">
        <f t="shared" si="4"/>
        <v>4</v>
      </c>
      <c r="E220" s="1121">
        <f>0</f>
        <v>0</v>
      </c>
      <c r="F220" s="1122">
        <f>0</f>
        <v>0</v>
      </c>
      <c r="G220" s="1122">
        <f>0</f>
        <v>0</v>
      </c>
      <c r="H220" s="1122">
        <f>0</f>
        <v>0</v>
      </c>
      <c r="I220" s="1122">
        <f>0</f>
        <v>0</v>
      </c>
      <c r="J220" s="1122">
        <f>0</f>
        <v>0</v>
      </c>
      <c r="K220" s="1122">
        <f>0</f>
        <v>0</v>
      </c>
      <c r="L220" s="1122">
        <f>0</f>
        <v>0</v>
      </c>
      <c r="M220" s="1122">
        <f>0</f>
        <v>0</v>
      </c>
      <c r="N220" s="1122">
        <f>0</f>
        <v>0</v>
      </c>
      <c r="O220" s="1122">
        <v>1</v>
      </c>
      <c r="P220" s="1122">
        <v>1</v>
      </c>
      <c r="Q220" s="1122">
        <v>1</v>
      </c>
      <c r="R220" s="1122">
        <v>1</v>
      </c>
      <c r="S220" s="1122">
        <f>0</f>
        <v>0</v>
      </c>
      <c r="T220" s="1122">
        <f>0</f>
        <v>0</v>
      </c>
      <c r="U220" s="1122">
        <f>0</f>
        <v>0</v>
      </c>
      <c r="V220" s="1122">
        <f>0</f>
        <v>0</v>
      </c>
      <c r="W220" s="257" t="s">
        <v>434</v>
      </c>
      <c r="X220" s="1636"/>
    </row>
    <row r="221" spans="1:24" s="308" customFormat="1" ht="13.5" customHeight="1" thickBot="1" x14ac:dyDescent="0.25">
      <c r="A221" s="1625" t="s">
        <v>1168</v>
      </c>
      <c r="B221" s="1627" t="s">
        <v>806</v>
      </c>
      <c r="C221" s="256" t="s">
        <v>1111</v>
      </c>
      <c r="D221" s="1123">
        <f t="shared" si="4"/>
        <v>9</v>
      </c>
      <c r="E221" s="1124">
        <f>0</f>
        <v>0</v>
      </c>
      <c r="F221" s="1125">
        <f>0</f>
        <v>0</v>
      </c>
      <c r="G221" s="1125">
        <f>0</f>
        <v>0</v>
      </c>
      <c r="H221" s="1125">
        <f>0</f>
        <v>0</v>
      </c>
      <c r="I221" s="1125">
        <f>0</f>
        <v>0</v>
      </c>
      <c r="J221" s="1125">
        <v>1</v>
      </c>
      <c r="K221" s="1125">
        <f>0</f>
        <v>0</v>
      </c>
      <c r="L221" s="1125">
        <v>1</v>
      </c>
      <c r="M221" s="1125">
        <v>1</v>
      </c>
      <c r="N221" s="1125">
        <v>1</v>
      </c>
      <c r="O221" s="1125">
        <v>1</v>
      </c>
      <c r="P221" s="1125">
        <f>0</f>
        <v>0</v>
      </c>
      <c r="Q221" s="1125">
        <f>0</f>
        <v>0</v>
      </c>
      <c r="R221" s="1125">
        <v>3</v>
      </c>
      <c r="S221" s="1125">
        <v>1</v>
      </c>
      <c r="T221" s="1125">
        <f>0</f>
        <v>0</v>
      </c>
      <c r="U221" s="1125">
        <f>0</f>
        <v>0</v>
      </c>
      <c r="V221" s="1125">
        <f>0</f>
        <v>0</v>
      </c>
      <c r="W221" s="256" t="s">
        <v>180</v>
      </c>
      <c r="X221" s="1637" t="s">
        <v>1169</v>
      </c>
    </row>
    <row r="222" spans="1:24" s="308" customFormat="1" ht="13.5" thickBot="1" x14ac:dyDescent="0.25">
      <c r="A222" s="1631"/>
      <c r="B222" s="1632"/>
      <c r="C222" s="1217" t="s">
        <v>1113</v>
      </c>
      <c r="D222" s="1218">
        <f t="shared" si="4"/>
        <v>0</v>
      </c>
      <c r="E222" s="1219">
        <f>0</f>
        <v>0</v>
      </c>
      <c r="F222" s="1220">
        <f>0</f>
        <v>0</v>
      </c>
      <c r="G222" s="1220">
        <f>0</f>
        <v>0</v>
      </c>
      <c r="H222" s="1220">
        <f>0</f>
        <v>0</v>
      </c>
      <c r="I222" s="1220">
        <f>0</f>
        <v>0</v>
      </c>
      <c r="J222" s="1220">
        <f>0</f>
        <v>0</v>
      </c>
      <c r="K222" s="1220">
        <f>0</f>
        <v>0</v>
      </c>
      <c r="L222" s="1220">
        <f>0</f>
        <v>0</v>
      </c>
      <c r="M222" s="1220">
        <f>0</f>
        <v>0</v>
      </c>
      <c r="N222" s="1220">
        <f>0</f>
        <v>0</v>
      </c>
      <c r="O222" s="1220">
        <f>0</f>
        <v>0</v>
      </c>
      <c r="P222" s="1220">
        <f>0</f>
        <v>0</v>
      </c>
      <c r="Q222" s="1220">
        <f>0</f>
        <v>0</v>
      </c>
      <c r="R222" s="1220">
        <f>0</f>
        <v>0</v>
      </c>
      <c r="S222" s="1220">
        <f>0</f>
        <v>0</v>
      </c>
      <c r="T222" s="1220">
        <f>0</f>
        <v>0</v>
      </c>
      <c r="U222" s="1220">
        <f>0</f>
        <v>0</v>
      </c>
      <c r="V222" s="1220">
        <f>0</f>
        <v>0</v>
      </c>
      <c r="W222" s="1217" t="s">
        <v>434</v>
      </c>
      <c r="X222" s="1640"/>
    </row>
    <row r="223" spans="1:24" s="308" customFormat="1" ht="13.5" thickBot="1" x14ac:dyDescent="0.25">
      <c r="A223" s="1629" t="s">
        <v>1106</v>
      </c>
      <c r="B223" s="1630" t="s">
        <v>1107</v>
      </c>
      <c r="C223" s="257" t="s">
        <v>1111</v>
      </c>
      <c r="D223" s="1120">
        <f t="shared" si="2"/>
        <v>0</v>
      </c>
      <c r="E223" s="1121">
        <f>0</f>
        <v>0</v>
      </c>
      <c r="F223" s="1122">
        <f>0</f>
        <v>0</v>
      </c>
      <c r="G223" s="1122">
        <f>0</f>
        <v>0</v>
      </c>
      <c r="H223" s="1122">
        <f>0</f>
        <v>0</v>
      </c>
      <c r="I223" s="1122">
        <f>0</f>
        <v>0</v>
      </c>
      <c r="J223" s="1122">
        <f>0</f>
        <v>0</v>
      </c>
      <c r="K223" s="1122">
        <f>0</f>
        <v>0</v>
      </c>
      <c r="L223" s="1122">
        <f>0</f>
        <v>0</v>
      </c>
      <c r="M223" s="1122">
        <f>0</f>
        <v>0</v>
      </c>
      <c r="N223" s="1122">
        <f>0</f>
        <v>0</v>
      </c>
      <c r="O223" s="1122">
        <f>0</f>
        <v>0</v>
      </c>
      <c r="P223" s="1122">
        <f>0</f>
        <v>0</v>
      </c>
      <c r="Q223" s="1122">
        <f>0</f>
        <v>0</v>
      </c>
      <c r="R223" s="1122">
        <f>0</f>
        <v>0</v>
      </c>
      <c r="S223" s="1122">
        <f>0</f>
        <v>0</v>
      </c>
      <c r="T223" s="1122">
        <f>0</f>
        <v>0</v>
      </c>
      <c r="U223" s="1122">
        <f>0</f>
        <v>0</v>
      </c>
      <c r="V223" s="1122">
        <f>0</f>
        <v>0</v>
      </c>
      <c r="W223" s="257" t="s">
        <v>180</v>
      </c>
      <c r="X223" s="1639" t="s">
        <v>1108</v>
      </c>
    </row>
    <row r="224" spans="1:24" s="308" customFormat="1" ht="13.5" thickBot="1" x14ac:dyDescent="0.25">
      <c r="A224" s="1622"/>
      <c r="B224" s="1624"/>
      <c r="C224" s="257" t="s">
        <v>1113</v>
      </c>
      <c r="D224" s="1120">
        <f t="shared" si="2"/>
        <v>1</v>
      </c>
      <c r="E224" s="1121">
        <f>0</f>
        <v>0</v>
      </c>
      <c r="F224" s="1122">
        <f>0</f>
        <v>0</v>
      </c>
      <c r="G224" s="1122">
        <f>0</f>
        <v>0</v>
      </c>
      <c r="H224" s="1122">
        <f>0</f>
        <v>0</v>
      </c>
      <c r="I224" s="1122">
        <f>0</f>
        <v>0</v>
      </c>
      <c r="J224" s="1122">
        <f>0</f>
        <v>0</v>
      </c>
      <c r="K224" s="1122">
        <f>0</f>
        <v>0</v>
      </c>
      <c r="L224" s="1122">
        <f>0</f>
        <v>0</v>
      </c>
      <c r="M224" s="1122">
        <f>0</f>
        <v>0</v>
      </c>
      <c r="N224" s="1122">
        <f>0</f>
        <v>0</v>
      </c>
      <c r="O224" s="1122">
        <f>0</f>
        <v>0</v>
      </c>
      <c r="P224" s="1122">
        <f>0</f>
        <v>0</v>
      </c>
      <c r="Q224" s="1122">
        <f>0</f>
        <v>0</v>
      </c>
      <c r="R224" s="1122">
        <f>0</f>
        <v>0</v>
      </c>
      <c r="S224" s="1122">
        <f>0</f>
        <v>0</v>
      </c>
      <c r="T224" s="1122">
        <f>0</f>
        <v>0</v>
      </c>
      <c r="U224" s="1122">
        <f>0</f>
        <v>0</v>
      </c>
      <c r="V224" s="1122">
        <v>1</v>
      </c>
      <c r="W224" s="257" t="s">
        <v>434</v>
      </c>
      <c r="X224" s="1636"/>
    </row>
    <row r="225" spans="1:24" s="309" customFormat="1" ht="13.5" customHeight="1" thickBot="1" x14ac:dyDescent="0.25">
      <c r="A225" s="1625" t="s">
        <v>1234</v>
      </c>
      <c r="B225" s="1627" t="s">
        <v>1235</v>
      </c>
      <c r="C225" s="256" t="s">
        <v>1111</v>
      </c>
      <c r="D225" s="1123">
        <f t="shared" si="2"/>
        <v>1</v>
      </c>
      <c r="E225" s="1124">
        <f>0</f>
        <v>0</v>
      </c>
      <c r="F225" s="1125">
        <f>0</f>
        <v>0</v>
      </c>
      <c r="G225" s="1125">
        <f>0</f>
        <v>0</v>
      </c>
      <c r="H225" s="1125">
        <f>0</f>
        <v>0</v>
      </c>
      <c r="I225" s="1125">
        <f>0</f>
        <v>0</v>
      </c>
      <c r="J225" s="1125">
        <f>0</f>
        <v>0</v>
      </c>
      <c r="K225" s="1125">
        <f>0</f>
        <v>0</v>
      </c>
      <c r="L225" s="1125">
        <f>0</f>
        <v>0</v>
      </c>
      <c r="M225" s="1125">
        <f>0</f>
        <v>0</v>
      </c>
      <c r="N225" s="1125">
        <f>0</f>
        <v>0</v>
      </c>
      <c r="O225" s="1125">
        <v>1</v>
      </c>
      <c r="P225" s="1125">
        <f>0</f>
        <v>0</v>
      </c>
      <c r="Q225" s="1125">
        <f>0</f>
        <v>0</v>
      </c>
      <c r="R225" s="1125">
        <f>0</f>
        <v>0</v>
      </c>
      <c r="S225" s="1125">
        <f>0</f>
        <v>0</v>
      </c>
      <c r="T225" s="1125">
        <f>0</f>
        <v>0</v>
      </c>
      <c r="U225" s="1125">
        <f>0</f>
        <v>0</v>
      </c>
      <c r="V225" s="1125">
        <f>0</f>
        <v>0</v>
      </c>
      <c r="W225" s="256" t="s">
        <v>180</v>
      </c>
      <c r="X225" s="1637" t="s">
        <v>1172</v>
      </c>
    </row>
    <row r="226" spans="1:24" s="309" customFormat="1" ht="13.5" thickBot="1" x14ac:dyDescent="0.25">
      <c r="A226" s="1626"/>
      <c r="B226" s="1628"/>
      <c r="C226" s="256" t="s">
        <v>1113</v>
      </c>
      <c r="D226" s="1123">
        <f t="shared" si="2"/>
        <v>0</v>
      </c>
      <c r="E226" s="1124">
        <f>0</f>
        <v>0</v>
      </c>
      <c r="F226" s="1125">
        <f>0</f>
        <v>0</v>
      </c>
      <c r="G226" s="1125">
        <f>0</f>
        <v>0</v>
      </c>
      <c r="H226" s="1125">
        <f>0</f>
        <v>0</v>
      </c>
      <c r="I226" s="1125">
        <f>0</f>
        <v>0</v>
      </c>
      <c r="J226" s="1125">
        <f>0</f>
        <v>0</v>
      </c>
      <c r="K226" s="1125">
        <f>0</f>
        <v>0</v>
      </c>
      <c r="L226" s="1125">
        <f>0</f>
        <v>0</v>
      </c>
      <c r="M226" s="1125">
        <f>0</f>
        <v>0</v>
      </c>
      <c r="N226" s="1125">
        <f>0</f>
        <v>0</v>
      </c>
      <c r="O226" s="1125">
        <f>0</f>
        <v>0</v>
      </c>
      <c r="P226" s="1125">
        <f>0</f>
        <v>0</v>
      </c>
      <c r="Q226" s="1125">
        <f>0</f>
        <v>0</v>
      </c>
      <c r="R226" s="1125">
        <f>0</f>
        <v>0</v>
      </c>
      <c r="S226" s="1125">
        <f>0</f>
        <v>0</v>
      </c>
      <c r="T226" s="1125">
        <f>0</f>
        <v>0</v>
      </c>
      <c r="U226" s="1125">
        <f>0</f>
        <v>0</v>
      </c>
      <c r="V226" s="1125">
        <f>0</f>
        <v>0</v>
      </c>
      <c r="W226" s="256" t="s">
        <v>434</v>
      </c>
      <c r="X226" s="1638"/>
    </row>
    <row r="227" spans="1:24" s="309" customFormat="1" ht="13.5" customHeight="1" thickBot="1" x14ac:dyDescent="0.25">
      <c r="A227" s="1629" t="s">
        <v>1608</v>
      </c>
      <c r="B227" s="1630" t="s">
        <v>1609</v>
      </c>
      <c r="C227" s="257" t="s">
        <v>1111</v>
      </c>
      <c r="D227" s="1120">
        <f t="shared" si="2"/>
        <v>0</v>
      </c>
      <c r="E227" s="1121">
        <f>0</f>
        <v>0</v>
      </c>
      <c r="F227" s="1122">
        <f>0</f>
        <v>0</v>
      </c>
      <c r="G227" s="1122">
        <f>0</f>
        <v>0</v>
      </c>
      <c r="H227" s="1122">
        <f>0</f>
        <v>0</v>
      </c>
      <c r="I227" s="1122">
        <f>0</f>
        <v>0</v>
      </c>
      <c r="J227" s="1122">
        <f>0</f>
        <v>0</v>
      </c>
      <c r="K227" s="1122">
        <f>0</f>
        <v>0</v>
      </c>
      <c r="L227" s="1122">
        <f>0</f>
        <v>0</v>
      </c>
      <c r="M227" s="1122">
        <f>0</f>
        <v>0</v>
      </c>
      <c r="N227" s="1122">
        <f>0</f>
        <v>0</v>
      </c>
      <c r="O227" s="1122">
        <f>0</f>
        <v>0</v>
      </c>
      <c r="P227" s="1122">
        <f>0</f>
        <v>0</v>
      </c>
      <c r="Q227" s="1122">
        <f>0</f>
        <v>0</v>
      </c>
      <c r="R227" s="1122">
        <f>0</f>
        <v>0</v>
      </c>
      <c r="S227" s="1122">
        <f>0</f>
        <v>0</v>
      </c>
      <c r="T227" s="1122">
        <f>0</f>
        <v>0</v>
      </c>
      <c r="U227" s="1122">
        <f>0</f>
        <v>0</v>
      </c>
      <c r="V227" s="1122">
        <f>0</f>
        <v>0</v>
      </c>
      <c r="W227" s="257" t="s">
        <v>180</v>
      </c>
      <c r="X227" s="1639" t="s">
        <v>1619</v>
      </c>
    </row>
    <row r="228" spans="1:24" s="309" customFormat="1" ht="13.5" thickBot="1" x14ac:dyDescent="0.25">
      <c r="A228" s="1622"/>
      <c r="B228" s="1624"/>
      <c r="C228" s="257" t="s">
        <v>1113</v>
      </c>
      <c r="D228" s="1120">
        <f t="shared" si="2"/>
        <v>1</v>
      </c>
      <c r="E228" s="1121">
        <f>0</f>
        <v>0</v>
      </c>
      <c r="F228" s="1122">
        <f>0</f>
        <v>0</v>
      </c>
      <c r="G228" s="1122">
        <f>0</f>
        <v>0</v>
      </c>
      <c r="H228" s="1122">
        <f>0</f>
        <v>0</v>
      </c>
      <c r="I228" s="1122">
        <f>0</f>
        <v>0</v>
      </c>
      <c r="J228" s="1122">
        <f>0</f>
        <v>0</v>
      </c>
      <c r="K228" s="1122">
        <f>0</f>
        <v>0</v>
      </c>
      <c r="L228" s="1122">
        <f>0</f>
        <v>0</v>
      </c>
      <c r="M228" s="1122">
        <f>0</f>
        <v>0</v>
      </c>
      <c r="N228" s="1122">
        <f>0</f>
        <v>0</v>
      </c>
      <c r="O228" s="1122">
        <f>0</f>
        <v>0</v>
      </c>
      <c r="P228" s="1122">
        <v>1</v>
      </c>
      <c r="Q228" s="1122">
        <f>0</f>
        <v>0</v>
      </c>
      <c r="R228" s="1122">
        <f>0</f>
        <v>0</v>
      </c>
      <c r="S228" s="1122">
        <f>0</f>
        <v>0</v>
      </c>
      <c r="T228" s="1122">
        <f>0</f>
        <v>0</v>
      </c>
      <c r="U228" s="1122">
        <f>0</f>
        <v>0</v>
      </c>
      <c r="V228" s="1122">
        <f>0</f>
        <v>0</v>
      </c>
      <c r="W228" s="257" t="s">
        <v>434</v>
      </c>
      <c r="X228" s="1636"/>
    </row>
    <row r="229" spans="1:24" s="308" customFormat="1" ht="17.25" customHeight="1" thickBot="1" x14ac:dyDescent="0.25">
      <c r="A229" s="1625" t="s">
        <v>1610</v>
      </c>
      <c r="B229" s="1627" t="s">
        <v>1611</v>
      </c>
      <c r="C229" s="256" t="s">
        <v>1111</v>
      </c>
      <c r="D229" s="1123">
        <f t="shared" si="2"/>
        <v>1</v>
      </c>
      <c r="E229" s="1124">
        <f>0</f>
        <v>0</v>
      </c>
      <c r="F229" s="1125">
        <f>0</f>
        <v>0</v>
      </c>
      <c r="G229" s="1125">
        <f>0</f>
        <v>0</v>
      </c>
      <c r="H229" s="1125">
        <f>0</f>
        <v>0</v>
      </c>
      <c r="I229" s="1125">
        <f>0</f>
        <v>0</v>
      </c>
      <c r="J229" s="1125">
        <f>0</f>
        <v>0</v>
      </c>
      <c r="K229" s="1125">
        <f>0</f>
        <v>0</v>
      </c>
      <c r="L229" s="1125">
        <f>0</f>
        <v>0</v>
      </c>
      <c r="M229" s="1125">
        <f>0</f>
        <v>0</v>
      </c>
      <c r="N229" s="1125">
        <v>1</v>
      </c>
      <c r="O229" s="1125">
        <f>0</f>
        <v>0</v>
      </c>
      <c r="P229" s="1125">
        <f>0</f>
        <v>0</v>
      </c>
      <c r="Q229" s="1125">
        <f>0</f>
        <v>0</v>
      </c>
      <c r="R229" s="1125">
        <f>0</f>
        <v>0</v>
      </c>
      <c r="S229" s="1125">
        <f>0</f>
        <v>0</v>
      </c>
      <c r="T229" s="1125">
        <f>0</f>
        <v>0</v>
      </c>
      <c r="U229" s="1125">
        <f>0</f>
        <v>0</v>
      </c>
      <c r="V229" s="1125">
        <f>0</f>
        <v>0</v>
      </c>
      <c r="W229" s="256" t="s">
        <v>180</v>
      </c>
      <c r="X229" s="1637" t="s">
        <v>1620</v>
      </c>
    </row>
    <row r="230" spans="1:24" s="308" customFormat="1" ht="17.25" customHeight="1" x14ac:dyDescent="0.2">
      <c r="A230" s="1631"/>
      <c r="B230" s="1632"/>
      <c r="C230" s="1221" t="s">
        <v>1113</v>
      </c>
      <c r="D230" s="1134">
        <f t="shared" si="2"/>
        <v>0</v>
      </c>
      <c r="E230" s="1222">
        <f>0</f>
        <v>0</v>
      </c>
      <c r="F230" s="1223">
        <f>0</f>
        <v>0</v>
      </c>
      <c r="G230" s="1223">
        <f>0</f>
        <v>0</v>
      </c>
      <c r="H230" s="1223">
        <f>0</f>
        <v>0</v>
      </c>
      <c r="I230" s="1223">
        <f>0</f>
        <v>0</v>
      </c>
      <c r="J230" s="1223">
        <f>0</f>
        <v>0</v>
      </c>
      <c r="K230" s="1223">
        <f>0</f>
        <v>0</v>
      </c>
      <c r="L230" s="1223">
        <f>0</f>
        <v>0</v>
      </c>
      <c r="M230" s="1223">
        <f>0</f>
        <v>0</v>
      </c>
      <c r="N230" s="1223">
        <f>0</f>
        <v>0</v>
      </c>
      <c r="O230" s="1223">
        <f>0</f>
        <v>0</v>
      </c>
      <c r="P230" s="1223">
        <f>0</f>
        <v>0</v>
      </c>
      <c r="Q230" s="1223">
        <f>0</f>
        <v>0</v>
      </c>
      <c r="R230" s="1223">
        <f>0</f>
        <v>0</v>
      </c>
      <c r="S230" s="1223">
        <f>0</f>
        <v>0</v>
      </c>
      <c r="T230" s="1223">
        <f>0</f>
        <v>0</v>
      </c>
      <c r="U230" s="1223">
        <f>0</f>
        <v>0</v>
      </c>
      <c r="V230" s="1223">
        <f>0</f>
        <v>0</v>
      </c>
      <c r="W230" s="1221" t="s">
        <v>434</v>
      </c>
      <c r="X230" s="1640"/>
    </row>
    <row r="231" spans="1:24" ht="13.5" thickBot="1" x14ac:dyDescent="0.25">
      <c r="A231" s="1611" t="s">
        <v>289</v>
      </c>
      <c r="B231" s="1612"/>
      <c r="C231" s="1224" t="s">
        <v>590</v>
      </c>
      <c r="D231" s="1126">
        <f>SUMIF($C$7:$C$230,"M",D7:D230)</f>
        <v>1941</v>
      </c>
      <c r="E231" s="1126">
        <f t="shared" ref="E231:U231" si="5">SUMIF($C$7:$C$230,"M",E7:E230)</f>
        <v>130</v>
      </c>
      <c r="F231" s="1126">
        <f t="shared" si="5"/>
        <v>88</v>
      </c>
      <c r="G231" s="1126">
        <f t="shared" si="5"/>
        <v>86</v>
      </c>
      <c r="H231" s="1126">
        <f t="shared" si="5"/>
        <v>106</v>
      </c>
      <c r="I231" s="1126">
        <f t="shared" si="5"/>
        <v>122</v>
      </c>
      <c r="J231" s="1126">
        <f t="shared" si="5"/>
        <v>137</v>
      </c>
      <c r="K231" s="1126">
        <f t="shared" si="5"/>
        <v>161</v>
      </c>
      <c r="L231" s="1126">
        <f t="shared" si="5"/>
        <v>169</v>
      </c>
      <c r="M231" s="1126">
        <f t="shared" si="5"/>
        <v>140</v>
      </c>
      <c r="N231" s="1126">
        <f t="shared" si="5"/>
        <v>149</v>
      </c>
      <c r="O231" s="1126">
        <f t="shared" si="5"/>
        <v>152</v>
      </c>
      <c r="P231" s="1126">
        <f t="shared" si="5"/>
        <v>136</v>
      </c>
      <c r="Q231" s="1126">
        <f t="shared" si="5"/>
        <v>123</v>
      </c>
      <c r="R231" s="1126">
        <f t="shared" si="5"/>
        <v>71</v>
      </c>
      <c r="S231" s="1126">
        <f t="shared" si="5"/>
        <v>48</v>
      </c>
      <c r="T231" s="1126">
        <f t="shared" si="5"/>
        <v>14</v>
      </c>
      <c r="U231" s="1126">
        <f t="shared" si="5"/>
        <v>9</v>
      </c>
      <c r="V231" s="1126">
        <f>SUMIF($C$7:$C$230,"M",V7:V230)</f>
        <v>100</v>
      </c>
      <c r="W231" s="1225" t="s">
        <v>180</v>
      </c>
      <c r="X231" s="1615" t="s">
        <v>470</v>
      </c>
    </row>
    <row r="232" spans="1:24" ht="13.5" thickBot="1" x14ac:dyDescent="0.25">
      <c r="A232" s="1611"/>
      <c r="B232" s="1612"/>
      <c r="C232" s="1212" t="s">
        <v>591</v>
      </c>
      <c r="D232" s="1126">
        <f t="shared" ref="D232:U232" si="6">SUMIF($C$7:$C$230,"F",D7:D230)</f>
        <v>850</v>
      </c>
      <c r="E232" s="1126">
        <f t="shared" si="6"/>
        <v>109</v>
      </c>
      <c r="F232" s="1126">
        <f t="shared" si="6"/>
        <v>72</v>
      </c>
      <c r="G232" s="1126">
        <f t="shared" si="6"/>
        <v>85</v>
      </c>
      <c r="H232" s="1126">
        <f t="shared" si="6"/>
        <v>79</v>
      </c>
      <c r="I232" s="1126">
        <f t="shared" si="6"/>
        <v>79</v>
      </c>
      <c r="J232" s="1126">
        <f t="shared" si="6"/>
        <v>65</v>
      </c>
      <c r="K232" s="1126">
        <f t="shared" si="6"/>
        <v>50</v>
      </c>
      <c r="L232" s="1126">
        <f t="shared" si="6"/>
        <v>39</v>
      </c>
      <c r="M232" s="1126">
        <f t="shared" si="6"/>
        <v>36</v>
      </c>
      <c r="N232" s="1126">
        <f t="shared" si="6"/>
        <v>27</v>
      </c>
      <c r="O232" s="1126">
        <f t="shared" si="6"/>
        <v>31</v>
      </c>
      <c r="P232" s="1126">
        <f t="shared" si="6"/>
        <v>19</v>
      </c>
      <c r="Q232" s="1126">
        <f t="shared" si="6"/>
        <v>17</v>
      </c>
      <c r="R232" s="1126">
        <f t="shared" si="6"/>
        <v>10</v>
      </c>
      <c r="S232" s="1126">
        <f t="shared" si="6"/>
        <v>12</v>
      </c>
      <c r="T232" s="1126">
        <f t="shared" si="6"/>
        <v>6</v>
      </c>
      <c r="U232" s="1126">
        <f t="shared" si="6"/>
        <v>4</v>
      </c>
      <c r="V232" s="1126">
        <f>SUMIF($C$7:$C$230,"F",V7:V230)</f>
        <v>110</v>
      </c>
      <c r="W232" s="1213" t="s">
        <v>434</v>
      </c>
      <c r="X232" s="1615"/>
    </row>
    <row r="233" spans="1:24" ht="12.75" x14ac:dyDescent="0.2">
      <c r="A233" s="1613"/>
      <c r="B233" s="1614"/>
      <c r="C233" s="1214" t="s">
        <v>44</v>
      </c>
      <c r="D233" s="1215">
        <f>SUM(D231:D232)</f>
        <v>2791</v>
      </c>
      <c r="E233" s="1215">
        <f t="shared" ref="E233:U233" si="7">SUM(E231:E232)</f>
        <v>239</v>
      </c>
      <c r="F233" s="1215">
        <f t="shared" si="7"/>
        <v>160</v>
      </c>
      <c r="G233" s="1215">
        <f t="shared" si="7"/>
        <v>171</v>
      </c>
      <c r="H233" s="1215">
        <f t="shared" si="7"/>
        <v>185</v>
      </c>
      <c r="I233" s="1215">
        <f t="shared" si="7"/>
        <v>201</v>
      </c>
      <c r="J233" s="1215">
        <f t="shared" si="7"/>
        <v>202</v>
      </c>
      <c r="K233" s="1215">
        <f t="shared" si="7"/>
        <v>211</v>
      </c>
      <c r="L233" s="1215">
        <f t="shared" si="7"/>
        <v>208</v>
      </c>
      <c r="M233" s="1215">
        <f t="shared" si="7"/>
        <v>176</v>
      </c>
      <c r="N233" s="1215">
        <f t="shared" si="7"/>
        <v>176</v>
      </c>
      <c r="O233" s="1215">
        <f t="shared" si="7"/>
        <v>183</v>
      </c>
      <c r="P233" s="1215">
        <f t="shared" si="7"/>
        <v>155</v>
      </c>
      <c r="Q233" s="1215">
        <f t="shared" si="7"/>
        <v>140</v>
      </c>
      <c r="R233" s="1215">
        <f t="shared" si="7"/>
        <v>81</v>
      </c>
      <c r="S233" s="1215">
        <f t="shared" si="7"/>
        <v>60</v>
      </c>
      <c r="T233" s="1215">
        <f t="shared" si="7"/>
        <v>20</v>
      </c>
      <c r="U233" s="1215">
        <f t="shared" si="7"/>
        <v>13</v>
      </c>
      <c r="V233" s="1215">
        <f>SUM(V231:V232)</f>
        <v>210</v>
      </c>
      <c r="W233" s="1216" t="s">
        <v>45</v>
      </c>
      <c r="X233" s="1616"/>
    </row>
    <row r="234" spans="1:24" ht="12.75" x14ac:dyDescent="0.2">
      <c r="A234" s="1617" t="s">
        <v>953</v>
      </c>
      <c r="B234" s="1617"/>
      <c r="C234" s="1617"/>
      <c r="D234" s="1617"/>
      <c r="T234" s="1618" t="s">
        <v>952</v>
      </c>
      <c r="U234" s="1618"/>
      <c r="V234" s="1618"/>
      <c r="W234" s="1618"/>
      <c r="X234" s="1618"/>
    </row>
    <row r="235" spans="1:24" ht="12.75" x14ac:dyDescent="0.2">
      <c r="A235" s="1269" t="s">
        <v>1667</v>
      </c>
      <c r="B235" s="1269"/>
      <c r="C235" s="1269"/>
      <c r="D235" s="1269"/>
      <c r="X235" s="1267" t="s">
        <v>1666</v>
      </c>
    </row>
  </sheetData>
  <mergeCells count="344">
    <mergeCell ref="A217:A218"/>
    <mergeCell ref="B217:B218"/>
    <mergeCell ref="X217:X218"/>
    <mergeCell ref="X213:X214"/>
    <mergeCell ref="B205:B206"/>
    <mergeCell ref="X205:X206"/>
    <mergeCell ref="A207:A208"/>
    <mergeCell ref="B207:B208"/>
    <mergeCell ref="X207:X208"/>
    <mergeCell ref="A209:A210"/>
    <mergeCell ref="B209:B210"/>
    <mergeCell ref="X209:X210"/>
    <mergeCell ref="A229:A230"/>
    <mergeCell ref="B229:B230"/>
    <mergeCell ref="X229:X230"/>
    <mergeCell ref="A231:B233"/>
    <mergeCell ref="X231:X233"/>
    <mergeCell ref="A234:D234"/>
    <mergeCell ref="T234:X234"/>
    <mergeCell ref="A225:A226"/>
    <mergeCell ref="B225:B226"/>
    <mergeCell ref="X225:X226"/>
    <mergeCell ref="A227:A228"/>
    <mergeCell ref="B227:B228"/>
    <mergeCell ref="X227:X228"/>
    <mergeCell ref="A223:A224"/>
    <mergeCell ref="B223:B224"/>
    <mergeCell ref="X223:X224"/>
    <mergeCell ref="A219:A220"/>
    <mergeCell ref="B219:B220"/>
    <mergeCell ref="X219:X220"/>
    <mergeCell ref="A221:A222"/>
    <mergeCell ref="A201:A202"/>
    <mergeCell ref="B201:B202"/>
    <mergeCell ref="X201:X202"/>
    <mergeCell ref="A215:A216"/>
    <mergeCell ref="B215:B216"/>
    <mergeCell ref="X215:X216"/>
    <mergeCell ref="A203:A204"/>
    <mergeCell ref="B203:B204"/>
    <mergeCell ref="X203:X204"/>
    <mergeCell ref="A205:A206"/>
    <mergeCell ref="B221:B222"/>
    <mergeCell ref="X221:X222"/>
    <mergeCell ref="A211:A212"/>
    <mergeCell ref="B211:B212"/>
    <mergeCell ref="X211:X212"/>
    <mergeCell ref="A213:A214"/>
    <mergeCell ref="B213:B214"/>
    <mergeCell ref="A197:A198"/>
    <mergeCell ref="B197:B198"/>
    <mergeCell ref="X197:X198"/>
    <mergeCell ref="A199:A200"/>
    <mergeCell ref="B199:B200"/>
    <mergeCell ref="X199:X200"/>
    <mergeCell ref="A193:A194"/>
    <mergeCell ref="B193:B194"/>
    <mergeCell ref="X193:X194"/>
    <mergeCell ref="A195:A196"/>
    <mergeCell ref="B195:B196"/>
    <mergeCell ref="X195:X196"/>
    <mergeCell ref="A189:A190"/>
    <mergeCell ref="B189:B190"/>
    <mergeCell ref="X189:X190"/>
    <mergeCell ref="A191:A192"/>
    <mergeCell ref="B191:B192"/>
    <mergeCell ref="X191:X192"/>
    <mergeCell ref="A185:A186"/>
    <mergeCell ref="B185:B186"/>
    <mergeCell ref="X185:X186"/>
    <mergeCell ref="A187:A188"/>
    <mergeCell ref="B187:B188"/>
    <mergeCell ref="X187:X188"/>
    <mergeCell ref="A181:A182"/>
    <mergeCell ref="B181:B182"/>
    <mergeCell ref="X181:X182"/>
    <mergeCell ref="A183:A184"/>
    <mergeCell ref="B183:B184"/>
    <mergeCell ref="X183:X184"/>
    <mergeCell ref="A177:A178"/>
    <mergeCell ref="B177:B178"/>
    <mergeCell ref="X177:X178"/>
    <mergeCell ref="A179:A180"/>
    <mergeCell ref="B179:B180"/>
    <mergeCell ref="X179:X180"/>
    <mergeCell ref="A173:A174"/>
    <mergeCell ref="B173:B174"/>
    <mergeCell ref="X173:X174"/>
    <mergeCell ref="A175:A176"/>
    <mergeCell ref="B175:B176"/>
    <mergeCell ref="X175:X176"/>
    <mergeCell ref="A169:A170"/>
    <mergeCell ref="B169:B170"/>
    <mergeCell ref="X169:X170"/>
    <mergeCell ref="A171:A172"/>
    <mergeCell ref="B171:B172"/>
    <mergeCell ref="X171:X172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</mergeCells>
  <printOptions horizontalCentered="1" verticalCentered="1"/>
  <pageMargins left="0" right="0" top="0.39370078740157483" bottom="0" header="0" footer="0"/>
  <pageSetup paperSize="9" scale="75" orientation="landscape" r:id="rId1"/>
  <rowBreaks count="5" manualBreakCount="5">
    <brk id="46" max="23" man="1"/>
    <brk id="82" max="23" man="1"/>
    <brk id="122" max="23" man="1"/>
    <brk id="158" max="23" man="1"/>
    <brk id="202" max="2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0"/>
  <dimension ref="A1:A3"/>
  <sheetViews>
    <sheetView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58.7109375" style="27" customWidth="1"/>
    <col min="2" max="255" width="9.140625" style="27"/>
    <col min="256" max="256" width="52.7109375" style="27" customWidth="1"/>
    <col min="257" max="511" width="9.140625" style="27"/>
    <col min="512" max="512" width="52.7109375" style="27" customWidth="1"/>
    <col min="513" max="767" width="9.140625" style="27"/>
    <col min="768" max="768" width="52.7109375" style="27" customWidth="1"/>
    <col min="769" max="1023" width="9.140625" style="27"/>
    <col min="1024" max="1024" width="52.7109375" style="27" customWidth="1"/>
    <col min="1025" max="1279" width="9.140625" style="27"/>
    <col min="1280" max="1280" width="52.7109375" style="27" customWidth="1"/>
    <col min="1281" max="1535" width="9.140625" style="27"/>
    <col min="1536" max="1536" width="52.7109375" style="27" customWidth="1"/>
    <col min="1537" max="1791" width="9.140625" style="27"/>
    <col min="1792" max="1792" width="52.7109375" style="27" customWidth="1"/>
    <col min="1793" max="2047" width="9.140625" style="27"/>
    <col min="2048" max="2048" width="52.7109375" style="27" customWidth="1"/>
    <col min="2049" max="2303" width="9.140625" style="27"/>
    <col min="2304" max="2304" width="52.7109375" style="27" customWidth="1"/>
    <col min="2305" max="2559" width="9.140625" style="27"/>
    <col min="2560" max="2560" width="52.7109375" style="27" customWidth="1"/>
    <col min="2561" max="2815" width="9.140625" style="27"/>
    <col min="2816" max="2816" width="52.7109375" style="27" customWidth="1"/>
    <col min="2817" max="3071" width="9.140625" style="27"/>
    <col min="3072" max="3072" width="52.7109375" style="27" customWidth="1"/>
    <col min="3073" max="3327" width="9.140625" style="27"/>
    <col min="3328" max="3328" width="52.7109375" style="27" customWidth="1"/>
    <col min="3329" max="3583" width="9.140625" style="27"/>
    <col min="3584" max="3584" width="52.7109375" style="27" customWidth="1"/>
    <col min="3585" max="3839" width="9.140625" style="27"/>
    <col min="3840" max="3840" width="52.7109375" style="27" customWidth="1"/>
    <col min="3841" max="4095" width="9.140625" style="27"/>
    <col min="4096" max="4096" width="52.7109375" style="27" customWidth="1"/>
    <col min="4097" max="4351" width="9.140625" style="27"/>
    <col min="4352" max="4352" width="52.7109375" style="27" customWidth="1"/>
    <col min="4353" max="4607" width="9.140625" style="27"/>
    <col min="4608" max="4608" width="52.7109375" style="27" customWidth="1"/>
    <col min="4609" max="4863" width="9.140625" style="27"/>
    <col min="4864" max="4864" width="52.7109375" style="27" customWidth="1"/>
    <col min="4865" max="5119" width="9.140625" style="27"/>
    <col min="5120" max="5120" width="52.7109375" style="27" customWidth="1"/>
    <col min="5121" max="5375" width="9.140625" style="27"/>
    <col min="5376" max="5376" width="52.7109375" style="27" customWidth="1"/>
    <col min="5377" max="5631" width="9.140625" style="27"/>
    <col min="5632" max="5632" width="52.7109375" style="27" customWidth="1"/>
    <col min="5633" max="5887" width="9.140625" style="27"/>
    <col min="5888" max="5888" width="52.7109375" style="27" customWidth="1"/>
    <col min="5889" max="6143" width="9.140625" style="27"/>
    <col min="6144" max="6144" width="52.7109375" style="27" customWidth="1"/>
    <col min="6145" max="6399" width="9.140625" style="27"/>
    <col min="6400" max="6400" width="52.7109375" style="27" customWidth="1"/>
    <col min="6401" max="6655" width="9.140625" style="27"/>
    <col min="6656" max="6656" width="52.7109375" style="27" customWidth="1"/>
    <col min="6657" max="6911" width="9.140625" style="27"/>
    <col min="6912" max="6912" width="52.7109375" style="27" customWidth="1"/>
    <col min="6913" max="7167" width="9.140625" style="27"/>
    <col min="7168" max="7168" width="52.7109375" style="27" customWidth="1"/>
    <col min="7169" max="7423" width="9.140625" style="27"/>
    <col min="7424" max="7424" width="52.7109375" style="27" customWidth="1"/>
    <col min="7425" max="7679" width="9.140625" style="27"/>
    <col min="7680" max="7680" width="52.7109375" style="27" customWidth="1"/>
    <col min="7681" max="7935" width="9.140625" style="27"/>
    <col min="7936" max="7936" width="52.7109375" style="27" customWidth="1"/>
    <col min="7937" max="8191" width="9.140625" style="27"/>
    <col min="8192" max="8192" width="52.7109375" style="27" customWidth="1"/>
    <col min="8193" max="8447" width="9.140625" style="27"/>
    <col min="8448" max="8448" width="52.7109375" style="27" customWidth="1"/>
    <col min="8449" max="8703" width="9.140625" style="27"/>
    <col min="8704" max="8704" width="52.7109375" style="27" customWidth="1"/>
    <col min="8705" max="8959" width="9.140625" style="27"/>
    <col min="8960" max="8960" width="52.7109375" style="27" customWidth="1"/>
    <col min="8961" max="9215" width="9.140625" style="27"/>
    <col min="9216" max="9216" width="52.7109375" style="27" customWidth="1"/>
    <col min="9217" max="9471" width="9.140625" style="27"/>
    <col min="9472" max="9472" width="52.7109375" style="27" customWidth="1"/>
    <col min="9473" max="9727" width="9.140625" style="27"/>
    <col min="9728" max="9728" width="52.7109375" style="27" customWidth="1"/>
    <col min="9729" max="9983" width="9.140625" style="27"/>
    <col min="9984" max="9984" width="52.7109375" style="27" customWidth="1"/>
    <col min="9985" max="10239" width="9.140625" style="27"/>
    <col min="10240" max="10240" width="52.7109375" style="27" customWidth="1"/>
    <col min="10241" max="10495" width="9.140625" style="27"/>
    <col min="10496" max="10496" width="52.7109375" style="27" customWidth="1"/>
    <col min="10497" max="10751" width="9.140625" style="27"/>
    <col min="10752" max="10752" width="52.7109375" style="27" customWidth="1"/>
    <col min="10753" max="11007" width="9.140625" style="27"/>
    <col min="11008" max="11008" width="52.7109375" style="27" customWidth="1"/>
    <col min="11009" max="11263" width="9.140625" style="27"/>
    <col min="11264" max="11264" width="52.7109375" style="27" customWidth="1"/>
    <col min="11265" max="11519" width="9.140625" style="27"/>
    <col min="11520" max="11520" width="52.7109375" style="27" customWidth="1"/>
    <col min="11521" max="11775" width="9.140625" style="27"/>
    <col min="11776" max="11776" width="52.7109375" style="27" customWidth="1"/>
    <col min="11777" max="12031" width="9.140625" style="27"/>
    <col min="12032" max="12032" width="52.7109375" style="27" customWidth="1"/>
    <col min="12033" max="12287" width="9.140625" style="27"/>
    <col min="12288" max="12288" width="52.7109375" style="27" customWidth="1"/>
    <col min="12289" max="12543" width="9.140625" style="27"/>
    <col min="12544" max="12544" width="52.7109375" style="27" customWidth="1"/>
    <col min="12545" max="12799" width="9.140625" style="27"/>
    <col min="12800" max="12800" width="52.7109375" style="27" customWidth="1"/>
    <col min="12801" max="13055" width="9.140625" style="27"/>
    <col min="13056" max="13056" width="52.7109375" style="27" customWidth="1"/>
    <col min="13057" max="13311" width="9.140625" style="27"/>
    <col min="13312" max="13312" width="52.7109375" style="27" customWidth="1"/>
    <col min="13313" max="13567" width="9.140625" style="27"/>
    <col min="13568" max="13568" width="52.7109375" style="27" customWidth="1"/>
    <col min="13569" max="13823" width="9.140625" style="27"/>
    <col min="13824" max="13824" width="52.7109375" style="27" customWidth="1"/>
    <col min="13825" max="14079" width="9.140625" style="27"/>
    <col min="14080" max="14080" width="52.7109375" style="27" customWidth="1"/>
    <col min="14081" max="14335" width="9.140625" style="27"/>
    <col min="14336" max="14336" width="52.7109375" style="27" customWidth="1"/>
    <col min="14337" max="14591" width="9.140625" style="27"/>
    <col min="14592" max="14592" width="52.7109375" style="27" customWidth="1"/>
    <col min="14593" max="14847" width="9.140625" style="27"/>
    <col min="14848" max="14848" width="52.7109375" style="27" customWidth="1"/>
    <col min="14849" max="15103" width="9.140625" style="27"/>
    <col min="15104" max="15104" width="52.7109375" style="27" customWidth="1"/>
    <col min="15105" max="15359" width="9.140625" style="27"/>
    <col min="15360" max="15360" width="52.7109375" style="27" customWidth="1"/>
    <col min="15361" max="15615" width="9.140625" style="27"/>
    <col min="15616" max="15616" width="52.7109375" style="27" customWidth="1"/>
    <col min="15617" max="15871" width="9.140625" style="27"/>
    <col min="15872" max="15872" width="52.7109375" style="27" customWidth="1"/>
    <col min="15873" max="16127" width="9.140625" style="27"/>
    <col min="16128" max="16128" width="52.7109375" style="27" customWidth="1"/>
    <col min="16129" max="16384" width="9.140625" style="27"/>
  </cols>
  <sheetData>
    <row r="1" spans="1:1" ht="47.25" customHeight="1" thickTop="1" x14ac:dyDescent="0.4">
      <c r="A1" s="1104" t="s">
        <v>1637</v>
      </c>
    </row>
    <row r="2" spans="1:1" ht="40.5" customHeight="1" thickBot="1" x14ac:dyDescent="0.25">
      <c r="A2" s="1105" t="s">
        <v>1636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N9:N64"/>
  <sheetViews>
    <sheetView view="pageBreakPreview" zoomScaleNormal="100" zoomScaleSheetLayoutView="100" workbookViewId="0">
      <selection activeCell="N13" sqref="N13"/>
    </sheetView>
  </sheetViews>
  <sheetFormatPr defaultColWidth="9.140625" defaultRowHeight="12.75" x14ac:dyDescent="0.2"/>
  <cols>
    <col min="1" max="10" width="9.140625" style="27"/>
    <col min="11" max="11" width="6.140625" style="27" customWidth="1"/>
    <col min="12" max="16384" width="9.140625" style="27"/>
  </cols>
  <sheetData>
    <row r="9" spans="14:14" x14ac:dyDescent="0.2">
      <c r="N9"/>
    </row>
    <row r="62" ht="9" customHeight="1" x14ac:dyDescent="0.2"/>
    <row r="64" ht="6" customHeight="1" x14ac:dyDescent="0.2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2"/>
  <dimension ref="A1:O16"/>
  <sheetViews>
    <sheetView view="pageBreakPreview" zoomScaleNormal="100" zoomScaleSheetLayoutView="100" workbookViewId="0">
      <selection activeCell="D16" sqref="D16"/>
    </sheetView>
  </sheetViews>
  <sheetFormatPr defaultRowHeight="15.75" x14ac:dyDescent="0.2"/>
  <cols>
    <col min="1" max="1" width="22.7109375" style="3" customWidth="1"/>
    <col min="2" max="13" width="7.42578125" style="3" customWidth="1"/>
    <col min="14" max="14" width="22.7109375" style="3" customWidth="1"/>
    <col min="15" max="259" width="9.140625" style="9"/>
    <col min="260" max="260" width="22.7109375" style="9" customWidth="1"/>
    <col min="261" max="261" width="10.28515625" style="9" customWidth="1"/>
    <col min="262" max="269" width="8.7109375" style="9" customWidth="1"/>
    <col min="270" max="270" width="22.7109375" style="9" customWidth="1"/>
    <col min="271" max="515" width="9.140625" style="9"/>
    <col min="516" max="516" width="22.7109375" style="9" customWidth="1"/>
    <col min="517" max="517" width="10.28515625" style="9" customWidth="1"/>
    <col min="518" max="525" width="8.7109375" style="9" customWidth="1"/>
    <col min="526" max="526" width="22.7109375" style="9" customWidth="1"/>
    <col min="527" max="771" width="9.140625" style="9"/>
    <col min="772" max="772" width="22.7109375" style="9" customWidth="1"/>
    <col min="773" max="773" width="10.28515625" style="9" customWidth="1"/>
    <col min="774" max="781" width="8.7109375" style="9" customWidth="1"/>
    <col min="782" max="782" width="22.7109375" style="9" customWidth="1"/>
    <col min="783" max="1027" width="9.140625" style="9"/>
    <col min="1028" max="1028" width="22.7109375" style="9" customWidth="1"/>
    <col min="1029" max="1029" width="10.28515625" style="9" customWidth="1"/>
    <col min="1030" max="1037" width="8.7109375" style="9" customWidth="1"/>
    <col min="1038" max="1038" width="22.7109375" style="9" customWidth="1"/>
    <col min="1039" max="1283" width="9.140625" style="9"/>
    <col min="1284" max="1284" width="22.7109375" style="9" customWidth="1"/>
    <col min="1285" max="1285" width="10.28515625" style="9" customWidth="1"/>
    <col min="1286" max="1293" width="8.7109375" style="9" customWidth="1"/>
    <col min="1294" max="1294" width="22.7109375" style="9" customWidth="1"/>
    <col min="1295" max="1539" width="9.140625" style="9"/>
    <col min="1540" max="1540" width="22.7109375" style="9" customWidth="1"/>
    <col min="1541" max="1541" width="10.28515625" style="9" customWidth="1"/>
    <col min="1542" max="1549" width="8.7109375" style="9" customWidth="1"/>
    <col min="1550" max="1550" width="22.7109375" style="9" customWidth="1"/>
    <col min="1551" max="1795" width="9.140625" style="9"/>
    <col min="1796" max="1796" width="22.7109375" style="9" customWidth="1"/>
    <col min="1797" max="1797" width="10.28515625" style="9" customWidth="1"/>
    <col min="1798" max="1805" width="8.7109375" style="9" customWidth="1"/>
    <col min="1806" max="1806" width="22.7109375" style="9" customWidth="1"/>
    <col min="1807" max="2051" width="9.140625" style="9"/>
    <col min="2052" max="2052" width="22.7109375" style="9" customWidth="1"/>
    <col min="2053" max="2053" width="10.28515625" style="9" customWidth="1"/>
    <col min="2054" max="2061" width="8.7109375" style="9" customWidth="1"/>
    <col min="2062" max="2062" width="22.7109375" style="9" customWidth="1"/>
    <col min="2063" max="2307" width="9.140625" style="9"/>
    <col min="2308" max="2308" width="22.7109375" style="9" customWidth="1"/>
    <col min="2309" max="2309" width="10.28515625" style="9" customWidth="1"/>
    <col min="2310" max="2317" width="8.7109375" style="9" customWidth="1"/>
    <col min="2318" max="2318" width="22.7109375" style="9" customWidth="1"/>
    <col min="2319" max="2563" width="9.140625" style="9"/>
    <col min="2564" max="2564" width="22.7109375" style="9" customWidth="1"/>
    <col min="2565" max="2565" width="10.28515625" style="9" customWidth="1"/>
    <col min="2566" max="2573" width="8.7109375" style="9" customWidth="1"/>
    <col min="2574" max="2574" width="22.7109375" style="9" customWidth="1"/>
    <col min="2575" max="2819" width="9.140625" style="9"/>
    <col min="2820" max="2820" width="22.7109375" style="9" customWidth="1"/>
    <col min="2821" max="2821" width="10.28515625" style="9" customWidth="1"/>
    <col min="2822" max="2829" width="8.7109375" style="9" customWidth="1"/>
    <col min="2830" max="2830" width="22.7109375" style="9" customWidth="1"/>
    <col min="2831" max="3075" width="9.140625" style="9"/>
    <col min="3076" max="3076" width="22.7109375" style="9" customWidth="1"/>
    <col min="3077" max="3077" width="10.28515625" style="9" customWidth="1"/>
    <col min="3078" max="3085" width="8.7109375" style="9" customWidth="1"/>
    <col min="3086" max="3086" width="22.7109375" style="9" customWidth="1"/>
    <col min="3087" max="3331" width="9.140625" style="9"/>
    <col min="3332" max="3332" width="22.7109375" style="9" customWidth="1"/>
    <col min="3333" max="3333" width="10.28515625" style="9" customWidth="1"/>
    <col min="3334" max="3341" width="8.7109375" style="9" customWidth="1"/>
    <col min="3342" max="3342" width="22.7109375" style="9" customWidth="1"/>
    <col min="3343" max="3587" width="9.140625" style="9"/>
    <col min="3588" max="3588" width="22.7109375" style="9" customWidth="1"/>
    <col min="3589" max="3589" width="10.28515625" style="9" customWidth="1"/>
    <col min="3590" max="3597" width="8.7109375" style="9" customWidth="1"/>
    <col min="3598" max="3598" width="22.7109375" style="9" customWidth="1"/>
    <col min="3599" max="3843" width="9.140625" style="9"/>
    <col min="3844" max="3844" width="22.7109375" style="9" customWidth="1"/>
    <col min="3845" max="3845" width="10.28515625" style="9" customWidth="1"/>
    <col min="3846" max="3853" width="8.7109375" style="9" customWidth="1"/>
    <col min="3854" max="3854" width="22.7109375" style="9" customWidth="1"/>
    <col min="3855" max="4099" width="9.140625" style="9"/>
    <col min="4100" max="4100" width="22.7109375" style="9" customWidth="1"/>
    <col min="4101" max="4101" width="10.28515625" style="9" customWidth="1"/>
    <col min="4102" max="4109" width="8.7109375" style="9" customWidth="1"/>
    <col min="4110" max="4110" width="22.7109375" style="9" customWidth="1"/>
    <col min="4111" max="4355" width="9.140625" style="9"/>
    <col min="4356" max="4356" width="22.7109375" style="9" customWidth="1"/>
    <col min="4357" max="4357" width="10.28515625" style="9" customWidth="1"/>
    <col min="4358" max="4365" width="8.7109375" style="9" customWidth="1"/>
    <col min="4366" max="4366" width="22.7109375" style="9" customWidth="1"/>
    <col min="4367" max="4611" width="9.140625" style="9"/>
    <col min="4612" max="4612" width="22.7109375" style="9" customWidth="1"/>
    <col min="4613" max="4613" width="10.28515625" style="9" customWidth="1"/>
    <col min="4614" max="4621" width="8.7109375" style="9" customWidth="1"/>
    <col min="4622" max="4622" width="22.7109375" style="9" customWidth="1"/>
    <col min="4623" max="4867" width="9.140625" style="9"/>
    <col min="4868" max="4868" width="22.7109375" style="9" customWidth="1"/>
    <col min="4869" max="4869" width="10.28515625" style="9" customWidth="1"/>
    <col min="4870" max="4877" width="8.7109375" style="9" customWidth="1"/>
    <col min="4878" max="4878" width="22.7109375" style="9" customWidth="1"/>
    <col min="4879" max="5123" width="9.140625" style="9"/>
    <col min="5124" max="5124" width="22.7109375" style="9" customWidth="1"/>
    <col min="5125" max="5125" width="10.28515625" style="9" customWidth="1"/>
    <col min="5126" max="5133" width="8.7109375" style="9" customWidth="1"/>
    <col min="5134" max="5134" width="22.7109375" style="9" customWidth="1"/>
    <col min="5135" max="5379" width="9.140625" style="9"/>
    <col min="5380" max="5380" width="22.7109375" style="9" customWidth="1"/>
    <col min="5381" max="5381" width="10.28515625" style="9" customWidth="1"/>
    <col min="5382" max="5389" width="8.7109375" style="9" customWidth="1"/>
    <col min="5390" max="5390" width="22.7109375" style="9" customWidth="1"/>
    <col min="5391" max="5635" width="9.140625" style="9"/>
    <col min="5636" max="5636" width="22.7109375" style="9" customWidth="1"/>
    <col min="5637" max="5637" width="10.28515625" style="9" customWidth="1"/>
    <col min="5638" max="5645" width="8.7109375" style="9" customWidth="1"/>
    <col min="5646" max="5646" width="22.7109375" style="9" customWidth="1"/>
    <col min="5647" max="5891" width="9.140625" style="9"/>
    <col min="5892" max="5892" width="22.7109375" style="9" customWidth="1"/>
    <col min="5893" max="5893" width="10.28515625" style="9" customWidth="1"/>
    <col min="5894" max="5901" width="8.7109375" style="9" customWidth="1"/>
    <col min="5902" max="5902" width="22.7109375" style="9" customWidth="1"/>
    <col min="5903" max="6147" width="9.140625" style="9"/>
    <col min="6148" max="6148" width="22.7109375" style="9" customWidth="1"/>
    <col min="6149" max="6149" width="10.28515625" style="9" customWidth="1"/>
    <col min="6150" max="6157" width="8.7109375" style="9" customWidth="1"/>
    <col min="6158" max="6158" width="22.7109375" style="9" customWidth="1"/>
    <col min="6159" max="6403" width="9.140625" style="9"/>
    <col min="6404" max="6404" width="22.7109375" style="9" customWidth="1"/>
    <col min="6405" max="6405" width="10.28515625" style="9" customWidth="1"/>
    <col min="6406" max="6413" width="8.7109375" style="9" customWidth="1"/>
    <col min="6414" max="6414" width="22.7109375" style="9" customWidth="1"/>
    <col min="6415" max="6659" width="9.140625" style="9"/>
    <col min="6660" max="6660" width="22.7109375" style="9" customWidth="1"/>
    <col min="6661" max="6661" width="10.28515625" style="9" customWidth="1"/>
    <col min="6662" max="6669" width="8.7109375" style="9" customWidth="1"/>
    <col min="6670" max="6670" width="22.7109375" style="9" customWidth="1"/>
    <col min="6671" max="6915" width="9.140625" style="9"/>
    <col min="6916" max="6916" width="22.7109375" style="9" customWidth="1"/>
    <col min="6917" max="6917" width="10.28515625" style="9" customWidth="1"/>
    <col min="6918" max="6925" width="8.7109375" style="9" customWidth="1"/>
    <col min="6926" max="6926" width="22.7109375" style="9" customWidth="1"/>
    <col min="6927" max="7171" width="9.140625" style="9"/>
    <col min="7172" max="7172" width="22.7109375" style="9" customWidth="1"/>
    <col min="7173" max="7173" width="10.28515625" style="9" customWidth="1"/>
    <col min="7174" max="7181" width="8.7109375" style="9" customWidth="1"/>
    <col min="7182" max="7182" width="22.7109375" style="9" customWidth="1"/>
    <col min="7183" max="7427" width="9.140625" style="9"/>
    <col min="7428" max="7428" width="22.7109375" style="9" customWidth="1"/>
    <col min="7429" max="7429" width="10.28515625" style="9" customWidth="1"/>
    <col min="7430" max="7437" width="8.7109375" style="9" customWidth="1"/>
    <col min="7438" max="7438" width="22.7109375" style="9" customWidth="1"/>
    <col min="7439" max="7683" width="9.140625" style="9"/>
    <col min="7684" max="7684" width="22.7109375" style="9" customWidth="1"/>
    <col min="7685" max="7685" width="10.28515625" style="9" customWidth="1"/>
    <col min="7686" max="7693" width="8.7109375" style="9" customWidth="1"/>
    <col min="7694" max="7694" width="22.7109375" style="9" customWidth="1"/>
    <col min="7695" max="7939" width="9.140625" style="9"/>
    <col min="7940" max="7940" width="22.7109375" style="9" customWidth="1"/>
    <col min="7941" max="7941" width="10.28515625" style="9" customWidth="1"/>
    <col min="7942" max="7949" width="8.7109375" style="9" customWidth="1"/>
    <col min="7950" max="7950" width="22.7109375" style="9" customWidth="1"/>
    <col min="7951" max="8195" width="9.140625" style="9"/>
    <col min="8196" max="8196" width="22.7109375" style="9" customWidth="1"/>
    <col min="8197" max="8197" width="10.28515625" style="9" customWidth="1"/>
    <col min="8198" max="8205" width="8.7109375" style="9" customWidth="1"/>
    <col min="8206" max="8206" width="22.7109375" style="9" customWidth="1"/>
    <col min="8207" max="8451" width="9.140625" style="9"/>
    <col min="8452" max="8452" width="22.7109375" style="9" customWidth="1"/>
    <col min="8453" max="8453" width="10.28515625" style="9" customWidth="1"/>
    <col min="8454" max="8461" width="8.7109375" style="9" customWidth="1"/>
    <col min="8462" max="8462" width="22.7109375" style="9" customWidth="1"/>
    <col min="8463" max="8707" width="9.140625" style="9"/>
    <col min="8708" max="8708" width="22.7109375" style="9" customWidth="1"/>
    <col min="8709" max="8709" width="10.28515625" style="9" customWidth="1"/>
    <col min="8710" max="8717" width="8.7109375" style="9" customWidth="1"/>
    <col min="8718" max="8718" width="22.7109375" style="9" customWidth="1"/>
    <col min="8719" max="8963" width="9.140625" style="9"/>
    <col min="8964" max="8964" width="22.7109375" style="9" customWidth="1"/>
    <col min="8965" max="8965" width="10.28515625" style="9" customWidth="1"/>
    <col min="8966" max="8973" width="8.7109375" style="9" customWidth="1"/>
    <col min="8974" max="8974" width="22.7109375" style="9" customWidth="1"/>
    <col min="8975" max="9219" width="9.140625" style="9"/>
    <col min="9220" max="9220" width="22.7109375" style="9" customWidth="1"/>
    <col min="9221" max="9221" width="10.28515625" style="9" customWidth="1"/>
    <col min="9222" max="9229" width="8.7109375" style="9" customWidth="1"/>
    <col min="9230" max="9230" width="22.7109375" style="9" customWidth="1"/>
    <col min="9231" max="9475" width="9.140625" style="9"/>
    <col min="9476" max="9476" width="22.7109375" style="9" customWidth="1"/>
    <col min="9477" max="9477" width="10.28515625" style="9" customWidth="1"/>
    <col min="9478" max="9485" width="8.7109375" style="9" customWidth="1"/>
    <col min="9486" max="9486" width="22.7109375" style="9" customWidth="1"/>
    <col min="9487" max="9731" width="9.140625" style="9"/>
    <col min="9732" max="9732" width="22.7109375" style="9" customWidth="1"/>
    <col min="9733" max="9733" width="10.28515625" style="9" customWidth="1"/>
    <col min="9734" max="9741" width="8.7109375" style="9" customWidth="1"/>
    <col min="9742" max="9742" width="22.7109375" style="9" customWidth="1"/>
    <col min="9743" max="9987" width="9.140625" style="9"/>
    <col min="9988" max="9988" width="22.7109375" style="9" customWidth="1"/>
    <col min="9989" max="9989" width="10.28515625" style="9" customWidth="1"/>
    <col min="9990" max="9997" width="8.7109375" style="9" customWidth="1"/>
    <col min="9998" max="9998" width="22.7109375" style="9" customWidth="1"/>
    <col min="9999" max="10243" width="9.140625" style="9"/>
    <col min="10244" max="10244" width="22.7109375" style="9" customWidth="1"/>
    <col min="10245" max="10245" width="10.28515625" style="9" customWidth="1"/>
    <col min="10246" max="10253" width="8.7109375" style="9" customWidth="1"/>
    <col min="10254" max="10254" width="22.7109375" style="9" customWidth="1"/>
    <col min="10255" max="10499" width="9.140625" style="9"/>
    <col min="10500" max="10500" width="22.7109375" style="9" customWidth="1"/>
    <col min="10501" max="10501" width="10.28515625" style="9" customWidth="1"/>
    <col min="10502" max="10509" width="8.7109375" style="9" customWidth="1"/>
    <col min="10510" max="10510" width="22.7109375" style="9" customWidth="1"/>
    <col min="10511" max="10755" width="9.140625" style="9"/>
    <col min="10756" max="10756" width="22.7109375" style="9" customWidth="1"/>
    <col min="10757" max="10757" width="10.28515625" style="9" customWidth="1"/>
    <col min="10758" max="10765" width="8.7109375" style="9" customWidth="1"/>
    <col min="10766" max="10766" width="22.7109375" style="9" customWidth="1"/>
    <col min="10767" max="11011" width="9.140625" style="9"/>
    <col min="11012" max="11012" width="22.7109375" style="9" customWidth="1"/>
    <col min="11013" max="11013" width="10.28515625" style="9" customWidth="1"/>
    <col min="11014" max="11021" width="8.7109375" style="9" customWidth="1"/>
    <col min="11022" max="11022" width="22.7109375" style="9" customWidth="1"/>
    <col min="11023" max="11267" width="9.140625" style="9"/>
    <col min="11268" max="11268" width="22.7109375" style="9" customWidth="1"/>
    <col min="11269" max="11269" width="10.28515625" style="9" customWidth="1"/>
    <col min="11270" max="11277" width="8.7109375" style="9" customWidth="1"/>
    <col min="11278" max="11278" width="22.7109375" style="9" customWidth="1"/>
    <col min="11279" max="11523" width="9.140625" style="9"/>
    <col min="11524" max="11524" width="22.7109375" style="9" customWidth="1"/>
    <col min="11525" max="11525" width="10.28515625" style="9" customWidth="1"/>
    <col min="11526" max="11533" width="8.7109375" style="9" customWidth="1"/>
    <col min="11534" max="11534" width="22.7109375" style="9" customWidth="1"/>
    <col min="11535" max="11779" width="9.140625" style="9"/>
    <col min="11780" max="11780" width="22.7109375" style="9" customWidth="1"/>
    <col min="11781" max="11781" width="10.28515625" style="9" customWidth="1"/>
    <col min="11782" max="11789" width="8.7109375" style="9" customWidth="1"/>
    <col min="11790" max="11790" width="22.7109375" style="9" customWidth="1"/>
    <col min="11791" max="12035" width="9.140625" style="9"/>
    <col min="12036" max="12036" width="22.7109375" style="9" customWidth="1"/>
    <col min="12037" max="12037" width="10.28515625" style="9" customWidth="1"/>
    <col min="12038" max="12045" width="8.7109375" style="9" customWidth="1"/>
    <col min="12046" max="12046" width="22.7109375" style="9" customWidth="1"/>
    <col min="12047" max="12291" width="9.140625" style="9"/>
    <col min="12292" max="12292" width="22.7109375" style="9" customWidth="1"/>
    <col min="12293" max="12293" width="10.28515625" style="9" customWidth="1"/>
    <col min="12294" max="12301" width="8.7109375" style="9" customWidth="1"/>
    <col min="12302" max="12302" width="22.7109375" style="9" customWidth="1"/>
    <col min="12303" max="12547" width="9.140625" style="9"/>
    <col min="12548" max="12548" width="22.7109375" style="9" customWidth="1"/>
    <col min="12549" max="12549" width="10.28515625" style="9" customWidth="1"/>
    <col min="12550" max="12557" width="8.7109375" style="9" customWidth="1"/>
    <col min="12558" max="12558" width="22.7109375" style="9" customWidth="1"/>
    <col min="12559" max="12803" width="9.140625" style="9"/>
    <col min="12804" max="12804" width="22.7109375" style="9" customWidth="1"/>
    <col min="12805" max="12805" width="10.28515625" style="9" customWidth="1"/>
    <col min="12806" max="12813" width="8.7109375" style="9" customWidth="1"/>
    <col min="12814" max="12814" width="22.7109375" style="9" customWidth="1"/>
    <col min="12815" max="13059" width="9.140625" style="9"/>
    <col min="13060" max="13060" width="22.7109375" style="9" customWidth="1"/>
    <col min="13061" max="13061" width="10.28515625" style="9" customWidth="1"/>
    <col min="13062" max="13069" width="8.7109375" style="9" customWidth="1"/>
    <col min="13070" max="13070" width="22.7109375" style="9" customWidth="1"/>
    <col min="13071" max="13315" width="9.140625" style="9"/>
    <col min="13316" max="13316" width="22.7109375" style="9" customWidth="1"/>
    <col min="13317" max="13317" width="10.28515625" style="9" customWidth="1"/>
    <col min="13318" max="13325" width="8.7109375" style="9" customWidth="1"/>
    <col min="13326" max="13326" width="22.7109375" style="9" customWidth="1"/>
    <col min="13327" max="13571" width="9.140625" style="9"/>
    <col min="13572" max="13572" width="22.7109375" style="9" customWidth="1"/>
    <col min="13573" max="13573" width="10.28515625" style="9" customWidth="1"/>
    <col min="13574" max="13581" width="8.7109375" style="9" customWidth="1"/>
    <col min="13582" max="13582" width="22.7109375" style="9" customWidth="1"/>
    <col min="13583" max="13827" width="9.140625" style="9"/>
    <col min="13828" max="13828" width="22.7109375" style="9" customWidth="1"/>
    <col min="13829" max="13829" width="10.28515625" style="9" customWidth="1"/>
    <col min="13830" max="13837" width="8.7109375" style="9" customWidth="1"/>
    <col min="13838" max="13838" width="22.7109375" style="9" customWidth="1"/>
    <col min="13839" max="14083" width="9.140625" style="9"/>
    <col min="14084" max="14084" width="22.7109375" style="9" customWidth="1"/>
    <col min="14085" max="14085" width="10.28515625" style="9" customWidth="1"/>
    <col min="14086" max="14093" width="8.7109375" style="9" customWidth="1"/>
    <col min="14094" max="14094" width="22.7109375" style="9" customWidth="1"/>
    <col min="14095" max="14339" width="9.140625" style="9"/>
    <col min="14340" max="14340" width="22.7109375" style="9" customWidth="1"/>
    <col min="14341" max="14341" width="10.28515625" style="9" customWidth="1"/>
    <col min="14342" max="14349" width="8.7109375" style="9" customWidth="1"/>
    <col min="14350" max="14350" width="22.7109375" style="9" customWidth="1"/>
    <col min="14351" max="14595" width="9.140625" style="9"/>
    <col min="14596" max="14596" width="22.7109375" style="9" customWidth="1"/>
    <col min="14597" max="14597" width="10.28515625" style="9" customWidth="1"/>
    <col min="14598" max="14605" width="8.7109375" style="9" customWidth="1"/>
    <col min="14606" max="14606" width="22.7109375" style="9" customWidth="1"/>
    <col min="14607" max="14851" width="9.140625" style="9"/>
    <col min="14852" max="14852" width="22.7109375" style="9" customWidth="1"/>
    <col min="14853" max="14853" width="10.28515625" style="9" customWidth="1"/>
    <col min="14854" max="14861" width="8.7109375" style="9" customWidth="1"/>
    <col min="14862" max="14862" width="22.7109375" style="9" customWidth="1"/>
    <col min="14863" max="15107" width="9.140625" style="9"/>
    <col min="15108" max="15108" width="22.7109375" style="9" customWidth="1"/>
    <col min="15109" max="15109" width="10.28515625" style="9" customWidth="1"/>
    <col min="15110" max="15117" width="8.7109375" style="9" customWidth="1"/>
    <col min="15118" max="15118" width="22.7109375" style="9" customWidth="1"/>
    <col min="15119" max="15363" width="9.140625" style="9"/>
    <col min="15364" max="15364" width="22.7109375" style="9" customWidth="1"/>
    <col min="15365" max="15365" width="10.28515625" style="9" customWidth="1"/>
    <col min="15366" max="15373" width="8.7109375" style="9" customWidth="1"/>
    <col min="15374" max="15374" width="22.7109375" style="9" customWidth="1"/>
    <col min="15375" max="15619" width="9.140625" style="9"/>
    <col min="15620" max="15620" width="22.7109375" style="9" customWidth="1"/>
    <col min="15621" max="15621" width="10.28515625" style="9" customWidth="1"/>
    <col min="15622" max="15629" width="8.7109375" style="9" customWidth="1"/>
    <col min="15630" max="15630" width="22.7109375" style="9" customWidth="1"/>
    <col min="15631" max="15875" width="9.140625" style="9"/>
    <col min="15876" max="15876" width="22.7109375" style="9" customWidth="1"/>
    <col min="15877" max="15877" width="10.28515625" style="9" customWidth="1"/>
    <col min="15878" max="15885" width="8.7109375" style="9" customWidth="1"/>
    <col min="15886" max="15886" width="22.7109375" style="9" customWidth="1"/>
    <col min="15887" max="16131" width="9.140625" style="9"/>
    <col min="16132" max="16132" width="22.7109375" style="9" customWidth="1"/>
    <col min="16133" max="16133" width="10.28515625" style="9" customWidth="1"/>
    <col min="16134" max="16141" width="8.7109375" style="9" customWidth="1"/>
    <col min="16142" max="16142" width="22.7109375" style="9" customWidth="1"/>
    <col min="16143" max="16384" width="9.140625" style="9"/>
  </cols>
  <sheetData>
    <row r="1" spans="1:15" s="29" customFormat="1" ht="23.25" x14ac:dyDescent="0.2">
      <c r="A1" s="1330" t="s">
        <v>546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5" x14ac:dyDescent="0.2">
      <c r="A2" s="1331" t="s">
        <v>507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5" x14ac:dyDescent="0.2">
      <c r="A3" s="1331" t="s">
        <v>1363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5" s="27" customFormat="1" ht="27.75" customHeight="1" x14ac:dyDescent="0.3">
      <c r="A4" s="675" t="s">
        <v>116</v>
      </c>
      <c r="B4" s="269"/>
      <c r="C4" s="269"/>
      <c r="D4" s="269"/>
      <c r="E4" s="1654"/>
      <c r="F4" s="1654"/>
      <c r="G4" s="1654"/>
      <c r="H4" s="1654"/>
      <c r="I4" s="269"/>
      <c r="J4" s="269"/>
      <c r="K4" s="269"/>
      <c r="L4" s="269"/>
      <c r="M4" s="270"/>
      <c r="N4" s="678" t="s">
        <v>35</v>
      </c>
    </row>
    <row r="5" spans="1:15" s="27" customFormat="1" ht="24" customHeight="1" thickBot="1" x14ac:dyDescent="0.25">
      <c r="A5" s="1655" t="s">
        <v>1386</v>
      </c>
      <c r="B5" s="1657" t="s">
        <v>697</v>
      </c>
      <c r="C5" s="1657"/>
      <c r="D5" s="1657"/>
      <c r="E5" s="1657"/>
      <c r="F5" s="1658" t="s">
        <v>696</v>
      </c>
      <c r="G5" s="1658"/>
      <c r="H5" s="1658"/>
      <c r="I5" s="1658"/>
      <c r="J5" s="1658" t="s">
        <v>698</v>
      </c>
      <c r="K5" s="1658"/>
      <c r="L5" s="1658"/>
      <c r="M5" s="1658"/>
      <c r="N5" s="1659" t="s">
        <v>674</v>
      </c>
    </row>
    <row r="6" spans="1:15" s="27" customFormat="1" ht="40.5" customHeight="1" x14ac:dyDescent="0.2">
      <c r="A6" s="1656"/>
      <c r="B6" s="838" t="s">
        <v>673</v>
      </c>
      <c r="C6" s="838" t="s">
        <v>1385</v>
      </c>
      <c r="D6" s="839" t="s">
        <v>566</v>
      </c>
      <c r="E6" s="839" t="s">
        <v>565</v>
      </c>
      <c r="F6" s="838" t="s">
        <v>394</v>
      </c>
      <c r="G6" s="838" t="s">
        <v>1385</v>
      </c>
      <c r="H6" s="839" t="s">
        <v>566</v>
      </c>
      <c r="I6" s="839" t="s">
        <v>565</v>
      </c>
      <c r="J6" s="838" t="s">
        <v>394</v>
      </c>
      <c r="K6" s="838" t="s">
        <v>1385</v>
      </c>
      <c r="L6" s="839" t="s">
        <v>566</v>
      </c>
      <c r="M6" s="839" t="s">
        <v>565</v>
      </c>
      <c r="N6" s="1660"/>
    </row>
    <row r="7" spans="1:15" s="27" customFormat="1" ht="24.95" customHeight="1" thickBot="1" x14ac:dyDescent="0.3">
      <c r="A7" s="1196">
        <v>2013</v>
      </c>
      <c r="B7" s="163">
        <f>E7+D7+C7</f>
        <v>158</v>
      </c>
      <c r="C7" s="163">
        <f>K7+G7</f>
        <v>0</v>
      </c>
      <c r="D7" s="163">
        <f>L7+H7</f>
        <v>60</v>
      </c>
      <c r="E7" s="163">
        <f>M7+I7</f>
        <v>98</v>
      </c>
      <c r="F7" s="163">
        <f>I7+H7+G7</f>
        <v>100</v>
      </c>
      <c r="G7" s="163">
        <v>0</v>
      </c>
      <c r="H7" s="879">
        <v>39</v>
      </c>
      <c r="I7" s="879">
        <v>61</v>
      </c>
      <c r="J7" s="163">
        <f>M7+L7+K7</f>
        <v>58</v>
      </c>
      <c r="K7" s="163">
        <v>0</v>
      </c>
      <c r="L7" s="879">
        <v>21</v>
      </c>
      <c r="M7" s="879">
        <v>37</v>
      </c>
      <c r="N7" s="1197">
        <v>2013</v>
      </c>
      <c r="O7" s="4"/>
    </row>
    <row r="8" spans="1:15" s="27" customFormat="1" ht="24.95" customHeight="1" thickTop="1" thickBot="1" x14ac:dyDescent="0.3">
      <c r="A8" s="1161">
        <v>2014</v>
      </c>
      <c r="B8" s="159">
        <f t="shared" ref="B8:B16" si="0">E8+D8+C8</f>
        <v>168</v>
      </c>
      <c r="C8" s="159">
        <f t="shared" ref="C8:D13" si="1">K8+G8</f>
        <v>0</v>
      </c>
      <c r="D8" s="159">
        <f t="shared" si="1"/>
        <v>83</v>
      </c>
      <c r="E8" s="159">
        <f t="shared" ref="E8:E14" si="2">M8+I8</f>
        <v>85</v>
      </c>
      <c r="F8" s="159">
        <f t="shared" ref="F8:F16" si="3">I8+H8+G8</f>
        <v>110</v>
      </c>
      <c r="G8" s="159">
        <v>0</v>
      </c>
      <c r="H8" s="188">
        <v>52</v>
      </c>
      <c r="I8" s="188">
        <v>58</v>
      </c>
      <c r="J8" s="159">
        <f t="shared" ref="J8:J16" si="4">M8+L8+K8</f>
        <v>58</v>
      </c>
      <c r="K8" s="159">
        <v>0</v>
      </c>
      <c r="L8" s="188">
        <v>31</v>
      </c>
      <c r="M8" s="188">
        <v>27</v>
      </c>
      <c r="N8" s="1165">
        <v>2014</v>
      </c>
      <c r="O8" s="4"/>
    </row>
    <row r="9" spans="1:15" s="27" customFormat="1" ht="24.95" customHeight="1" thickTop="1" thickBot="1" x14ac:dyDescent="0.3">
      <c r="A9" s="1162">
        <v>2015</v>
      </c>
      <c r="B9" s="155">
        <f t="shared" si="0"/>
        <v>197</v>
      </c>
      <c r="C9" s="155">
        <f t="shared" si="1"/>
        <v>0</v>
      </c>
      <c r="D9" s="155">
        <f t="shared" si="1"/>
        <v>95</v>
      </c>
      <c r="E9" s="155">
        <f t="shared" si="2"/>
        <v>102</v>
      </c>
      <c r="F9" s="155">
        <f t="shared" si="3"/>
        <v>128</v>
      </c>
      <c r="G9" s="155">
        <v>0</v>
      </c>
      <c r="H9" s="186">
        <v>60</v>
      </c>
      <c r="I9" s="186">
        <v>68</v>
      </c>
      <c r="J9" s="155">
        <f t="shared" si="4"/>
        <v>69</v>
      </c>
      <c r="K9" s="155">
        <v>0</v>
      </c>
      <c r="L9" s="186">
        <v>35</v>
      </c>
      <c r="M9" s="186">
        <v>34</v>
      </c>
      <c r="N9" s="1164">
        <v>2015</v>
      </c>
      <c r="O9" s="4"/>
    </row>
    <row r="10" spans="1:15" s="27" customFormat="1" ht="24.95" customHeight="1" thickTop="1" thickBot="1" x14ac:dyDescent="0.3">
      <c r="A10" s="1161">
        <v>2016</v>
      </c>
      <c r="B10" s="159">
        <f t="shared" si="0"/>
        <v>161</v>
      </c>
      <c r="C10" s="159">
        <f t="shared" si="1"/>
        <v>0</v>
      </c>
      <c r="D10" s="159">
        <f t="shared" si="1"/>
        <v>79</v>
      </c>
      <c r="E10" s="159">
        <f t="shared" si="2"/>
        <v>82</v>
      </c>
      <c r="F10" s="159">
        <f t="shared" si="3"/>
        <v>108</v>
      </c>
      <c r="G10" s="159">
        <v>0</v>
      </c>
      <c r="H10" s="188">
        <v>54</v>
      </c>
      <c r="I10" s="188">
        <v>54</v>
      </c>
      <c r="J10" s="159">
        <f t="shared" si="4"/>
        <v>53</v>
      </c>
      <c r="K10" s="159">
        <v>0</v>
      </c>
      <c r="L10" s="188">
        <v>25</v>
      </c>
      <c r="M10" s="188">
        <v>28</v>
      </c>
      <c r="N10" s="1165">
        <v>2016</v>
      </c>
      <c r="O10" s="4"/>
    </row>
    <row r="11" spans="1:15" s="27" customFormat="1" ht="24.95" customHeight="1" thickTop="1" thickBot="1" x14ac:dyDescent="0.3">
      <c r="A11" s="1162">
        <v>2017</v>
      </c>
      <c r="B11" s="155">
        <f t="shared" si="0"/>
        <v>151</v>
      </c>
      <c r="C11" s="155">
        <f t="shared" si="1"/>
        <v>0</v>
      </c>
      <c r="D11" s="155">
        <f t="shared" si="1"/>
        <v>68</v>
      </c>
      <c r="E11" s="155">
        <f t="shared" si="2"/>
        <v>83</v>
      </c>
      <c r="F11" s="155">
        <f t="shared" si="3"/>
        <v>107</v>
      </c>
      <c r="G11" s="155">
        <v>0</v>
      </c>
      <c r="H11" s="186">
        <v>53</v>
      </c>
      <c r="I11" s="186">
        <v>54</v>
      </c>
      <c r="J11" s="155">
        <f t="shared" si="4"/>
        <v>44</v>
      </c>
      <c r="K11" s="155">
        <v>0</v>
      </c>
      <c r="L11" s="186">
        <v>15</v>
      </c>
      <c r="M11" s="186">
        <v>29</v>
      </c>
      <c r="N11" s="1164">
        <v>2017</v>
      </c>
      <c r="O11" s="4"/>
    </row>
    <row r="12" spans="1:15" s="27" customFormat="1" ht="24.95" customHeight="1" thickTop="1" thickBot="1" x14ac:dyDescent="0.3">
      <c r="A12" s="1161">
        <v>2018</v>
      </c>
      <c r="B12" s="159">
        <f t="shared" si="0"/>
        <v>172</v>
      </c>
      <c r="C12" s="159">
        <f t="shared" si="1"/>
        <v>0</v>
      </c>
      <c r="D12" s="159">
        <f t="shared" si="1"/>
        <v>89</v>
      </c>
      <c r="E12" s="159">
        <f t="shared" si="2"/>
        <v>83</v>
      </c>
      <c r="F12" s="159">
        <f t="shared" si="3"/>
        <v>117</v>
      </c>
      <c r="G12" s="159">
        <v>0</v>
      </c>
      <c r="H12" s="188">
        <v>59</v>
      </c>
      <c r="I12" s="188">
        <v>58</v>
      </c>
      <c r="J12" s="159">
        <f t="shared" si="4"/>
        <v>55</v>
      </c>
      <c r="K12" s="159">
        <v>0</v>
      </c>
      <c r="L12" s="188">
        <v>30</v>
      </c>
      <c r="M12" s="188">
        <v>25</v>
      </c>
      <c r="N12" s="1165">
        <v>2018</v>
      </c>
      <c r="O12" s="4"/>
    </row>
    <row r="13" spans="1:15" s="27" customFormat="1" ht="24.95" customHeight="1" thickTop="1" thickBot="1" x14ac:dyDescent="0.3">
      <c r="A13" s="1162">
        <v>2019</v>
      </c>
      <c r="B13" s="155">
        <f t="shared" si="0"/>
        <v>137</v>
      </c>
      <c r="C13" s="155">
        <f t="shared" si="1"/>
        <v>0</v>
      </c>
      <c r="D13" s="155">
        <f t="shared" si="1"/>
        <v>70</v>
      </c>
      <c r="E13" s="155">
        <f t="shared" si="2"/>
        <v>67</v>
      </c>
      <c r="F13" s="155">
        <f t="shared" si="3"/>
        <v>109</v>
      </c>
      <c r="G13" s="155">
        <v>0</v>
      </c>
      <c r="H13" s="186">
        <v>59</v>
      </c>
      <c r="I13" s="186">
        <v>50</v>
      </c>
      <c r="J13" s="155">
        <f t="shared" si="4"/>
        <v>28</v>
      </c>
      <c r="K13" s="155">
        <v>0</v>
      </c>
      <c r="L13" s="186">
        <v>11</v>
      </c>
      <c r="M13" s="186">
        <v>17</v>
      </c>
      <c r="N13" s="1164">
        <v>2019</v>
      </c>
      <c r="O13" s="4"/>
    </row>
    <row r="14" spans="1:15" s="27" customFormat="1" ht="24.95" customHeight="1" thickTop="1" thickBot="1" x14ac:dyDescent="0.3">
      <c r="A14" s="1161">
        <v>2020</v>
      </c>
      <c r="B14" s="159">
        <f t="shared" si="0"/>
        <v>153</v>
      </c>
      <c r="C14" s="159">
        <f t="shared" ref="C14:D16" si="5">K14+G14</f>
        <v>0</v>
      </c>
      <c r="D14" s="159">
        <f t="shared" si="5"/>
        <v>70</v>
      </c>
      <c r="E14" s="159">
        <f t="shared" si="2"/>
        <v>83</v>
      </c>
      <c r="F14" s="159">
        <f t="shared" si="3"/>
        <v>114</v>
      </c>
      <c r="G14" s="159">
        <v>0</v>
      </c>
      <c r="H14" s="188">
        <v>53</v>
      </c>
      <c r="I14" s="188">
        <v>61</v>
      </c>
      <c r="J14" s="159">
        <f t="shared" si="4"/>
        <v>39</v>
      </c>
      <c r="K14" s="159">
        <v>0</v>
      </c>
      <c r="L14" s="188">
        <v>17</v>
      </c>
      <c r="M14" s="188">
        <v>22</v>
      </c>
      <c r="N14" s="1165">
        <v>2020</v>
      </c>
      <c r="O14" s="4"/>
    </row>
    <row r="15" spans="1:15" s="27" customFormat="1" ht="24.95" customHeight="1" thickTop="1" thickBot="1" x14ac:dyDescent="0.3">
      <c r="A15" s="694">
        <v>2021</v>
      </c>
      <c r="B15" s="157">
        <f t="shared" si="0"/>
        <v>132</v>
      </c>
      <c r="C15" s="157">
        <f t="shared" si="5"/>
        <v>0</v>
      </c>
      <c r="D15" s="157">
        <f t="shared" si="5"/>
        <v>57</v>
      </c>
      <c r="E15" s="157">
        <f>M15+I15</f>
        <v>75</v>
      </c>
      <c r="F15" s="157">
        <f t="shared" si="3"/>
        <v>81</v>
      </c>
      <c r="G15" s="157">
        <v>0</v>
      </c>
      <c r="H15" s="164">
        <v>38</v>
      </c>
      <c r="I15" s="164">
        <v>43</v>
      </c>
      <c r="J15" s="157">
        <f t="shared" si="4"/>
        <v>51</v>
      </c>
      <c r="K15" s="157">
        <v>0</v>
      </c>
      <c r="L15" s="164">
        <v>19</v>
      </c>
      <c r="M15" s="164">
        <v>32</v>
      </c>
      <c r="N15" s="473">
        <v>2021</v>
      </c>
      <c r="O15" s="4"/>
    </row>
    <row r="16" spans="1:15" s="27" customFormat="1" ht="24.95" customHeight="1" thickTop="1" x14ac:dyDescent="0.25">
      <c r="A16" s="903">
        <v>2022</v>
      </c>
      <c r="B16" s="362">
        <f t="shared" si="0"/>
        <v>172</v>
      </c>
      <c r="C16" s="362">
        <f t="shared" si="5"/>
        <v>1</v>
      </c>
      <c r="D16" s="362">
        <f t="shared" si="5"/>
        <v>85</v>
      </c>
      <c r="E16" s="362">
        <f>M16+I16</f>
        <v>86</v>
      </c>
      <c r="F16" s="362">
        <f t="shared" si="3"/>
        <v>120</v>
      </c>
      <c r="G16" s="362">
        <v>1</v>
      </c>
      <c r="H16" s="705">
        <v>57</v>
      </c>
      <c r="I16" s="705">
        <v>62</v>
      </c>
      <c r="J16" s="362">
        <f t="shared" si="4"/>
        <v>52</v>
      </c>
      <c r="K16" s="362">
        <v>0</v>
      </c>
      <c r="L16" s="705">
        <v>28</v>
      </c>
      <c r="M16" s="705">
        <v>24</v>
      </c>
      <c r="N16" s="904">
        <v>2022</v>
      </c>
      <c r="O16" s="4"/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84"/>
  <dimension ref="A1:O18"/>
  <sheetViews>
    <sheetView view="pageBreakPreview" zoomScaleNormal="100" zoomScaleSheetLayoutView="100" workbookViewId="0">
      <selection activeCell="T13" sqref="T13"/>
    </sheetView>
  </sheetViews>
  <sheetFormatPr defaultRowHeight="15" x14ac:dyDescent="0.25"/>
  <cols>
    <col min="1" max="1" width="20.7109375" style="43" customWidth="1"/>
    <col min="2" max="13" width="7.85546875" style="43" customWidth="1"/>
    <col min="14" max="14" width="20.7109375" style="43" customWidth="1"/>
    <col min="15" max="15" width="12.7109375" style="27" bestFit="1" customWidth="1"/>
    <col min="16" max="259" width="9.140625" style="27"/>
    <col min="260" max="260" width="20.7109375" style="27" customWidth="1"/>
    <col min="261" max="269" width="8.7109375" style="27" customWidth="1"/>
    <col min="270" max="270" width="20.7109375" style="27" customWidth="1"/>
    <col min="271" max="271" width="12.7109375" style="27" bestFit="1" customWidth="1"/>
    <col min="272" max="515" width="9.140625" style="27"/>
    <col min="516" max="516" width="20.7109375" style="27" customWidth="1"/>
    <col min="517" max="525" width="8.7109375" style="27" customWidth="1"/>
    <col min="526" max="526" width="20.7109375" style="27" customWidth="1"/>
    <col min="527" max="527" width="12.7109375" style="27" bestFit="1" customWidth="1"/>
    <col min="528" max="771" width="9.140625" style="27"/>
    <col min="772" max="772" width="20.7109375" style="27" customWidth="1"/>
    <col min="773" max="781" width="8.7109375" style="27" customWidth="1"/>
    <col min="782" max="782" width="20.7109375" style="27" customWidth="1"/>
    <col min="783" max="783" width="12.7109375" style="27" bestFit="1" customWidth="1"/>
    <col min="784" max="1027" width="9.140625" style="27"/>
    <col min="1028" max="1028" width="20.7109375" style="27" customWidth="1"/>
    <col min="1029" max="1037" width="8.7109375" style="27" customWidth="1"/>
    <col min="1038" max="1038" width="20.7109375" style="27" customWidth="1"/>
    <col min="1039" max="1039" width="12.7109375" style="27" bestFit="1" customWidth="1"/>
    <col min="1040" max="1283" width="9.140625" style="27"/>
    <col min="1284" max="1284" width="20.7109375" style="27" customWidth="1"/>
    <col min="1285" max="1293" width="8.7109375" style="27" customWidth="1"/>
    <col min="1294" max="1294" width="20.7109375" style="27" customWidth="1"/>
    <col min="1295" max="1295" width="12.7109375" style="27" bestFit="1" customWidth="1"/>
    <col min="1296" max="1539" width="9.140625" style="27"/>
    <col min="1540" max="1540" width="20.7109375" style="27" customWidth="1"/>
    <col min="1541" max="1549" width="8.7109375" style="27" customWidth="1"/>
    <col min="1550" max="1550" width="20.7109375" style="27" customWidth="1"/>
    <col min="1551" max="1551" width="12.7109375" style="27" bestFit="1" customWidth="1"/>
    <col min="1552" max="1795" width="9.140625" style="27"/>
    <col min="1796" max="1796" width="20.7109375" style="27" customWidth="1"/>
    <col min="1797" max="1805" width="8.7109375" style="27" customWidth="1"/>
    <col min="1806" max="1806" width="20.7109375" style="27" customWidth="1"/>
    <col min="1807" max="1807" width="12.7109375" style="27" bestFit="1" customWidth="1"/>
    <col min="1808" max="2051" width="9.140625" style="27"/>
    <col min="2052" max="2052" width="20.7109375" style="27" customWidth="1"/>
    <col min="2053" max="2061" width="8.7109375" style="27" customWidth="1"/>
    <col min="2062" max="2062" width="20.7109375" style="27" customWidth="1"/>
    <col min="2063" max="2063" width="12.7109375" style="27" bestFit="1" customWidth="1"/>
    <col min="2064" max="2307" width="9.140625" style="27"/>
    <col min="2308" max="2308" width="20.7109375" style="27" customWidth="1"/>
    <col min="2309" max="2317" width="8.7109375" style="27" customWidth="1"/>
    <col min="2318" max="2318" width="20.7109375" style="27" customWidth="1"/>
    <col min="2319" max="2319" width="12.7109375" style="27" bestFit="1" customWidth="1"/>
    <col min="2320" max="2563" width="9.140625" style="27"/>
    <col min="2564" max="2564" width="20.7109375" style="27" customWidth="1"/>
    <col min="2565" max="2573" width="8.7109375" style="27" customWidth="1"/>
    <col min="2574" max="2574" width="20.7109375" style="27" customWidth="1"/>
    <col min="2575" max="2575" width="12.7109375" style="27" bestFit="1" customWidth="1"/>
    <col min="2576" max="2819" width="9.140625" style="27"/>
    <col min="2820" max="2820" width="20.7109375" style="27" customWidth="1"/>
    <col min="2821" max="2829" width="8.7109375" style="27" customWidth="1"/>
    <col min="2830" max="2830" width="20.7109375" style="27" customWidth="1"/>
    <col min="2831" max="2831" width="12.7109375" style="27" bestFit="1" customWidth="1"/>
    <col min="2832" max="3075" width="9.140625" style="27"/>
    <col min="3076" max="3076" width="20.7109375" style="27" customWidth="1"/>
    <col min="3077" max="3085" width="8.7109375" style="27" customWidth="1"/>
    <col min="3086" max="3086" width="20.7109375" style="27" customWidth="1"/>
    <col min="3087" max="3087" width="12.7109375" style="27" bestFit="1" customWidth="1"/>
    <col min="3088" max="3331" width="9.140625" style="27"/>
    <col min="3332" max="3332" width="20.7109375" style="27" customWidth="1"/>
    <col min="3333" max="3341" width="8.7109375" style="27" customWidth="1"/>
    <col min="3342" max="3342" width="20.7109375" style="27" customWidth="1"/>
    <col min="3343" max="3343" width="12.7109375" style="27" bestFit="1" customWidth="1"/>
    <col min="3344" max="3587" width="9.140625" style="27"/>
    <col min="3588" max="3588" width="20.7109375" style="27" customWidth="1"/>
    <col min="3589" max="3597" width="8.7109375" style="27" customWidth="1"/>
    <col min="3598" max="3598" width="20.7109375" style="27" customWidth="1"/>
    <col min="3599" max="3599" width="12.7109375" style="27" bestFit="1" customWidth="1"/>
    <col min="3600" max="3843" width="9.140625" style="27"/>
    <col min="3844" max="3844" width="20.7109375" style="27" customWidth="1"/>
    <col min="3845" max="3853" width="8.7109375" style="27" customWidth="1"/>
    <col min="3854" max="3854" width="20.7109375" style="27" customWidth="1"/>
    <col min="3855" max="3855" width="12.7109375" style="27" bestFit="1" customWidth="1"/>
    <col min="3856" max="4099" width="9.140625" style="27"/>
    <col min="4100" max="4100" width="20.7109375" style="27" customWidth="1"/>
    <col min="4101" max="4109" width="8.7109375" style="27" customWidth="1"/>
    <col min="4110" max="4110" width="20.7109375" style="27" customWidth="1"/>
    <col min="4111" max="4111" width="12.7109375" style="27" bestFit="1" customWidth="1"/>
    <col min="4112" max="4355" width="9.140625" style="27"/>
    <col min="4356" max="4356" width="20.7109375" style="27" customWidth="1"/>
    <col min="4357" max="4365" width="8.7109375" style="27" customWidth="1"/>
    <col min="4366" max="4366" width="20.7109375" style="27" customWidth="1"/>
    <col min="4367" max="4367" width="12.7109375" style="27" bestFit="1" customWidth="1"/>
    <col min="4368" max="4611" width="9.140625" style="27"/>
    <col min="4612" max="4612" width="20.7109375" style="27" customWidth="1"/>
    <col min="4613" max="4621" width="8.7109375" style="27" customWidth="1"/>
    <col min="4622" max="4622" width="20.7109375" style="27" customWidth="1"/>
    <col min="4623" max="4623" width="12.7109375" style="27" bestFit="1" customWidth="1"/>
    <col min="4624" max="4867" width="9.140625" style="27"/>
    <col min="4868" max="4868" width="20.7109375" style="27" customWidth="1"/>
    <col min="4869" max="4877" width="8.7109375" style="27" customWidth="1"/>
    <col min="4878" max="4878" width="20.7109375" style="27" customWidth="1"/>
    <col min="4879" max="4879" width="12.7109375" style="27" bestFit="1" customWidth="1"/>
    <col min="4880" max="5123" width="9.140625" style="27"/>
    <col min="5124" max="5124" width="20.7109375" style="27" customWidth="1"/>
    <col min="5125" max="5133" width="8.7109375" style="27" customWidth="1"/>
    <col min="5134" max="5134" width="20.7109375" style="27" customWidth="1"/>
    <col min="5135" max="5135" width="12.7109375" style="27" bestFit="1" customWidth="1"/>
    <col min="5136" max="5379" width="9.140625" style="27"/>
    <col min="5380" max="5380" width="20.7109375" style="27" customWidth="1"/>
    <col min="5381" max="5389" width="8.7109375" style="27" customWidth="1"/>
    <col min="5390" max="5390" width="20.7109375" style="27" customWidth="1"/>
    <col min="5391" max="5391" width="12.7109375" style="27" bestFit="1" customWidth="1"/>
    <col min="5392" max="5635" width="9.140625" style="27"/>
    <col min="5636" max="5636" width="20.7109375" style="27" customWidth="1"/>
    <col min="5637" max="5645" width="8.7109375" style="27" customWidth="1"/>
    <col min="5646" max="5646" width="20.7109375" style="27" customWidth="1"/>
    <col min="5647" max="5647" width="12.7109375" style="27" bestFit="1" customWidth="1"/>
    <col min="5648" max="5891" width="9.140625" style="27"/>
    <col min="5892" max="5892" width="20.7109375" style="27" customWidth="1"/>
    <col min="5893" max="5901" width="8.7109375" style="27" customWidth="1"/>
    <col min="5902" max="5902" width="20.7109375" style="27" customWidth="1"/>
    <col min="5903" max="5903" width="12.7109375" style="27" bestFit="1" customWidth="1"/>
    <col min="5904" max="6147" width="9.140625" style="27"/>
    <col min="6148" max="6148" width="20.7109375" style="27" customWidth="1"/>
    <col min="6149" max="6157" width="8.7109375" style="27" customWidth="1"/>
    <col min="6158" max="6158" width="20.7109375" style="27" customWidth="1"/>
    <col min="6159" max="6159" width="12.7109375" style="27" bestFit="1" customWidth="1"/>
    <col min="6160" max="6403" width="9.140625" style="27"/>
    <col min="6404" max="6404" width="20.7109375" style="27" customWidth="1"/>
    <col min="6405" max="6413" width="8.7109375" style="27" customWidth="1"/>
    <col min="6414" max="6414" width="20.7109375" style="27" customWidth="1"/>
    <col min="6415" max="6415" width="12.7109375" style="27" bestFit="1" customWidth="1"/>
    <col min="6416" max="6659" width="9.140625" style="27"/>
    <col min="6660" max="6660" width="20.7109375" style="27" customWidth="1"/>
    <col min="6661" max="6669" width="8.7109375" style="27" customWidth="1"/>
    <col min="6670" max="6670" width="20.7109375" style="27" customWidth="1"/>
    <col min="6671" max="6671" width="12.7109375" style="27" bestFit="1" customWidth="1"/>
    <col min="6672" max="6915" width="9.140625" style="27"/>
    <col min="6916" max="6916" width="20.7109375" style="27" customWidth="1"/>
    <col min="6917" max="6925" width="8.7109375" style="27" customWidth="1"/>
    <col min="6926" max="6926" width="20.7109375" style="27" customWidth="1"/>
    <col min="6927" max="6927" width="12.7109375" style="27" bestFit="1" customWidth="1"/>
    <col min="6928" max="7171" width="9.140625" style="27"/>
    <col min="7172" max="7172" width="20.7109375" style="27" customWidth="1"/>
    <col min="7173" max="7181" width="8.7109375" style="27" customWidth="1"/>
    <col min="7182" max="7182" width="20.7109375" style="27" customWidth="1"/>
    <col min="7183" max="7183" width="12.7109375" style="27" bestFit="1" customWidth="1"/>
    <col min="7184" max="7427" width="9.140625" style="27"/>
    <col min="7428" max="7428" width="20.7109375" style="27" customWidth="1"/>
    <col min="7429" max="7437" width="8.7109375" style="27" customWidth="1"/>
    <col min="7438" max="7438" width="20.7109375" style="27" customWidth="1"/>
    <col min="7439" max="7439" width="12.7109375" style="27" bestFit="1" customWidth="1"/>
    <col min="7440" max="7683" width="9.140625" style="27"/>
    <col min="7684" max="7684" width="20.7109375" style="27" customWidth="1"/>
    <col min="7685" max="7693" width="8.7109375" style="27" customWidth="1"/>
    <col min="7694" max="7694" width="20.7109375" style="27" customWidth="1"/>
    <col min="7695" max="7695" width="12.7109375" style="27" bestFit="1" customWidth="1"/>
    <col min="7696" max="7939" width="9.140625" style="27"/>
    <col min="7940" max="7940" width="20.7109375" style="27" customWidth="1"/>
    <col min="7941" max="7949" width="8.7109375" style="27" customWidth="1"/>
    <col min="7950" max="7950" width="20.7109375" style="27" customWidth="1"/>
    <col min="7951" max="7951" width="12.7109375" style="27" bestFit="1" customWidth="1"/>
    <col min="7952" max="8195" width="9.140625" style="27"/>
    <col min="8196" max="8196" width="20.7109375" style="27" customWidth="1"/>
    <col min="8197" max="8205" width="8.7109375" style="27" customWidth="1"/>
    <col min="8206" max="8206" width="20.7109375" style="27" customWidth="1"/>
    <col min="8207" max="8207" width="12.7109375" style="27" bestFit="1" customWidth="1"/>
    <col min="8208" max="8451" width="9.140625" style="27"/>
    <col min="8452" max="8452" width="20.7109375" style="27" customWidth="1"/>
    <col min="8453" max="8461" width="8.7109375" style="27" customWidth="1"/>
    <col min="8462" max="8462" width="20.7109375" style="27" customWidth="1"/>
    <col min="8463" max="8463" width="12.7109375" style="27" bestFit="1" customWidth="1"/>
    <col min="8464" max="8707" width="9.140625" style="27"/>
    <col min="8708" max="8708" width="20.7109375" style="27" customWidth="1"/>
    <col min="8709" max="8717" width="8.7109375" style="27" customWidth="1"/>
    <col min="8718" max="8718" width="20.7109375" style="27" customWidth="1"/>
    <col min="8719" max="8719" width="12.7109375" style="27" bestFit="1" customWidth="1"/>
    <col min="8720" max="8963" width="9.140625" style="27"/>
    <col min="8964" max="8964" width="20.7109375" style="27" customWidth="1"/>
    <col min="8965" max="8973" width="8.7109375" style="27" customWidth="1"/>
    <col min="8974" max="8974" width="20.7109375" style="27" customWidth="1"/>
    <col min="8975" max="8975" width="12.7109375" style="27" bestFit="1" customWidth="1"/>
    <col min="8976" max="9219" width="9.140625" style="27"/>
    <col min="9220" max="9220" width="20.7109375" style="27" customWidth="1"/>
    <col min="9221" max="9229" width="8.7109375" style="27" customWidth="1"/>
    <col min="9230" max="9230" width="20.7109375" style="27" customWidth="1"/>
    <col min="9231" max="9231" width="12.7109375" style="27" bestFit="1" customWidth="1"/>
    <col min="9232" max="9475" width="9.140625" style="27"/>
    <col min="9476" max="9476" width="20.7109375" style="27" customWidth="1"/>
    <col min="9477" max="9485" width="8.7109375" style="27" customWidth="1"/>
    <col min="9486" max="9486" width="20.7109375" style="27" customWidth="1"/>
    <col min="9487" max="9487" width="12.7109375" style="27" bestFit="1" customWidth="1"/>
    <col min="9488" max="9731" width="9.140625" style="27"/>
    <col min="9732" max="9732" width="20.7109375" style="27" customWidth="1"/>
    <col min="9733" max="9741" width="8.7109375" style="27" customWidth="1"/>
    <col min="9742" max="9742" width="20.7109375" style="27" customWidth="1"/>
    <col min="9743" max="9743" width="12.7109375" style="27" bestFit="1" customWidth="1"/>
    <col min="9744" max="9987" width="9.140625" style="27"/>
    <col min="9988" max="9988" width="20.7109375" style="27" customWidth="1"/>
    <col min="9989" max="9997" width="8.7109375" style="27" customWidth="1"/>
    <col min="9998" max="9998" width="20.7109375" style="27" customWidth="1"/>
    <col min="9999" max="9999" width="12.7109375" style="27" bestFit="1" customWidth="1"/>
    <col min="10000" max="10243" width="9.140625" style="27"/>
    <col min="10244" max="10244" width="20.7109375" style="27" customWidth="1"/>
    <col min="10245" max="10253" width="8.7109375" style="27" customWidth="1"/>
    <col min="10254" max="10254" width="20.7109375" style="27" customWidth="1"/>
    <col min="10255" max="10255" width="12.7109375" style="27" bestFit="1" customWidth="1"/>
    <col min="10256" max="10499" width="9.140625" style="27"/>
    <col min="10500" max="10500" width="20.7109375" style="27" customWidth="1"/>
    <col min="10501" max="10509" width="8.7109375" style="27" customWidth="1"/>
    <col min="10510" max="10510" width="20.7109375" style="27" customWidth="1"/>
    <col min="10511" max="10511" width="12.7109375" style="27" bestFit="1" customWidth="1"/>
    <col min="10512" max="10755" width="9.140625" style="27"/>
    <col min="10756" max="10756" width="20.7109375" style="27" customWidth="1"/>
    <col min="10757" max="10765" width="8.7109375" style="27" customWidth="1"/>
    <col min="10766" max="10766" width="20.7109375" style="27" customWidth="1"/>
    <col min="10767" max="10767" width="12.7109375" style="27" bestFit="1" customWidth="1"/>
    <col min="10768" max="11011" width="9.140625" style="27"/>
    <col min="11012" max="11012" width="20.7109375" style="27" customWidth="1"/>
    <col min="11013" max="11021" width="8.7109375" style="27" customWidth="1"/>
    <col min="11022" max="11022" width="20.7109375" style="27" customWidth="1"/>
    <col min="11023" max="11023" width="12.7109375" style="27" bestFit="1" customWidth="1"/>
    <col min="11024" max="11267" width="9.140625" style="27"/>
    <col min="11268" max="11268" width="20.7109375" style="27" customWidth="1"/>
    <col min="11269" max="11277" width="8.7109375" style="27" customWidth="1"/>
    <col min="11278" max="11278" width="20.7109375" style="27" customWidth="1"/>
    <col min="11279" max="11279" width="12.7109375" style="27" bestFit="1" customWidth="1"/>
    <col min="11280" max="11523" width="9.140625" style="27"/>
    <col min="11524" max="11524" width="20.7109375" style="27" customWidth="1"/>
    <col min="11525" max="11533" width="8.7109375" style="27" customWidth="1"/>
    <col min="11534" max="11534" width="20.7109375" style="27" customWidth="1"/>
    <col min="11535" max="11535" width="12.7109375" style="27" bestFit="1" customWidth="1"/>
    <col min="11536" max="11779" width="9.140625" style="27"/>
    <col min="11780" max="11780" width="20.7109375" style="27" customWidth="1"/>
    <col min="11781" max="11789" width="8.7109375" style="27" customWidth="1"/>
    <col min="11790" max="11790" width="20.7109375" style="27" customWidth="1"/>
    <col min="11791" max="11791" width="12.7109375" style="27" bestFit="1" customWidth="1"/>
    <col min="11792" max="12035" width="9.140625" style="27"/>
    <col min="12036" max="12036" width="20.7109375" style="27" customWidth="1"/>
    <col min="12037" max="12045" width="8.7109375" style="27" customWidth="1"/>
    <col min="12046" max="12046" width="20.7109375" style="27" customWidth="1"/>
    <col min="12047" max="12047" width="12.7109375" style="27" bestFit="1" customWidth="1"/>
    <col min="12048" max="12291" width="9.140625" style="27"/>
    <col min="12292" max="12292" width="20.7109375" style="27" customWidth="1"/>
    <col min="12293" max="12301" width="8.7109375" style="27" customWidth="1"/>
    <col min="12302" max="12302" width="20.7109375" style="27" customWidth="1"/>
    <col min="12303" max="12303" width="12.7109375" style="27" bestFit="1" customWidth="1"/>
    <col min="12304" max="12547" width="9.140625" style="27"/>
    <col min="12548" max="12548" width="20.7109375" style="27" customWidth="1"/>
    <col min="12549" max="12557" width="8.7109375" style="27" customWidth="1"/>
    <col min="12558" max="12558" width="20.7109375" style="27" customWidth="1"/>
    <col min="12559" max="12559" width="12.7109375" style="27" bestFit="1" customWidth="1"/>
    <col min="12560" max="12803" width="9.140625" style="27"/>
    <col min="12804" max="12804" width="20.7109375" style="27" customWidth="1"/>
    <col min="12805" max="12813" width="8.7109375" style="27" customWidth="1"/>
    <col min="12814" max="12814" width="20.7109375" style="27" customWidth="1"/>
    <col min="12815" max="12815" width="12.7109375" style="27" bestFit="1" customWidth="1"/>
    <col min="12816" max="13059" width="9.140625" style="27"/>
    <col min="13060" max="13060" width="20.7109375" style="27" customWidth="1"/>
    <col min="13061" max="13069" width="8.7109375" style="27" customWidth="1"/>
    <col min="13070" max="13070" width="20.7109375" style="27" customWidth="1"/>
    <col min="13071" max="13071" width="12.7109375" style="27" bestFit="1" customWidth="1"/>
    <col min="13072" max="13315" width="9.140625" style="27"/>
    <col min="13316" max="13316" width="20.7109375" style="27" customWidth="1"/>
    <col min="13317" max="13325" width="8.7109375" style="27" customWidth="1"/>
    <col min="13326" max="13326" width="20.7109375" style="27" customWidth="1"/>
    <col min="13327" max="13327" width="12.7109375" style="27" bestFit="1" customWidth="1"/>
    <col min="13328" max="13571" width="9.140625" style="27"/>
    <col min="13572" max="13572" width="20.7109375" style="27" customWidth="1"/>
    <col min="13573" max="13581" width="8.7109375" style="27" customWidth="1"/>
    <col min="13582" max="13582" width="20.7109375" style="27" customWidth="1"/>
    <col min="13583" max="13583" width="12.7109375" style="27" bestFit="1" customWidth="1"/>
    <col min="13584" max="13827" width="9.140625" style="27"/>
    <col min="13828" max="13828" width="20.7109375" style="27" customWidth="1"/>
    <col min="13829" max="13837" width="8.7109375" style="27" customWidth="1"/>
    <col min="13838" max="13838" width="20.7109375" style="27" customWidth="1"/>
    <col min="13839" max="13839" width="12.7109375" style="27" bestFit="1" customWidth="1"/>
    <col min="13840" max="14083" width="9.140625" style="27"/>
    <col min="14084" max="14084" width="20.7109375" style="27" customWidth="1"/>
    <col min="14085" max="14093" width="8.7109375" style="27" customWidth="1"/>
    <col min="14094" max="14094" width="20.7109375" style="27" customWidth="1"/>
    <col min="14095" max="14095" width="12.7109375" style="27" bestFit="1" customWidth="1"/>
    <col min="14096" max="14339" width="9.140625" style="27"/>
    <col min="14340" max="14340" width="20.7109375" style="27" customWidth="1"/>
    <col min="14341" max="14349" width="8.7109375" style="27" customWidth="1"/>
    <col min="14350" max="14350" width="20.7109375" style="27" customWidth="1"/>
    <col min="14351" max="14351" width="12.7109375" style="27" bestFit="1" customWidth="1"/>
    <col min="14352" max="14595" width="9.140625" style="27"/>
    <col min="14596" max="14596" width="20.7109375" style="27" customWidth="1"/>
    <col min="14597" max="14605" width="8.7109375" style="27" customWidth="1"/>
    <col min="14606" max="14606" width="20.7109375" style="27" customWidth="1"/>
    <col min="14607" max="14607" width="12.7109375" style="27" bestFit="1" customWidth="1"/>
    <col min="14608" max="14851" width="9.140625" style="27"/>
    <col min="14852" max="14852" width="20.7109375" style="27" customWidth="1"/>
    <col min="14853" max="14861" width="8.7109375" style="27" customWidth="1"/>
    <col min="14862" max="14862" width="20.7109375" style="27" customWidth="1"/>
    <col min="14863" max="14863" width="12.7109375" style="27" bestFit="1" customWidth="1"/>
    <col min="14864" max="15107" width="9.140625" style="27"/>
    <col min="15108" max="15108" width="20.7109375" style="27" customWidth="1"/>
    <col min="15109" max="15117" width="8.7109375" style="27" customWidth="1"/>
    <col min="15118" max="15118" width="20.7109375" style="27" customWidth="1"/>
    <col min="15119" max="15119" width="12.7109375" style="27" bestFit="1" customWidth="1"/>
    <col min="15120" max="15363" width="9.140625" style="27"/>
    <col min="15364" max="15364" width="20.7109375" style="27" customWidth="1"/>
    <col min="15365" max="15373" width="8.7109375" style="27" customWidth="1"/>
    <col min="15374" max="15374" width="20.7109375" style="27" customWidth="1"/>
    <col min="15375" max="15375" width="12.7109375" style="27" bestFit="1" customWidth="1"/>
    <col min="15376" max="15619" width="9.140625" style="27"/>
    <col min="15620" max="15620" width="20.7109375" style="27" customWidth="1"/>
    <col min="15621" max="15629" width="8.7109375" style="27" customWidth="1"/>
    <col min="15630" max="15630" width="20.7109375" style="27" customWidth="1"/>
    <col min="15631" max="15631" width="12.7109375" style="27" bestFit="1" customWidth="1"/>
    <col min="15632" max="15875" width="9.140625" style="27"/>
    <col min="15876" max="15876" width="20.7109375" style="27" customWidth="1"/>
    <col min="15877" max="15885" width="8.7109375" style="27" customWidth="1"/>
    <col min="15886" max="15886" width="20.7109375" style="27" customWidth="1"/>
    <col min="15887" max="15887" width="12.7109375" style="27" bestFit="1" customWidth="1"/>
    <col min="15888" max="16131" width="9.140625" style="27"/>
    <col min="16132" max="16132" width="20.7109375" style="27" customWidth="1"/>
    <col min="16133" max="16141" width="8.7109375" style="27" customWidth="1"/>
    <col min="16142" max="16142" width="20.7109375" style="27" customWidth="1"/>
    <col min="16143" max="16143" width="12.7109375" style="27" bestFit="1" customWidth="1"/>
    <col min="16144" max="16384" width="9.140625" style="27"/>
  </cols>
  <sheetData>
    <row r="1" spans="1:15" ht="23.25" x14ac:dyDescent="0.25">
      <c r="A1" s="1330" t="s">
        <v>407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4"/>
    </row>
    <row r="2" spans="1:15" ht="15.75" x14ac:dyDescent="0.25">
      <c r="A2" s="1331" t="s">
        <v>427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4"/>
    </row>
    <row r="3" spans="1:15" ht="15.75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4"/>
    </row>
    <row r="4" spans="1:15" ht="27.75" customHeight="1" x14ac:dyDescent="0.3">
      <c r="A4" s="675" t="s">
        <v>126</v>
      </c>
      <c r="B4" s="269"/>
      <c r="C4" s="269"/>
      <c r="D4" s="269"/>
      <c r="E4" s="1654"/>
      <c r="F4" s="1654"/>
      <c r="G4" s="1654"/>
      <c r="H4" s="1654"/>
      <c r="I4" s="269"/>
      <c r="J4" s="269"/>
      <c r="K4" s="269"/>
      <c r="L4" s="269"/>
      <c r="M4" s="270"/>
      <c r="N4" s="678" t="s">
        <v>127</v>
      </c>
    </row>
    <row r="5" spans="1:15" ht="24.75" customHeight="1" x14ac:dyDescent="0.2">
      <c r="A5" s="1661" t="s">
        <v>934</v>
      </c>
      <c r="B5" s="1657" t="s">
        <v>697</v>
      </c>
      <c r="C5" s="1657"/>
      <c r="D5" s="1657"/>
      <c r="E5" s="1657"/>
      <c r="F5" s="1658" t="s">
        <v>696</v>
      </c>
      <c r="G5" s="1658"/>
      <c r="H5" s="1658"/>
      <c r="I5" s="1658"/>
      <c r="J5" s="1658" t="s">
        <v>698</v>
      </c>
      <c r="K5" s="1658"/>
      <c r="L5" s="1658"/>
      <c r="M5" s="1658"/>
      <c r="N5" s="1663" t="s">
        <v>755</v>
      </c>
    </row>
    <row r="6" spans="1:15" ht="35.25" customHeight="1" x14ac:dyDescent="0.2">
      <c r="A6" s="1662"/>
      <c r="B6" s="380" t="s">
        <v>673</v>
      </c>
      <c r="C6" s="381" t="s">
        <v>1385</v>
      </c>
      <c r="D6" s="381" t="s">
        <v>566</v>
      </c>
      <c r="E6" s="381" t="s">
        <v>565</v>
      </c>
      <c r="F6" s="380" t="s">
        <v>394</v>
      </c>
      <c r="G6" s="381" t="s">
        <v>1385</v>
      </c>
      <c r="H6" s="381" t="s">
        <v>566</v>
      </c>
      <c r="I6" s="381" t="s">
        <v>565</v>
      </c>
      <c r="J6" s="380" t="s">
        <v>394</v>
      </c>
      <c r="K6" s="381" t="s">
        <v>1385</v>
      </c>
      <c r="L6" s="381" t="s">
        <v>566</v>
      </c>
      <c r="M6" s="381" t="s">
        <v>565</v>
      </c>
      <c r="N6" s="1664"/>
    </row>
    <row r="7" spans="1:15" ht="24.95" customHeight="1" thickBot="1" x14ac:dyDescent="0.3">
      <c r="A7" s="531" t="s">
        <v>582</v>
      </c>
      <c r="B7" s="155">
        <f>E7+D7+C7</f>
        <v>158</v>
      </c>
      <c r="C7" s="155">
        <f>SUM(K7+G7)</f>
        <v>1</v>
      </c>
      <c r="D7" s="155">
        <f>SUM(L7+H7)</f>
        <v>80</v>
      </c>
      <c r="E7" s="155">
        <f t="shared" ref="E7:E15" si="0">SUM(M7+I7)</f>
        <v>77</v>
      </c>
      <c r="F7" s="155">
        <f>I7+H7+G7</f>
        <v>113</v>
      </c>
      <c r="G7" s="155">
        <v>1</v>
      </c>
      <c r="H7" s="186">
        <v>55</v>
      </c>
      <c r="I7" s="186">
        <v>57</v>
      </c>
      <c r="J7" s="155">
        <f>M7+L7+K7</f>
        <v>45</v>
      </c>
      <c r="K7" s="155">
        <v>0</v>
      </c>
      <c r="L7" s="186">
        <v>25</v>
      </c>
      <c r="M7" s="186">
        <v>20</v>
      </c>
      <c r="N7" s="475" t="s">
        <v>37</v>
      </c>
      <c r="O7" s="4"/>
    </row>
    <row r="8" spans="1:15" ht="24.95" customHeight="1" thickTop="1" thickBot="1" x14ac:dyDescent="0.3">
      <c r="A8" s="565" t="s">
        <v>583</v>
      </c>
      <c r="B8" s="159">
        <f t="shared" ref="B8:B15" si="1">E8+D8+C8</f>
        <v>9</v>
      </c>
      <c r="C8" s="159">
        <f t="shared" ref="C8:D15" si="2">SUM(K8+G8)</f>
        <v>0</v>
      </c>
      <c r="D8" s="159">
        <f t="shared" si="2"/>
        <v>3</v>
      </c>
      <c r="E8" s="159">
        <f t="shared" si="0"/>
        <v>6</v>
      </c>
      <c r="F8" s="159">
        <f t="shared" ref="F8:F15" si="3">I8+H8+G8</f>
        <v>5</v>
      </c>
      <c r="G8" s="159">
        <v>0</v>
      </c>
      <c r="H8" s="188">
        <v>1</v>
      </c>
      <c r="I8" s="188">
        <v>4</v>
      </c>
      <c r="J8" s="159">
        <f t="shared" ref="J8:J15" si="4">M8+L8+K8</f>
        <v>4</v>
      </c>
      <c r="K8" s="159">
        <v>0</v>
      </c>
      <c r="L8" s="188">
        <v>2</v>
      </c>
      <c r="M8" s="188">
        <v>2</v>
      </c>
      <c r="N8" s="575" t="s">
        <v>38</v>
      </c>
      <c r="O8" s="4"/>
    </row>
    <row r="9" spans="1:15" ht="24.95" customHeight="1" thickTop="1" thickBot="1" x14ac:dyDescent="0.3">
      <c r="A9" s="531" t="s">
        <v>584</v>
      </c>
      <c r="B9" s="155">
        <f t="shared" si="1"/>
        <v>1</v>
      </c>
      <c r="C9" s="155">
        <f t="shared" si="2"/>
        <v>0</v>
      </c>
      <c r="D9" s="155">
        <f t="shared" si="2"/>
        <v>0</v>
      </c>
      <c r="E9" s="155">
        <f t="shared" si="0"/>
        <v>1</v>
      </c>
      <c r="F9" s="155">
        <f t="shared" si="3"/>
        <v>1</v>
      </c>
      <c r="G9" s="155">
        <v>0</v>
      </c>
      <c r="H9" s="186">
        <v>0</v>
      </c>
      <c r="I9" s="186">
        <v>1</v>
      </c>
      <c r="J9" s="155">
        <f t="shared" si="4"/>
        <v>0</v>
      </c>
      <c r="K9" s="155">
        <v>0</v>
      </c>
      <c r="L9" s="186">
        <v>0</v>
      </c>
      <c r="M9" s="186">
        <v>0</v>
      </c>
      <c r="N9" s="475" t="s">
        <v>39</v>
      </c>
      <c r="O9" s="4"/>
    </row>
    <row r="10" spans="1:15" ht="24.95" customHeight="1" thickTop="1" thickBot="1" x14ac:dyDescent="0.3">
      <c r="A10" s="565" t="s">
        <v>585</v>
      </c>
      <c r="B10" s="159">
        <f t="shared" si="1"/>
        <v>2</v>
      </c>
      <c r="C10" s="159">
        <f t="shared" si="2"/>
        <v>0</v>
      </c>
      <c r="D10" s="159">
        <f t="shared" si="2"/>
        <v>2</v>
      </c>
      <c r="E10" s="159">
        <f t="shared" si="0"/>
        <v>0</v>
      </c>
      <c r="F10" s="159">
        <f t="shared" si="3"/>
        <v>1</v>
      </c>
      <c r="G10" s="159">
        <v>0</v>
      </c>
      <c r="H10" s="188">
        <v>1</v>
      </c>
      <c r="I10" s="188">
        <v>0</v>
      </c>
      <c r="J10" s="159">
        <f t="shared" si="4"/>
        <v>1</v>
      </c>
      <c r="K10" s="159">
        <v>0</v>
      </c>
      <c r="L10" s="188">
        <v>1</v>
      </c>
      <c r="M10" s="188">
        <v>0</v>
      </c>
      <c r="N10" s="575" t="s">
        <v>40</v>
      </c>
      <c r="O10" s="4"/>
    </row>
    <row r="11" spans="1:15" ht="24.95" customHeight="1" thickTop="1" thickBot="1" x14ac:dyDescent="0.3">
      <c r="A11" s="531" t="s">
        <v>586</v>
      </c>
      <c r="B11" s="155">
        <f t="shared" si="1"/>
        <v>1</v>
      </c>
      <c r="C11" s="155">
        <f t="shared" si="2"/>
        <v>0</v>
      </c>
      <c r="D11" s="155">
        <f t="shared" si="2"/>
        <v>0</v>
      </c>
      <c r="E11" s="155">
        <f t="shared" si="0"/>
        <v>1</v>
      </c>
      <c r="F11" s="155">
        <f t="shared" si="3"/>
        <v>0</v>
      </c>
      <c r="G11" s="155">
        <v>0</v>
      </c>
      <c r="H11" s="186">
        <v>0</v>
      </c>
      <c r="I11" s="186">
        <v>0</v>
      </c>
      <c r="J11" s="155">
        <f t="shared" si="4"/>
        <v>1</v>
      </c>
      <c r="K11" s="155">
        <v>0</v>
      </c>
      <c r="L11" s="186">
        <v>0</v>
      </c>
      <c r="M11" s="186">
        <v>1</v>
      </c>
      <c r="N11" s="475" t="s">
        <v>41</v>
      </c>
      <c r="O11" s="4"/>
    </row>
    <row r="12" spans="1:15" ht="24.95" customHeight="1" thickTop="1" thickBot="1" x14ac:dyDescent="0.3">
      <c r="A12" s="565" t="s">
        <v>587</v>
      </c>
      <c r="B12" s="159">
        <f t="shared" si="1"/>
        <v>0</v>
      </c>
      <c r="C12" s="159">
        <f t="shared" si="2"/>
        <v>0</v>
      </c>
      <c r="D12" s="159">
        <f t="shared" si="2"/>
        <v>0</v>
      </c>
      <c r="E12" s="159">
        <f t="shared" si="0"/>
        <v>0</v>
      </c>
      <c r="F12" s="159">
        <f t="shared" si="3"/>
        <v>0</v>
      </c>
      <c r="G12" s="159">
        <v>0</v>
      </c>
      <c r="H12" s="188">
        <v>0</v>
      </c>
      <c r="I12" s="188">
        <v>0</v>
      </c>
      <c r="J12" s="159">
        <f t="shared" si="4"/>
        <v>0</v>
      </c>
      <c r="K12" s="159">
        <v>0</v>
      </c>
      <c r="L12" s="188">
        <v>0</v>
      </c>
      <c r="M12" s="188">
        <v>0</v>
      </c>
      <c r="N12" s="575" t="s">
        <v>42</v>
      </c>
      <c r="O12" s="4"/>
    </row>
    <row r="13" spans="1:15" ht="24.95" customHeight="1" thickTop="1" thickBot="1" x14ac:dyDescent="0.3">
      <c r="A13" s="531" t="s">
        <v>588</v>
      </c>
      <c r="B13" s="155">
        <f t="shared" si="1"/>
        <v>0</v>
      </c>
      <c r="C13" s="155">
        <f t="shared" si="2"/>
        <v>0</v>
      </c>
      <c r="D13" s="155">
        <f t="shared" si="2"/>
        <v>0</v>
      </c>
      <c r="E13" s="155">
        <f t="shared" si="0"/>
        <v>0</v>
      </c>
      <c r="F13" s="155">
        <f t="shared" si="3"/>
        <v>0</v>
      </c>
      <c r="G13" s="155">
        <v>0</v>
      </c>
      <c r="H13" s="186">
        <v>0</v>
      </c>
      <c r="I13" s="186">
        <v>0</v>
      </c>
      <c r="J13" s="155">
        <f t="shared" si="4"/>
        <v>0</v>
      </c>
      <c r="K13" s="155">
        <v>0</v>
      </c>
      <c r="L13" s="186">
        <v>0</v>
      </c>
      <c r="M13" s="186">
        <v>0</v>
      </c>
      <c r="N13" s="475" t="s">
        <v>43</v>
      </c>
      <c r="O13" s="4"/>
    </row>
    <row r="14" spans="1:15" ht="24.95" customHeight="1" thickTop="1" thickBot="1" x14ac:dyDescent="0.3">
      <c r="A14" s="565" t="s">
        <v>589</v>
      </c>
      <c r="B14" s="159">
        <f t="shared" si="1"/>
        <v>0</v>
      </c>
      <c r="C14" s="159">
        <f t="shared" si="2"/>
        <v>0</v>
      </c>
      <c r="D14" s="159">
        <f t="shared" si="2"/>
        <v>0</v>
      </c>
      <c r="E14" s="159">
        <f t="shared" si="0"/>
        <v>0</v>
      </c>
      <c r="F14" s="159">
        <f t="shared" si="3"/>
        <v>0</v>
      </c>
      <c r="G14" s="159">
        <v>0</v>
      </c>
      <c r="H14" s="188">
        <v>0</v>
      </c>
      <c r="I14" s="188">
        <v>0</v>
      </c>
      <c r="J14" s="159">
        <f t="shared" si="4"/>
        <v>0</v>
      </c>
      <c r="K14" s="159">
        <v>0</v>
      </c>
      <c r="L14" s="188">
        <v>0</v>
      </c>
      <c r="M14" s="188">
        <v>0</v>
      </c>
      <c r="N14" s="575" t="s">
        <v>538</v>
      </c>
      <c r="O14" s="4"/>
    </row>
    <row r="15" spans="1:15" ht="24.95" customHeight="1" thickTop="1" x14ac:dyDescent="0.25">
      <c r="A15" s="589" t="s">
        <v>595</v>
      </c>
      <c r="B15" s="161">
        <f t="shared" si="1"/>
        <v>1</v>
      </c>
      <c r="C15" s="161">
        <f t="shared" si="2"/>
        <v>0</v>
      </c>
      <c r="D15" s="161">
        <f t="shared" si="2"/>
        <v>0</v>
      </c>
      <c r="E15" s="161">
        <f t="shared" si="0"/>
        <v>1</v>
      </c>
      <c r="F15" s="161">
        <f t="shared" si="3"/>
        <v>0</v>
      </c>
      <c r="G15" s="161">
        <v>0</v>
      </c>
      <c r="H15" s="210">
        <v>0</v>
      </c>
      <c r="I15" s="210">
        <v>0</v>
      </c>
      <c r="J15" s="161">
        <f t="shared" si="4"/>
        <v>1</v>
      </c>
      <c r="K15" s="161">
        <v>0</v>
      </c>
      <c r="L15" s="210">
        <v>0</v>
      </c>
      <c r="M15" s="210">
        <v>1</v>
      </c>
      <c r="N15" s="590" t="s">
        <v>177</v>
      </c>
      <c r="O15" s="4"/>
    </row>
    <row r="16" spans="1:15" ht="30" customHeight="1" x14ac:dyDescent="0.2">
      <c r="A16" s="540" t="s">
        <v>44</v>
      </c>
      <c r="B16" s="181">
        <f>SUM(B7:B15)</f>
        <v>172</v>
      </c>
      <c r="C16" s="181">
        <f t="shared" ref="C16:M16" si="5">SUM(C7:C15)</f>
        <v>1</v>
      </c>
      <c r="D16" s="181">
        <f t="shared" si="5"/>
        <v>85</v>
      </c>
      <c r="E16" s="181">
        <f t="shared" si="5"/>
        <v>86</v>
      </c>
      <c r="F16" s="181">
        <f>SUM(F7:F15)</f>
        <v>120</v>
      </c>
      <c r="G16" s="181">
        <f t="shared" si="5"/>
        <v>1</v>
      </c>
      <c r="H16" s="181">
        <f t="shared" si="5"/>
        <v>57</v>
      </c>
      <c r="I16" s="181">
        <f t="shared" si="5"/>
        <v>62</v>
      </c>
      <c r="J16" s="181">
        <f>SUM(J7:J15)</f>
        <v>52</v>
      </c>
      <c r="K16" s="181">
        <f t="shared" si="5"/>
        <v>0</v>
      </c>
      <c r="L16" s="181">
        <f t="shared" si="5"/>
        <v>28</v>
      </c>
      <c r="M16" s="181">
        <f t="shared" si="5"/>
        <v>24</v>
      </c>
      <c r="N16" s="535" t="s">
        <v>45</v>
      </c>
    </row>
    <row r="17" spans="1:1" x14ac:dyDescent="0.25">
      <c r="A17" s="24"/>
    </row>
    <row r="18" spans="1:1" x14ac:dyDescent="0.25">
      <c r="A18" s="24"/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B9DF-8EF9-4CE8-8862-4513DDC426D3}">
  <dimension ref="A1:O21"/>
  <sheetViews>
    <sheetView view="pageBreakPreview" zoomScaleNormal="100" zoomScaleSheetLayoutView="100" workbookViewId="0">
      <selection activeCell="G21" sqref="G21"/>
    </sheetView>
  </sheetViews>
  <sheetFormatPr defaultRowHeight="15" x14ac:dyDescent="0.25"/>
  <cols>
    <col min="1" max="1" width="20.7109375" style="43" customWidth="1"/>
    <col min="2" max="13" width="7.85546875" style="43" customWidth="1"/>
    <col min="14" max="14" width="20.7109375" style="43" customWidth="1"/>
    <col min="15" max="15" width="12.7109375" style="27" bestFit="1" customWidth="1"/>
    <col min="16" max="259" width="9.140625" style="27"/>
    <col min="260" max="260" width="20.7109375" style="27" customWidth="1"/>
    <col min="261" max="269" width="8.7109375" style="27" customWidth="1"/>
    <col min="270" max="270" width="20.7109375" style="27" customWidth="1"/>
    <col min="271" max="271" width="12.7109375" style="27" bestFit="1" customWidth="1"/>
    <col min="272" max="515" width="9.140625" style="27"/>
    <col min="516" max="516" width="20.7109375" style="27" customWidth="1"/>
    <col min="517" max="525" width="8.7109375" style="27" customWidth="1"/>
    <col min="526" max="526" width="20.7109375" style="27" customWidth="1"/>
    <col min="527" max="527" width="12.7109375" style="27" bestFit="1" customWidth="1"/>
    <col min="528" max="771" width="9.140625" style="27"/>
    <col min="772" max="772" width="20.7109375" style="27" customWidth="1"/>
    <col min="773" max="781" width="8.7109375" style="27" customWidth="1"/>
    <col min="782" max="782" width="20.7109375" style="27" customWidth="1"/>
    <col min="783" max="783" width="12.7109375" style="27" bestFit="1" customWidth="1"/>
    <col min="784" max="1027" width="9.140625" style="27"/>
    <col min="1028" max="1028" width="20.7109375" style="27" customWidth="1"/>
    <col min="1029" max="1037" width="8.7109375" style="27" customWidth="1"/>
    <col min="1038" max="1038" width="20.7109375" style="27" customWidth="1"/>
    <col min="1039" max="1039" width="12.7109375" style="27" bestFit="1" customWidth="1"/>
    <col min="1040" max="1283" width="9.140625" style="27"/>
    <col min="1284" max="1284" width="20.7109375" style="27" customWidth="1"/>
    <col min="1285" max="1293" width="8.7109375" style="27" customWidth="1"/>
    <col min="1294" max="1294" width="20.7109375" style="27" customWidth="1"/>
    <col min="1295" max="1295" width="12.7109375" style="27" bestFit="1" customWidth="1"/>
    <col min="1296" max="1539" width="9.140625" style="27"/>
    <col min="1540" max="1540" width="20.7109375" style="27" customWidth="1"/>
    <col min="1541" max="1549" width="8.7109375" style="27" customWidth="1"/>
    <col min="1550" max="1550" width="20.7109375" style="27" customWidth="1"/>
    <col min="1551" max="1551" width="12.7109375" style="27" bestFit="1" customWidth="1"/>
    <col min="1552" max="1795" width="9.140625" style="27"/>
    <col min="1796" max="1796" width="20.7109375" style="27" customWidth="1"/>
    <col min="1797" max="1805" width="8.7109375" style="27" customWidth="1"/>
    <col min="1806" max="1806" width="20.7109375" style="27" customWidth="1"/>
    <col min="1807" max="1807" width="12.7109375" style="27" bestFit="1" customWidth="1"/>
    <col min="1808" max="2051" width="9.140625" style="27"/>
    <col min="2052" max="2052" width="20.7109375" style="27" customWidth="1"/>
    <col min="2053" max="2061" width="8.7109375" style="27" customWidth="1"/>
    <col min="2062" max="2062" width="20.7109375" style="27" customWidth="1"/>
    <col min="2063" max="2063" width="12.7109375" style="27" bestFit="1" customWidth="1"/>
    <col min="2064" max="2307" width="9.140625" style="27"/>
    <col min="2308" max="2308" width="20.7109375" style="27" customWidth="1"/>
    <col min="2309" max="2317" width="8.7109375" style="27" customWidth="1"/>
    <col min="2318" max="2318" width="20.7109375" style="27" customWidth="1"/>
    <col min="2319" max="2319" width="12.7109375" style="27" bestFit="1" customWidth="1"/>
    <col min="2320" max="2563" width="9.140625" style="27"/>
    <col min="2564" max="2564" width="20.7109375" style="27" customWidth="1"/>
    <col min="2565" max="2573" width="8.7109375" style="27" customWidth="1"/>
    <col min="2574" max="2574" width="20.7109375" style="27" customWidth="1"/>
    <col min="2575" max="2575" width="12.7109375" style="27" bestFit="1" customWidth="1"/>
    <col min="2576" max="2819" width="9.140625" style="27"/>
    <col min="2820" max="2820" width="20.7109375" style="27" customWidth="1"/>
    <col min="2821" max="2829" width="8.7109375" style="27" customWidth="1"/>
    <col min="2830" max="2830" width="20.7109375" style="27" customWidth="1"/>
    <col min="2831" max="2831" width="12.7109375" style="27" bestFit="1" customWidth="1"/>
    <col min="2832" max="3075" width="9.140625" style="27"/>
    <col min="3076" max="3076" width="20.7109375" style="27" customWidth="1"/>
    <col min="3077" max="3085" width="8.7109375" style="27" customWidth="1"/>
    <col min="3086" max="3086" width="20.7109375" style="27" customWidth="1"/>
    <col min="3087" max="3087" width="12.7109375" style="27" bestFit="1" customWidth="1"/>
    <col min="3088" max="3331" width="9.140625" style="27"/>
    <col min="3332" max="3332" width="20.7109375" style="27" customWidth="1"/>
    <col min="3333" max="3341" width="8.7109375" style="27" customWidth="1"/>
    <col min="3342" max="3342" width="20.7109375" style="27" customWidth="1"/>
    <col min="3343" max="3343" width="12.7109375" style="27" bestFit="1" customWidth="1"/>
    <col min="3344" max="3587" width="9.140625" style="27"/>
    <col min="3588" max="3588" width="20.7109375" style="27" customWidth="1"/>
    <col min="3589" max="3597" width="8.7109375" style="27" customWidth="1"/>
    <col min="3598" max="3598" width="20.7109375" style="27" customWidth="1"/>
    <col min="3599" max="3599" width="12.7109375" style="27" bestFit="1" customWidth="1"/>
    <col min="3600" max="3843" width="9.140625" style="27"/>
    <col min="3844" max="3844" width="20.7109375" style="27" customWidth="1"/>
    <col min="3845" max="3853" width="8.7109375" style="27" customWidth="1"/>
    <col min="3854" max="3854" width="20.7109375" style="27" customWidth="1"/>
    <col min="3855" max="3855" width="12.7109375" style="27" bestFit="1" customWidth="1"/>
    <col min="3856" max="4099" width="9.140625" style="27"/>
    <col min="4100" max="4100" width="20.7109375" style="27" customWidth="1"/>
    <col min="4101" max="4109" width="8.7109375" style="27" customWidth="1"/>
    <col min="4110" max="4110" width="20.7109375" style="27" customWidth="1"/>
    <col min="4111" max="4111" width="12.7109375" style="27" bestFit="1" customWidth="1"/>
    <col min="4112" max="4355" width="9.140625" style="27"/>
    <col min="4356" max="4356" width="20.7109375" style="27" customWidth="1"/>
    <col min="4357" max="4365" width="8.7109375" style="27" customWidth="1"/>
    <col min="4366" max="4366" width="20.7109375" style="27" customWidth="1"/>
    <col min="4367" max="4367" width="12.7109375" style="27" bestFit="1" customWidth="1"/>
    <col min="4368" max="4611" width="9.140625" style="27"/>
    <col min="4612" max="4612" width="20.7109375" style="27" customWidth="1"/>
    <col min="4613" max="4621" width="8.7109375" style="27" customWidth="1"/>
    <col min="4622" max="4622" width="20.7109375" style="27" customWidth="1"/>
    <col min="4623" max="4623" width="12.7109375" style="27" bestFit="1" customWidth="1"/>
    <col min="4624" max="4867" width="9.140625" style="27"/>
    <col min="4868" max="4868" width="20.7109375" style="27" customWidth="1"/>
    <col min="4869" max="4877" width="8.7109375" style="27" customWidth="1"/>
    <col min="4878" max="4878" width="20.7109375" style="27" customWidth="1"/>
    <col min="4879" max="4879" width="12.7109375" style="27" bestFit="1" customWidth="1"/>
    <col min="4880" max="5123" width="9.140625" style="27"/>
    <col min="5124" max="5124" width="20.7109375" style="27" customWidth="1"/>
    <col min="5125" max="5133" width="8.7109375" style="27" customWidth="1"/>
    <col min="5134" max="5134" width="20.7109375" style="27" customWidth="1"/>
    <col min="5135" max="5135" width="12.7109375" style="27" bestFit="1" customWidth="1"/>
    <col min="5136" max="5379" width="9.140625" style="27"/>
    <col min="5380" max="5380" width="20.7109375" style="27" customWidth="1"/>
    <col min="5381" max="5389" width="8.7109375" style="27" customWidth="1"/>
    <col min="5390" max="5390" width="20.7109375" style="27" customWidth="1"/>
    <col min="5391" max="5391" width="12.7109375" style="27" bestFit="1" customWidth="1"/>
    <col min="5392" max="5635" width="9.140625" style="27"/>
    <col min="5636" max="5636" width="20.7109375" style="27" customWidth="1"/>
    <col min="5637" max="5645" width="8.7109375" style="27" customWidth="1"/>
    <col min="5646" max="5646" width="20.7109375" style="27" customWidth="1"/>
    <col min="5647" max="5647" width="12.7109375" style="27" bestFit="1" customWidth="1"/>
    <col min="5648" max="5891" width="9.140625" style="27"/>
    <col min="5892" max="5892" width="20.7109375" style="27" customWidth="1"/>
    <col min="5893" max="5901" width="8.7109375" style="27" customWidth="1"/>
    <col min="5902" max="5902" width="20.7109375" style="27" customWidth="1"/>
    <col min="5903" max="5903" width="12.7109375" style="27" bestFit="1" customWidth="1"/>
    <col min="5904" max="6147" width="9.140625" style="27"/>
    <col min="6148" max="6148" width="20.7109375" style="27" customWidth="1"/>
    <col min="6149" max="6157" width="8.7109375" style="27" customWidth="1"/>
    <col min="6158" max="6158" width="20.7109375" style="27" customWidth="1"/>
    <col min="6159" max="6159" width="12.7109375" style="27" bestFit="1" customWidth="1"/>
    <col min="6160" max="6403" width="9.140625" style="27"/>
    <col min="6404" max="6404" width="20.7109375" style="27" customWidth="1"/>
    <col min="6405" max="6413" width="8.7109375" style="27" customWidth="1"/>
    <col min="6414" max="6414" width="20.7109375" style="27" customWidth="1"/>
    <col min="6415" max="6415" width="12.7109375" style="27" bestFit="1" customWidth="1"/>
    <col min="6416" max="6659" width="9.140625" style="27"/>
    <col min="6660" max="6660" width="20.7109375" style="27" customWidth="1"/>
    <col min="6661" max="6669" width="8.7109375" style="27" customWidth="1"/>
    <col min="6670" max="6670" width="20.7109375" style="27" customWidth="1"/>
    <col min="6671" max="6671" width="12.7109375" style="27" bestFit="1" customWidth="1"/>
    <col min="6672" max="6915" width="9.140625" style="27"/>
    <col min="6916" max="6916" width="20.7109375" style="27" customWidth="1"/>
    <col min="6917" max="6925" width="8.7109375" style="27" customWidth="1"/>
    <col min="6926" max="6926" width="20.7109375" style="27" customWidth="1"/>
    <col min="6927" max="6927" width="12.7109375" style="27" bestFit="1" customWidth="1"/>
    <col min="6928" max="7171" width="9.140625" style="27"/>
    <col min="7172" max="7172" width="20.7109375" style="27" customWidth="1"/>
    <col min="7173" max="7181" width="8.7109375" style="27" customWidth="1"/>
    <col min="7182" max="7182" width="20.7109375" style="27" customWidth="1"/>
    <col min="7183" max="7183" width="12.7109375" style="27" bestFit="1" customWidth="1"/>
    <col min="7184" max="7427" width="9.140625" style="27"/>
    <col min="7428" max="7428" width="20.7109375" style="27" customWidth="1"/>
    <col min="7429" max="7437" width="8.7109375" style="27" customWidth="1"/>
    <col min="7438" max="7438" width="20.7109375" style="27" customWidth="1"/>
    <col min="7439" max="7439" width="12.7109375" style="27" bestFit="1" customWidth="1"/>
    <col min="7440" max="7683" width="9.140625" style="27"/>
    <col min="7684" max="7684" width="20.7109375" style="27" customWidth="1"/>
    <col min="7685" max="7693" width="8.7109375" style="27" customWidth="1"/>
    <col min="7694" max="7694" width="20.7109375" style="27" customWidth="1"/>
    <col min="7695" max="7695" width="12.7109375" style="27" bestFit="1" customWidth="1"/>
    <col min="7696" max="7939" width="9.140625" style="27"/>
    <col min="7940" max="7940" width="20.7109375" style="27" customWidth="1"/>
    <col min="7941" max="7949" width="8.7109375" style="27" customWidth="1"/>
    <col min="7950" max="7950" width="20.7109375" style="27" customWidth="1"/>
    <col min="7951" max="7951" width="12.7109375" style="27" bestFit="1" customWidth="1"/>
    <col min="7952" max="8195" width="9.140625" style="27"/>
    <col min="8196" max="8196" width="20.7109375" style="27" customWidth="1"/>
    <col min="8197" max="8205" width="8.7109375" style="27" customWidth="1"/>
    <col min="8206" max="8206" width="20.7109375" style="27" customWidth="1"/>
    <col min="8207" max="8207" width="12.7109375" style="27" bestFit="1" customWidth="1"/>
    <col min="8208" max="8451" width="9.140625" style="27"/>
    <col min="8452" max="8452" width="20.7109375" style="27" customWidth="1"/>
    <col min="8453" max="8461" width="8.7109375" style="27" customWidth="1"/>
    <col min="8462" max="8462" width="20.7109375" style="27" customWidth="1"/>
    <col min="8463" max="8463" width="12.7109375" style="27" bestFit="1" customWidth="1"/>
    <col min="8464" max="8707" width="9.140625" style="27"/>
    <col min="8708" max="8708" width="20.7109375" style="27" customWidth="1"/>
    <col min="8709" max="8717" width="8.7109375" style="27" customWidth="1"/>
    <col min="8718" max="8718" width="20.7109375" style="27" customWidth="1"/>
    <col min="8719" max="8719" width="12.7109375" style="27" bestFit="1" customWidth="1"/>
    <col min="8720" max="8963" width="9.140625" style="27"/>
    <col min="8964" max="8964" width="20.7109375" style="27" customWidth="1"/>
    <col min="8965" max="8973" width="8.7109375" style="27" customWidth="1"/>
    <col min="8974" max="8974" width="20.7109375" style="27" customWidth="1"/>
    <col min="8975" max="8975" width="12.7109375" style="27" bestFit="1" customWidth="1"/>
    <col min="8976" max="9219" width="9.140625" style="27"/>
    <col min="9220" max="9220" width="20.7109375" style="27" customWidth="1"/>
    <col min="9221" max="9229" width="8.7109375" style="27" customWidth="1"/>
    <col min="9230" max="9230" width="20.7109375" style="27" customWidth="1"/>
    <col min="9231" max="9231" width="12.7109375" style="27" bestFit="1" customWidth="1"/>
    <col min="9232" max="9475" width="9.140625" style="27"/>
    <col min="9476" max="9476" width="20.7109375" style="27" customWidth="1"/>
    <col min="9477" max="9485" width="8.7109375" style="27" customWidth="1"/>
    <col min="9486" max="9486" width="20.7109375" style="27" customWidth="1"/>
    <col min="9487" max="9487" width="12.7109375" style="27" bestFit="1" customWidth="1"/>
    <col min="9488" max="9731" width="9.140625" style="27"/>
    <col min="9732" max="9732" width="20.7109375" style="27" customWidth="1"/>
    <col min="9733" max="9741" width="8.7109375" style="27" customWidth="1"/>
    <col min="9742" max="9742" width="20.7109375" style="27" customWidth="1"/>
    <col min="9743" max="9743" width="12.7109375" style="27" bestFit="1" customWidth="1"/>
    <col min="9744" max="9987" width="9.140625" style="27"/>
    <col min="9988" max="9988" width="20.7109375" style="27" customWidth="1"/>
    <col min="9989" max="9997" width="8.7109375" style="27" customWidth="1"/>
    <col min="9998" max="9998" width="20.7109375" style="27" customWidth="1"/>
    <col min="9999" max="9999" width="12.7109375" style="27" bestFit="1" customWidth="1"/>
    <col min="10000" max="10243" width="9.140625" style="27"/>
    <col min="10244" max="10244" width="20.7109375" style="27" customWidth="1"/>
    <col min="10245" max="10253" width="8.7109375" style="27" customWidth="1"/>
    <col min="10254" max="10254" width="20.7109375" style="27" customWidth="1"/>
    <col min="10255" max="10255" width="12.7109375" style="27" bestFit="1" customWidth="1"/>
    <col min="10256" max="10499" width="9.140625" style="27"/>
    <col min="10500" max="10500" width="20.7109375" style="27" customWidth="1"/>
    <col min="10501" max="10509" width="8.7109375" style="27" customWidth="1"/>
    <col min="10510" max="10510" width="20.7109375" style="27" customWidth="1"/>
    <col min="10511" max="10511" width="12.7109375" style="27" bestFit="1" customWidth="1"/>
    <col min="10512" max="10755" width="9.140625" style="27"/>
    <col min="10756" max="10756" width="20.7109375" style="27" customWidth="1"/>
    <col min="10757" max="10765" width="8.7109375" style="27" customWidth="1"/>
    <col min="10766" max="10766" width="20.7109375" style="27" customWidth="1"/>
    <col min="10767" max="10767" width="12.7109375" style="27" bestFit="1" customWidth="1"/>
    <col min="10768" max="11011" width="9.140625" style="27"/>
    <col min="11012" max="11012" width="20.7109375" style="27" customWidth="1"/>
    <col min="11013" max="11021" width="8.7109375" style="27" customWidth="1"/>
    <col min="11022" max="11022" width="20.7109375" style="27" customWidth="1"/>
    <col min="11023" max="11023" width="12.7109375" style="27" bestFit="1" customWidth="1"/>
    <col min="11024" max="11267" width="9.140625" style="27"/>
    <col min="11268" max="11268" width="20.7109375" style="27" customWidth="1"/>
    <col min="11269" max="11277" width="8.7109375" style="27" customWidth="1"/>
    <col min="11278" max="11278" width="20.7109375" style="27" customWidth="1"/>
    <col min="11279" max="11279" width="12.7109375" style="27" bestFit="1" customWidth="1"/>
    <col min="11280" max="11523" width="9.140625" style="27"/>
    <col min="11524" max="11524" width="20.7109375" style="27" customWidth="1"/>
    <col min="11525" max="11533" width="8.7109375" style="27" customWidth="1"/>
    <col min="11534" max="11534" width="20.7109375" style="27" customWidth="1"/>
    <col min="11535" max="11535" width="12.7109375" style="27" bestFit="1" customWidth="1"/>
    <col min="11536" max="11779" width="9.140625" style="27"/>
    <col min="11780" max="11780" width="20.7109375" style="27" customWidth="1"/>
    <col min="11781" max="11789" width="8.7109375" style="27" customWidth="1"/>
    <col min="11790" max="11790" width="20.7109375" style="27" customWidth="1"/>
    <col min="11791" max="11791" width="12.7109375" style="27" bestFit="1" customWidth="1"/>
    <col min="11792" max="12035" width="9.140625" style="27"/>
    <col min="12036" max="12036" width="20.7109375" style="27" customWidth="1"/>
    <col min="12037" max="12045" width="8.7109375" style="27" customWidth="1"/>
    <col min="12046" max="12046" width="20.7109375" style="27" customWidth="1"/>
    <col min="12047" max="12047" width="12.7109375" style="27" bestFit="1" customWidth="1"/>
    <col min="12048" max="12291" width="9.140625" style="27"/>
    <col min="12292" max="12292" width="20.7109375" style="27" customWidth="1"/>
    <col min="12293" max="12301" width="8.7109375" style="27" customWidth="1"/>
    <col min="12302" max="12302" width="20.7109375" style="27" customWidth="1"/>
    <col min="12303" max="12303" width="12.7109375" style="27" bestFit="1" customWidth="1"/>
    <col min="12304" max="12547" width="9.140625" style="27"/>
    <col min="12548" max="12548" width="20.7109375" style="27" customWidth="1"/>
    <col min="12549" max="12557" width="8.7109375" style="27" customWidth="1"/>
    <col min="12558" max="12558" width="20.7109375" style="27" customWidth="1"/>
    <col min="12559" max="12559" width="12.7109375" style="27" bestFit="1" customWidth="1"/>
    <col min="12560" max="12803" width="9.140625" style="27"/>
    <col min="12804" max="12804" width="20.7109375" style="27" customWidth="1"/>
    <col min="12805" max="12813" width="8.7109375" style="27" customWidth="1"/>
    <col min="12814" max="12814" width="20.7109375" style="27" customWidth="1"/>
    <col min="12815" max="12815" width="12.7109375" style="27" bestFit="1" customWidth="1"/>
    <col min="12816" max="13059" width="9.140625" style="27"/>
    <col min="13060" max="13060" width="20.7109375" style="27" customWidth="1"/>
    <col min="13061" max="13069" width="8.7109375" style="27" customWidth="1"/>
    <col min="13070" max="13070" width="20.7109375" style="27" customWidth="1"/>
    <col min="13071" max="13071" width="12.7109375" style="27" bestFit="1" customWidth="1"/>
    <col min="13072" max="13315" width="9.140625" style="27"/>
    <col min="13316" max="13316" width="20.7109375" style="27" customWidth="1"/>
    <col min="13317" max="13325" width="8.7109375" style="27" customWidth="1"/>
    <col min="13326" max="13326" width="20.7109375" style="27" customWidth="1"/>
    <col min="13327" max="13327" width="12.7109375" style="27" bestFit="1" customWidth="1"/>
    <col min="13328" max="13571" width="9.140625" style="27"/>
    <col min="13572" max="13572" width="20.7109375" style="27" customWidth="1"/>
    <col min="13573" max="13581" width="8.7109375" style="27" customWidth="1"/>
    <col min="13582" max="13582" width="20.7109375" style="27" customWidth="1"/>
    <col min="13583" max="13583" width="12.7109375" style="27" bestFit="1" customWidth="1"/>
    <col min="13584" max="13827" width="9.140625" style="27"/>
    <col min="13828" max="13828" width="20.7109375" style="27" customWidth="1"/>
    <col min="13829" max="13837" width="8.7109375" style="27" customWidth="1"/>
    <col min="13838" max="13838" width="20.7109375" style="27" customWidth="1"/>
    <col min="13839" max="13839" width="12.7109375" style="27" bestFit="1" customWidth="1"/>
    <col min="13840" max="14083" width="9.140625" style="27"/>
    <col min="14084" max="14084" width="20.7109375" style="27" customWidth="1"/>
    <col min="14085" max="14093" width="8.7109375" style="27" customWidth="1"/>
    <col min="14094" max="14094" width="20.7109375" style="27" customWidth="1"/>
    <col min="14095" max="14095" width="12.7109375" style="27" bestFit="1" customWidth="1"/>
    <col min="14096" max="14339" width="9.140625" style="27"/>
    <col min="14340" max="14340" width="20.7109375" style="27" customWidth="1"/>
    <col min="14341" max="14349" width="8.7109375" style="27" customWidth="1"/>
    <col min="14350" max="14350" width="20.7109375" style="27" customWidth="1"/>
    <col min="14351" max="14351" width="12.7109375" style="27" bestFit="1" customWidth="1"/>
    <col min="14352" max="14595" width="9.140625" style="27"/>
    <col min="14596" max="14596" width="20.7109375" style="27" customWidth="1"/>
    <col min="14597" max="14605" width="8.7109375" style="27" customWidth="1"/>
    <col min="14606" max="14606" width="20.7109375" style="27" customWidth="1"/>
    <col min="14607" max="14607" width="12.7109375" style="27" bestFit="1" customWidth="1"/>
    <col min="14608" max="14851" width="9.140625" style="27"/>
    <col min="14852" max="14852" width="20.7109375" style="27" customWidth="1"/>
    <col min="14853" max="14861" width="8.7109375" style="27" customWidth="1"/>
    <col min="14862" max="14862" width="20.7109375" style="27" customWidth="1"/>
    <col min="14863" max="14863" width="12.7109375" style="27" bestFit="1" customWidth="1"/>
    <col min="14864" max="15107" width="9.140625" style="27"/>
    <col min="15108" max="15108" width="20.7109375" style="27" customWidth="1"/>
    <col min="15109" max="15117" width="8.7109375" style="27" customWidth="1"/>
    <col min="15118" max="15118" width="20.7109375" style="27" customWidth="1"/>
    <col min="15119" max="15119" width="12.7109375" style="27" bestFit="1" customWidth="1"/>
    <col min="15120" max="15363" width="9.140625" style="27"/>
    <col min="15364" max="15364" width="20.7109375" style="27" customWidth="1"/>
    <col min="15365" max="15373" width="8.7109375" style="27" customWidth="1"/>
    <col min="15374" max="15374" width="20.7109375" style="27" customWidth="1"/>
    <col min="15375" max="15375" width="12.7109375" style="27" bestFit="1" customWidth="1"/>
    <col min="15376" max="15619" width="9.140625" style="27"/>
    <col min="15620" max="15620" width="20.7109375" style="27" customWidth="1"/>
    <col min="15621" max="15629" width="8.7109375" style="27" customWidth="1"/>
    <col min="15630" max="15630" width="20.7109375" style="27" customWidth="1"/>
    <col min="15631" max="15631" width="12.7109375" style="27" bestFit="1" customWidth="1"/>
    <col min="15632" max="15875" width="9.140625" style="27"/>
    <col min="15876" max="15876" width="20.7109375" style="27" customWidth="1"/>
    <col min="15877" max="15885" width="8.7109375" style="27" customWidth="1"/>
    <col min="15886" max="15886" width="20.7109375" style="27" customWidth="1"/>
    <col min="15887" max="15887" width="12.7109375" style="27" bestFit="1" customWidth="1"/>
    <col min="15888" max="16131" width="9.140625" style="27"/>
    <col min="16132" max="16132" width="20.7109375" style="27" customWidth="1"/>
    <col min="16133" max="16141" width="8.7109375" style="27" customWidth="1"/>
    <col min="16142" max="16142" width="20.7109375" style="27" customWidth="1"/>
    <col min="16143" max="16143" width="12.7109375" style="27" bestFit="1" customWidth="1"/>
    <col min="16144" max="16384" width="9.140625" style="27"/>
  </cols>
  <sheetData>
    <row r="1" spans="1:15" ht="23.25" x14ac:dyDescent="0.25">
      <c r="A1" s="1330" t="s">
        <v>408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4"/>
    </row>
    <row r="2" spans="1:15" ht="15.75" x14ac:dyDescent="0.25">
      <c r="A2" s="1331" t="s">
        <v>428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4"/>
    </row>
    <row r="3" spans="1:15" ht="15.75" x14ac:dyDescent="0.25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4"/>
    </row>
    <row r="4" spans="1:15" ht="27.75" customHeight="1" x14ac:dyDescent="0.3">
      <c r="A4" s="675" t="s">
        <v>135</v>
      </c>
      <c r="B4" s="269"/>
      <c r="C4" s="269"/>
      <c r="D4" s="269"/>
      <c r="E4" s="1654"/>
      <c r="F4" s="1654"/>
      <c r="G4" s="1654"/>
      <c r="H4" s="1654"/>
      <c r="I4" s="269"/>
      <c r="J4" s="269"/>
      <c r="K4" s="269"/>
      <c r="L4" s="269"/>
      <c r="M4" s="270"/>
      <c r="N4" s="678" t="s">
        <v>46</v>
      </c>
    </row>
    <row r="5" spans="1:15" ht="24.75" customHeight="1" x14ac:dyDescent="0.2">
      <c r="A5" s="1661" t="s">
        <v>1388</v>
      </c>
      <c r="B5" s="1657" t="s">
        <v>697</v>
      </c>
      <c r="C5" s="1657"/>
      <c r="D5" s="1657"/>
      <c r="E5" s="1657"/>
      <c r="F5" s="1658" t="s">
        <v>696</v>
      </c>
      <c r="G5" s="1658"/>
      <c r="H5" s="1658"/>
      <c r="I5" s="1658"/>
      <c r="J5" s="1658" t="s">
        <v>698</v>
      </c>
      <c r="K5" s="1658"/>
      <c r="L5" s="1658"/>
      <c r="M5" s="1658"/>
      <c r="N5" s="1663" t="s">
        <v>1387</v>
      </c>
    </row>
    <row r="6" spans="1:15" ht="35.25" customHeight="1" x14ac:dyDescent="0.2">
      <c r="A6" s="1662"/>
      <c r="B6" s="380" t="s">
        <v>673</v>
      </c>
      <c r="C6" s="381" t="s">
        <v>1385</v>
      </c>
      <c r="D6" s="381" t="s">
        <v>566</v>
      </c>
      <c r="E6" s="381" t="s">
        <v>565</v>
      </c>
      <c r="F6" s="380" t="s">
        <v>394</v>
      </c>
      <c r="G6" s="381" t="s">
        <v>1385</v>
      </c>
      <c r="H6" s="381" t="s">
        <v>566</v>
      </c>
      <c r="I6" s="381" t="s">
        <v>565</v>
      </c>
      <c r="J6" s="380" t="s">
        <v>394</v>
      </c>
      <c r="K6" s="381" t="s">
        <v>1385</v>
      </c>
      <c r="L6" s="381" t="s">
        <v>566</v>
      </c>
      <c r="M6" s="381" t="s">
        <v>565</v>
      </c>
      <c r="N6" s="1664"/>
    </row>
    <row r="7" spans="1:15" ht="24.95" customHeight="1" thickBot="1" x14ac:dyDescent="0.3">
      <c r="A7" s="531" t="s">
        <v>632</v>
      </c>
      <c r="B7" s="155">
        <f>E7+D7+C7</f>
        <v>12</v>
      </c>
      <c r="C7" s="155">
        <f>SUM(K7+G7)</f>
        <v>0</v>
      </c>
      <c r="D7" s="155">
        <f>SUM(L7+H7)</f>
        <v>5</v>
      </c>
      <c r="E7" s="155">
        <f t="shared" ref="E7:E18" si="0">SUM(M7+I7)</f>
        <v>7</v>
      </c>
      <c r="F7" s="155">
        <f>I7+H7+G7</f>
        <v>9</v>
      </c>
      <c r="G7" s="155">
        <v>0</v>
      </c>
      <c r="H7" s="186">
        <v>4</v>
      </c>
      <c r="I7" s="186">
        <v>5</v>
      </c>
      <c r="J7" s="155">
        <f>M7+L7+K7</f>
        <v>3</v>
      </c>
      <c r="K7" s="155">
        <v>0</v>
      </c>
      <c r="L7" s="186">
        <v>1</v>
      </c>
      <c r="M7" s="186">
        <v>2</v>
      </c>
      <c r="N7" s="475" t="s">
        <v>47</v>
      </c>
      <c r="O7" s="4"/>
    </row>
    <row r="8" spans="1:15" ht="24.95" customHeight="1" thickTop="1" thickBot="1" x14ac:dyDescent="0.3">
      <c r="A8" s="565" t="s">
        <v>633</v>
      </c>
      <c r="B8" s="159">
        <f t="shared" ref="B8:B18" si="1">E8+D8+C8</f>
        <v>11</v>
      </c>
      <c r="C8" s="159">
        <f t="shared" ref="C8:D18" si="2">SUM(K8+G8)</f>
        <v>0</v>
      </c>
      <c r="D8" s="159">
        <f t="shared" si="2"/>
        <v>7</v>
      </c>
      <c r="E8" s="159">
        <f t="shared" si="0"/>
        <v>4</v>
      </c>
      <c r="F8" s="159">
        <f t="shared" ref="F8:F18" si="3">I8+H8+G8</f>
        <v>8</v>
      </c>
      <c r="G8" s="159">
        <v>0</v>
      </c>
      <c r="H8" s="188">
        <v>6</v>
      </c>
      <c r="I8" s="188">
        <v>2</v>
      </c>
      <c r="J8" s="159">
        <f t="shared" ref="J8:J18" si="4">M8+L8+K8</f>
        <v>3</v>
      </c>
      <c r="K8" s="159">
        <v>0</v>
      </c>
      <c r="L8" s="188">
        <v>1</v>
      </c>
      <c r="M8" s="188">
        <v>2</v>
      </c>
      <c r="N8" s="575" t="s">
        <v>48</v>
      </c>
      <c r="O8" s="4"/>
    </row>
    <row r="9" spans="1:15" ht="24.95" customHeight="1" thickTop="1" thickBot="1" x14ac:dyDescent="0.3">
      <c r="A9" s="531" t="s">
        <v>634</v>
      </c>
      <c r="B9" s="155">
        <f t="shared" si="1"/>
        <v>11</v>
      </c>
      <c r="C9" s="155">
        <f t="shared" si="2"/>
        <v>0</v>
      </c>
      <c r="D9" s="155">
        <f t="shared" si="2"/>
        <v>6</v>
      </c>
      <c r="E9" s="155">
        <f t="shared" si="0"/>
        <v>5</v>
      </c>
      <c r="F9" s="155">
        <f t="shared" si="3"/>
        <v>7</v>
      </c>
      <c r="G9" s="155">
        <v>0</v>
      </c>
      <c r="H9" s="186">
        <v>2</v>
      </c>
      <c r="I9" s="186">
        <v>5</v>
      </c>
      <c r="J9" s="155">
        <f t="shared" si="4"/>
        <v>4</v>
      </c>
      <c r="K9" s="155">
        <v>0</v>
      </c>
      <c r="L9" s="186">
        <v>4</v>
      </c>
      <c r="M9" s="186">
        <v>0</v>
      </c>
      <c r="N9" s="475" t="s">
        <v>49</v>
      </c>
      <c r="O9" s="4"/>
    </row>
    <row r="10" spans="1:15" ht="24.95" customHeight="1" thickTop="1" thickBot="1" x14ac:dyDescent="0.3">
      <c r="A10" s="565" t="s">
        <v>635</v>
      </c>
      <c r="B10" s="159">
        <f t="shared" si="1"/>
        <v>12</v>
      </c>
      <c r="C10" s="159">
        <f t="shared" si="2"/>
        <v>0</v>
      </c>
      <c r="D10" s="159">
        <f t="shared" si="2"/>
        <v>7</v>
      </c>
      <c r="E10" s="159">
        <f t="shared" si="0"/>
        <v>5</v>
      </c>
      <c r="F10" s="159">
        <f t="shared" si="3"/>
        <v>8</v>
      </c>
      <c r="G10" s="159">
        <v>0</v>
      </c>
      <c r="H10" s="188">
        <v>4</v>
      </c>
      <c r="I10" s="188">
        <v>4</v>
      </c>
      <c r="J10" s="159">
        <f t="shared" si="4"/>
        <v>4</v>
      </c>
      <c r="K10" s="159">
        <v>0</v>
      </c>
      <c r="L10" s="188">
        <v>3</v>
      </c>
      <c r="M10" s="188">
        <v>1</v>
      </c>
      <c r="N10" s="575" t="s">
        <v>50</v>
      </c>
      <c r="O10" s="4"/>
    </row>
    <row r="11" spans="1:15" ht="24.95" customHeight="1" thickTop="1" thickBot="1" x14ac:dyDescent="0.3">
      <c r="A11" s="531" t="s">
        <v>636</v>
      </c>
      <c r="B11" s="155">
        <f t="shared" si="1"/>
        <v>11</v>
      </c>
      <c r="C11" s="155">
        <f t="shared" ref="C11:C13" si="5">SUM(K11+G11)</f>
        <v>0</v>
      </c>
      <c r="D11" s="155">
        <f t="shared" ref="D11:D13" si="6">SUM(L11+H11)</f>
        <v>6</v>
      </c>
      <c r="E11" s="155">
        <f t="shared" ref="E11:E13" si="7">SUM(M11+I11)</f>
        <v>5</v>
      </c>
      <c r="F11" s="155">
        <f t="shared" si="3"/>
        <v>8</v>
      </c>
      <c r="G11" s="155">
        <v>0</v>
      </c>
      <c r="H11" s="186">
        <v>4</v>
      </c>
      <c r="I11" s="186">
        <v>4</v>
      </c>
      <c r="J11" s="155">
        <f t="shared" si="4"/>
        <v>3</v>
      </c>
      <c r="K11" s="155">
        <v>0</v>
      </c>
      <c r="L11" s="186">
        <v>2</v>
      </c>
      <c r="M11" s="186">
        <v>1</v>
      </c>
      <c r="N11" s="475" t="s">
        <v>51</v>
      </c>
      <c r="O11" s="4"/>
    </row>
    <row r="12" spans="1:15" ht="24.95" customHeight="1" thickTop="1" thickBot="1" x14ac:dyDescent="0.3">
      <c r="A12" s="565" t="s">
        <v>637</v>
      </c>
      <c r="B12" s="159">
        <f t="shared" si="1"/>
        <v>15</v>
      </c>
      <c r="C12" s="159">
        <f t="shared" si="5"/>
        <v>0</v>
      </c>
      <c r="D12" s="159">
        <f t="shared" si="6"/>
        <v>3</v>
      </c>
      <c r="E12" s="159">
        <f t="shared" si="7"/>
        <v>12</v>
      </c>
      <c r="F12" s="159">
        <f t="shared" si="3"/>
        <v>14</v>
      </c>
      <c r="G12" s="159">
        <v>0</v>
      </c>
      <c r="H12" s="188">
        <v>3</v>
      </c>
      <c r="I12" s="188">
        <v>11</v>
      </c>
      <c r="J12" s="159">
        <f t="shared" si="4"/>
        <v>1</v>
      </c>
      <c r="K12" s="159">
        <v>0</v>
      </c>
      <c r="L12" s="188">
        <v>0</v>
      </c>
      <c r="M12" s="188">
        <v>1</v>
      </c>
      <c r="N12" s="575" t="s">
        <v>545</v>
      </c>
      <c r="O12" s="4"/>
    </row>
    <row r="13" spans="1:15" ht="24.95" customHeight="1" thickTop="1" thickBot="1" x14ac:dyDescent="0.3">
      <c r="A13" s="531" t="s">
        <v>638</v>
      </c>
      <c r="B13" s="155">
        <f t="shared" si="1"/>
        <v>14</v>
      </c>
      <c r="C13" s="155">
        <f t="shared" si="5"/>
        <v>0</v>
      </c>
      <c r="D13" s="155">
        <f t="shared" si="6"/>
        <v>3</v>
      </c>
      <c r="E13" s="155">
        <f t="shared" si="7"/>
        <v>11</v>
      </c>
      <c r="F13" s="155">
        <f t="shared" si="3"/>
        <v>7</v>
      </c>
      <c r="G13" s="155">
        <v>0</v>
      </c>
      <c r="H13" s="186">
        <v>1</v>
      </c>
      <c r="I13" s="186">
        <v>6</v>
      </c>
      <c r="J13" s="155">
        <f t="shared" si="4"/>
        <v>7</v>
      </c>
      <c r="K13" s="155">
        <v>0</v>
      </c>
      <c r="L13" s="186">
        <v>2</v>
      </c>
      <c r="M13" s="186">
        <v>5</v>
      </c>
      <c r="N13" s="475" t="s">
        <v>52</v>
      </c>
      <c r="O13" s="4"/>
    </row>
    <row r="14" spans="1:15" ht="24.95" customHeight="1" thickTop="1" thickBot="1" x14ac:dyDescent="0.3">
      <c r="A14" s="565" t="s">
        <v>639</v>
      </c>
      <c r="B14" s="216">
        <f t="shared" si="1"/>
        <v>17</v>
      </c>
      <c r="C14" s="216">
        <f t="shared" si="2"/>
        <v>0</v>
      </c>
      <c r="D14" s="216">
        <f t="shared" si="2"/>
        <v>11</v>
      </c>
      <c r="E14" s="216">
        <f t="shared" si="0"/>
        <v>6</v>
      </c>
      <c r="F14" s="216">
        <f t="shared" si="3"/>
        <v>7</v>
      </c>
      <c r="G14" s="216">
        <v>0</v>
      </c>
      <c r="H14" s="218">
        <v>6</v>
      </c>
      <c r="I14" s="218">
        <v>1</v>
      </c>
      <c r="J14" s="216">
        <f t="shared" si="4"/>
        <v>10</v>
      </c>
      <c r="K14" s="216">
        <v>0</v>
      </c>
      <c r="L14" s="218">
        <v>5</v>
      </c>
      <c r="M14" s="218">
        <v>5</v>
      </c>
      <c r="N14" s="575" t="s">
        <v>53</v>
      </c>
      <c r="O14" s="4"/>
    </row>
    <row r="15" spans="1:15" ht="24.95" customHeight="1" thickTop="1" thickBot="1" x14ac:dyDescent="0.3">
      <c r="A15" s="531" t="s">
        <v>640</v>
      </c>
      <c r="B15" s="157">
        <f t="shared" si="1"/>
        <v>16</v>
      </c>
      <c r="C15" s="157">
        <f t="shared" si="2"/>
        <v>0</v>
      </c>
      <c r="D15" s="157">
        <f t="shared" si="2"/>
        <v>8</v>
      </c>
      <c r="E15" s="157">
        <f t="shared" si="0"/>
        <v>8</v>
      </c>
      <c r="F15" s="157">
        <f t="shared" si="3"/>
        <v>13</v>
      </c>
      <c r="G15" s="157">
        <v>0</v>
      </c>
      <c r="H15" s="164">
        <v>6</v>
      </c>
      <c r="I15" s="164">
        <v>7</v>
      </c>
      <c r="J15" s="157">
        <f t="shared" si="4"/>
        <v>3</v>
      </c>
      <c r="K15" s="157">
        <v>0</v>
      </c>
      <c r="L15" s="164">
        <v>2</v>
      </c>
      <c r="M15" s="164">
        <v>1</v>
      </c>
      <c r="N15" s="475" t="s">
        <v>54</v>
      </c>
      <c r="O15" s="4"/>
    </row>
    <row r="16" spans="1:15" ht="24.95" customHeight="1" thickTop="1" thickBot="1" x14ac:dyDescent="0.3">
      <c r="A16" s="565" t="s">
        <v>641</v>
      </c>
      <c r="B16" s="216">
        <f t="shared" si="1"/>
        <v>19</v>
      </c>
      <c r="C16" s="216">
        <f t="shared" si="2"/>
        <v>0</v>
      </c>
      <c r="D16" s="216">
        <f t="shared" si="2"/>
        <v>9</v>
      </c>
      <c r="E16" s="216">
        <f t="shared" si="0"/>
        <v>10</v>
      </c>
      <c r="F16" s="216">
        <f t="shared" si="3"/>
        <v>18</v>
      </c>
      <c r="G16" s="216">
        <v>0</v>
      </c>
      <c r="H16" s="218">
        <v>9</v>
      </c>
      <c r="I16" s="218">
        <v>9</v>
      </c>
      <c r="J16" s="216">
        <f t="shared" si="4"/>
        <v>1</v>
      </c>
      <c r="K16" s="216">
        <v>0</v>
      </c>
      <c r="L16" s="218">
        <v>0</v>
      </c>
      <c r="M16" s="218">
        <v>1</v>
      </c>
      <c r="N16" s="575" t="s">
        <v>55</v>
      </c>
      <c r="O16" s="4"/>
    </row>
    <row r="17" spans="1:15" ht="24.95" customHeight="1" thickTop="1" thickBot="1" x14ac:dyDescent="0.3">
      <c r="A17" s="531" t="s">
        <v>642</v>
      </c>
      <c r="B17" s="157">
        <f t="shared" si="1"/>
        <v>22</v>
      </c>
      <c r="C17" s="157">
        <f t="shared" si="2"/>
        <v>0</v>
      </c>
      <c r="D17" s="157">
        <f t="shared" si="2"/>
        <v>14</v>
      </c>
      <c r="E17" s="157">
        <f t="shared" si="0"/>
        <v>8</v>
      </c>
      <c r="F17" s="157">
        <f t="shared" si="3"/>
        <v>13</v>
      </c>
      <c r="G17" s="157">
        <v>0</v>
      </c>
      <c r="H17" s="164">
        <v>8</v>
      </c>
      <c r="I17" s="164">
        <v>5</v>
      </c>
      <c r="J17" s="157">
        <f t="shared" si="4"/>
        <v>9</v>
      </c>
      <c r="K17" s="157">
        <v>0</v>
      </c>
      <c r="L17" s="164">
        <v>6</v>
      </c>
      <c r="M17" s="164">
        <v>3</v>
      </c>
      <c r="N17" s="475" t="s">
        <v>56</v>
      </c>
      <c r="O17" s="4"/>
    </row>
    <row r="18" spans="1:15" ht="24.95" customHeight="1" thickTop="1" x14ac:dyDescent="0.25">
      <c r="A18" s="566" t="s">
        <v>643</v>
      </c>
      <c r="B18" s="162">
        <f t="shared" si="1"/>
        <v>12</v>
      </c>
      <c r="C18" s="162">
        <f t="shared" si="2"/>
        <v>1</v>
      </c>
      <c r="D18" s="162">
        <f t="shared" si="2"/>
        <v>6</v>
      </c>
      <c r="E18" s="162">
        <f t="shared" si="0"/>
        <v>5</v>
      </c>
      <c r="F18" s="162">
        <f t="shared" si="3"/>
        <v>8</v>
      </c>
      <c r="G18" s="162">
        <v>1</v>
      </c>
      <c r="H18" s="190">
        <v>4</v>
      </c>
      <c r="I18" s="190">
        <v>3</v>
      </c>
      <c r="J18" s="162">
        <f t="shared" si="4"/>
        <v>4</v>
      </c>
      <c r="K18" s="162">
        <v>0</v>
      </c>
      <c r="L18" s="190">
        <v>2</v>
      </c>
      <c r="M18" s="190">
        <v>2</v>
      </c>
      <c r="N18" s="591" t="s">
        <v>57</v>
      </c>
      <c r="O18" s="4"/>
    </row>
    <row r="19" spans="1:15" ht="30" customHeight="1" x14ac:dyDescent="0.2">
      <c r="A19" s="409" t="s">
        <v>44</v>
      </c>
      <c r="B19" s="184">
        <f t="shared" ref="B19:M19" si="8">SUM(B7:B18)</f>
        <v>172</v>
      </c>
      <c r="C19" s="184">
        <f t="shared" si="8"/>
        <v>1</v>
      </c>
      <c r="D19" s="184">
        <f t="shared" si="8"/>
        <v>85</v>
      </c>
      <c r="E19" s="184">
        <f t="shared" si="8"/>
        <v>86</v>
      </c>
      <c r="F19" s="184">
        <f t="shared" si="8"/>
        <v>120</v>
      </c>
      <c r="G19" s="184">
        <f t="shared" si="8"/>
        <v>1</v>
      </c>
      <c r="H19" s="184">
        <f t="shared" si="8"/>
        <v>57</v>
      </c>
      <c r="I19" s="184">
        <f t="shared" si="8"/>
        <v>62</v>
      </c>
      <c r="J19" s="184">
        <f t="shared" si="8"/>
        <v>52</v>
      </c>
      <c r="K19" s="184">
        <f t="shared" si="8"/>
        <v>0</v>
      </c>
      <c r="L19" s="184">
        <f t="shared" si="8"/>
        <v>28</v>
      </c>
      <c r="M19" s="184">
        <f t="shared" si="8"/>
        <v>24</v>
      </c>
      <c r="N19" s="472" t="s">
        <v>45</v>
      </c>
    </row>
    <row r="20" spans="1:15" s="43" customFormat="1" x14ac:dyDescent="0.25">
      <c r="A20" s="24"/>
      <c r="O20" s="27"/>
    </row>
    <row r="21" spans="1:15" s="43" customFormat="1" x14ac:dyDescent="0.25">
      <c r="A21" s="24"/>
      <c r="O21" s="27"/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6"/>
  <dimension ref="A1:N33"/>
  <sheetViews>
    <sheetView view="pageBreakPreview" zoomScaleNormal="100" zoomScaleSheetLayoutView="100" workbookViewId="0">
      <selection activeCell="G34" sqref="G34"/>
    </sheetView>
  </sheetViews>
  <sheetFormatPr defaultRowHeight="12.75" x14ac:dyDescent="0.2"/>
  <cols>
    <col min="1" max="1" width="14.5703125" style="24" customWidth="1"/>
    <col min="2" max="13" width="7.140625" style="24" customWidth="1"/>
    <col min="14" max="14" width="14.7109375" style="24" customWidth="1"/>
    <col min="15" max="259" width="9.140625" style="27"/>
    <col min="260" max="260" width="23.140625" style="27" bestFit="1" customWidth="1"/>
    <col min="261" max="261" width="10.7109375" style="27" customWidth="1"/>
    <col min="262" max="269" width="8.7109375" style="27" customWidth="1"/>
    <col min="270" max="270" width="27.5703125" style="27" bestFit="1" customWidth="1"/>
    <col min="271" max="515" width="9.140625" style="27"/>
    <col min="516" max="516" width="23.140625" style="27" bestFit="1" customWidth="1"/>
    <col min="517" max="517" width="10.7109375" style="27" customWidth="1"/>
    <col min="518" max="525" width="8.7109375" style="27" customWidth="1"/>
    <col min="526" max="526" width="27.5703125" style="27" bestFit="1" customWidth="1"/>
    <col min="527" max="771" width="9.140625" style="27"/>
    <col min="772" max="772" width="23.140625" style="27" bestFit="1" customWidth="1"/>
    <col min="773" max="773" width="10.7109375" style="27" customWidth="1"/>
    <col min="774" max="781" width="8.7109375" style="27" customWidth="1"/>
    <col min="782" max="782" width="27.5703125" style="27" bestFit="1" customWidth="1"/>
    <col min="783" max="1027" width="9.140625" style="27"/>
    <col min="1028" max="1028" width="23.140625" style="27" bestFit="1" customWidth="1"/>
    <col min="1029" max="1029" width="10.7109375" style="27" customWidth="1"/>
    <col min="1030" max="1037" width="8.7109375" style="27" customWidth="1"/>
    <col min="1038" max="1038" width="27.5703125" style="27" bestFit="1" customWidth="1"/>
    <col min="1039" max="1283" width="9.140625" style="27"/>
    <col min="1284" max="1284" width="23.140625" style="27" bestFit="1" customWidth="1"/>
    <col min="1285" max="1285" width="10.7109375" style="27" customWidth="1"/>
    <col min="1286" max="1293" width="8.7109375" style="27" customWidth="1"/>
    <col min="1294" max="1294" width="27.5703125" style="27" bestFit="1" customWidth="1"/>
    <col min="1295" max="1539" width="9.140625" style="27"/>
    <col min="1540" max="1540" width="23.140625" style="27" bestFit="1" customWidth="1"/>
    <col min="1541" max="1541" width="10.7109375" style="27" customWidth="1"/>
    <col min="1542" max="1549" width="8.7109375" style="27" customWidth="1"/>
    <col min="1550" max="1550" width="27.5703125" style="27" bestFit="1" customWidth="1"/>
    <col min="1551" max="1795" width="9.140625" style="27"/>
    <col min="1796" max="1796" width="23.140625" style="27" bestFit="1" customWidth="1"/>
    <col min="1797" max="1797" width="10.7109375" style="27" customWidth="1"/>
    <col min="1798" max="1805" width="8.7109375" style="27" customWidth="1"/>
    <col min="1806" max="1806" width="27.5703125" style="27" bestFit="1" customWidth="1"/>
    <col min="1807" max="2051" width="9.140625" style="27"/>
    <col min="2052" max="2052" width="23.140625" style="27" bestFit="1" customWidth="1"/>
    <col min="2053" max="2053" width="10.7109375" style="27" customWidth="1"/>
    <col min="2054" max="2061" width="8.7109375" style="27" customWidth="1"/>
    <col min="2062" max="2062" width="27.5703125" style="27" bestFit="1" customWidth="1"/>
    <col min="2063" max="2307" width="9.140625" style="27"/>
    <col min="2308" max="2308" width="23.140625" style="27" bestFit="1" customWidth="1"/>
    <col min="2309" max="2309" width="10.7109375" style="27" customWidth="1"/>
    <col min="2310" max="2317" width="8.7109375" style="27" customWidth="1"/>
    <col min="2318" max="2318" width="27.5703125" style="27" bestFit="1" customWidth="1"/>
    <col min="2319" max="2563" width="9.140625" style="27"/>
    <col min="2564" max="2564" width="23.140625" style="27" bestFit="1" customWidth="1"/>
    <col min="2565" max="2565" width="10.7109375" style="27" customWidth="1"/>
    <col min="2566" max="2573" width="8.7109375" style="27" customWidth="1"/>
    <col min="2574" max="2574" width="27.5703125" style="27" bestFit="1" customWidth="1"/>
    <col min="2575" max="2819" width="9.140625" style="27"/>
    <col min="2820" max="2820" width="23.140625" style="27" bestFit="1" customWidth="1"/>
    <col min="2821" max="2821" width="10.7109375" style="27" customWidth="1"/>
    <col min="2822" max="2829" width="8.7109375" style="27" customWidth="1"/>
    <col min="2830" max="2830" width="27.5703125" style="27" bestFit="1" customWidth="1"/>
    <col min="2831" max="3075" width="9.140625" style="27"/>
    <col min="3076" max="3076" width="23.140625" style="27" bestFit="1" customWidth="1"/>
    <col min="3077" max="3077" width="10.7109375" style="27" customWidth="1"/>
    <col min="3078" max="3085" width="8.7109375" style="27" customWidth="1"/>
    <col min="3086" max="3086" width="27.5703125" style="27" bestFit="1" customWidth="1"/>
    <col min="3087" max="3331" width="9.140625" style="27"/>
    <col min="3332" max="3332" width="23.140625" style="27" bestFit="1" customWidth="1"/>
    <col min="3333" max="3333" width="10.7109375" style="27" customWidth="1"/>
    <col min="3334" max="3341" width="8.7109375" style="27" customWidth="1"/>
    <col min="3342" max="3342" width="27.5703125" style="27" bestFit="1" customWidth="1"/>
    <col min="3343" max="3587" width="9.140625" style="27"/>
    <col min="3588" max="3588" width="23.140625" style="27" bestFit="1" customWidth="1"/>
    <col min="3589" max="3589" width="10.7109375" style="27" customWidth="1"/>
    <col min="3590" max="3597" width="8.7109375" style="27" customWidth="1"/>
    <col min="3598" max="3598" width="27.5703125" style="27" bestFit="1" customWidth="1"/>
    <col min="3599" max="3843" width="9.140625" style="27"/>
    <col min="3844" max="3844" width="23.140625" style="27" bestFit="1" customWidth="1"/>
    <col min="3845" max="3845" width="10.7109375" style="27" customWidth="1"/>
    <col min="3846" max="3853" width="8.7109375" style="27" customWidth="1"/>
    <col min="3854" max="3854" width="27.5703125" style="27" bestFit="1" customWidth="1"/>
    <col min="3855" max="4099" width="9.140625" style="27"/>
    <col min="4100" max="4100" width="23.140625" style="27" bestFit="1" customWidth="1"/>
    <col min="4101" max="4101" width="10.7109375" style="27" customWidth="1"/>
    <col min="4102" max="4109" width="8.7109375" style="27" customWidth="1"/>
    <col min="4110" max="4110" width="27.5703125" style="27" bestFit="1" customWidth="1"/>
    <col min="4111" max="4355" width="9.140625" style="27"/>
    <col min="4356" max="4356" width="23.140625" style="27" bestFit="1" customWidth="1"/>
    <col min="4357" max="4357" width="10.7109375" style="27" customWidth="1"/>
    <col min="4358" max="4365" width="8.7109375" style="27" customWidth="1"/>
    <col min="4366" max="4366" width="27.5703125" style="27" bestFit="1" customWidth="1"/>
    <col min="4367" max="4611" width="9.140625" style="27"/>
    <col min="4612" max="4612" width="23.140625" style="27" bestFit="1" customWidth="1"/>
    <col min="4613" max="4613" width="10.7109375" style="27" customWidth="1"/>
    <col min="4614" max="4621" width="8.7109375" style="27" customWidth="1"/>
    <col min="4622" max="4622" width="27.5703125" style="27" bestFit="1" customWidth="1"/>
    <col min="4623" max="4867" width="9.140625" style="27"/>
    <col min="4868" max="4868" width="23.140625" style="27" bestFit="1" customWidth="1"/>
    <col min="4869" max="4869" width="10.7109375" style="27" customWidth="1"/>
    <col min="4870" max="4877" width="8.7109375" style="27" customWidth="1"/>
    <col min="4878" max="4878" width="27.5703125" style="27" bestFit="1" customWidth="1"/>
    <col min="4879" max="5123" width="9.140625" style="27"/>
    <col min="5124" max="5124" width="23.140625" style="27" bestFit="1" customWidth="1"/>
    <col min="5125" max="5125" width="10.7109375" style="27" customWidth="1"/>
    <col min="5126" max="5133" width="8.7109375" style="27" customWidth="1"/>
    <col min="5134" max="5134" width="27.5703125" style="27" bestFit="1" customWidth="1"/>
    <col min="5135" max="5379" width="9.140625" style="27"/>
    <col min="5380" max="5380" width="23.140625" style="27" bestFit="1" customWidth="1"/>
    <col min="5381" max="5381" width="10.7109375" style="27" customWidth="1"/>
    <col min="5382" max="5389" width="8.7109375" style="27" customWidth="1"/>
    <col min="5390" max="5390" width="27.5703125" style="27" bestFit="1" customWidth="1"/>
    <col min="5391" max="5635" width="9.140625" style="27"/>
    <col min="5636" max="5636" width="23.140625" style="27" bestFit="1" customWidth="1"/>
    <col min="5637" max="5637" width="10.7109375" style="27" customWidth="1"/>
    <col min="5638" max="5645" width="8.7109375" style="27" customWidth="1"/>
    <col min="5646" max="5646" width="27.5703125" style="27" bestFit="1" customWidth="1"/>
    <col min="5647" max="5891" width="9.140625" style="27"/>
    <col min="5892" max="5892" width="23.140625" style="27" bestFit="1" customWidth="1"/>
    <col min="5893" max="5893" width="10.7109375" style="27" customWidth="1"/>
    <col min="5894" max="5901" width="8.7109375" style="27" customWidth="1"/>
    <col min="5902" max="5902" width="27.5703125" style="27" bestFit="1" customWidth="1"/>
    <col min="5903" max="6147" width="9.140625" style="27"/>
    <col min="6148" max="6148" width="23.140625" style="27" bestFit="1" customWidth="1"/>
    <col min="6149" max="6149" width="10.7109375" style="27" customWidth="1"/>
    <col min="6150" max="6157" width="8.7109375" style="27" customWidth="1"/>
    <col min="6158" max="6158" width="27.5703125" style="27" bestFit="1" customWidth="1"/>
    <col min="6159" max="6403" width="9.140625" style="27"/>
    <col min="6404" max="6404" width="23.140625" style="27" bestFit="1" customWidth="1"/>
    <col min="6405" max="6405" width="10.7109375" style="27" customWidth="1"/>
    <col min="6406" max="6413" width="8.7109375" style="27" customWidth="1"/>
    <col min="6414" max="6414" width="27.5703125" style="27" bestFit="1" customWidth="1"/>
    <col min="6415" max="6659" width="9.140625" style="27"/>
    <col min="6660" max="6660" width="23.140625" style="27" bestFit="1" customWidth="1"/>
    <col min="6661" max="6661" width="10.7109375" style="27" customWidth="1"/>
    <col min="6662" max="6669" width="8.7109375" style="27" customWidth="1"/>
    <col min="6670" max="6670" width="27.5703125" style="27" bestFit="1" customWidth="1"/>
    <col min="6671" max="6915" width="9.140625" style="27"/>
    <col min="6916" max="6916" width="23.140625" style="27" bestFit="1" customWidth="1"/>
    <col min="6917" max="6917" width="10.7109375" style="27" customWidth="1"/>
    <col min="6918" max="6925" width="8.7109375" style="27" customWidth="1"/>
    <col min="6926" max="6926" width="27.5703125" style="27" bestFit="1" customWidth="1"/>
    <col min="6927" max="7171" width="9.140625" style="27"/>
    <col min="7172" max="7172" width="23.140625" style="27" bestFit="1" customWidth="1"/>
    <col min="7173" max="7173" width="10.7109375" style="27" customWidth="1"/>
    <col min="7174" max="7181" width="8.7109375" style="27" customWidth="1"/>
    <col min="7182" max="7182" width="27.5703125" style="27" bestFit="1" customWidth="1"/>
    <col min="7183" max="7427" width="9.140625" style="27"/>
    <col min="7428" max="7428" width="23.140625" style="27" bestFit="1" customWidth="1"/>
    <col min="7429" max="7429" width="10.7109375" style="27" customWidth="1"/>
    <col min="7430" max="7437" width="8.7109375" style="27" customWidth="1"/>
    <col min="7438" max="7438" width="27.5703125" style="27" bestFit="1" customWidth="1"/>
    <col min="7439" max="7683" width="9.140625" style="27"/>
    <col min="7684" max="7684" width="23.140625" style="27" bestFit="1" customWidth="1"/>
    <col min="7685" max="7685" width="10.7109375" style="27" customWidth="1"/>
    <col min="7686" max="7693" width="8.7109375" style="27" customWidth="1"/>
    <col min="7694" max="7694" width="27.5703125" style="27" bestFit="1" customWidth="1"/>
    <col min="7695" max="7939" width="9.140625" style="27"/>
    <col min="7940" max="7940" width="23.140625" style="27" bestFit="1" customWidth="1"/>
    <col min="7941" max="7941" width="10.7109375" style="27" customWidth="1"/>
    <col min="7942" max="7949" width="8.7109375" style="27" customWidth="1"/>
    <col min="7950" max="7950" width="27.5703125" style="27" bestFit="1" customWidth="1"/>
    <col min="7951" max="8195" width="9.140625" style="27"/>
    <col min="8196" max="8196" width="23.140625" style="27" bestFit="1" customWidth="1"/>
    <col min="8197" max="8197" width="10.7109375" style="27" customWidth="1"/>
    <col min="8198" max="8205" width="8.7109375" style="27" customWidth="1"/>
    <col min="8206" max="8206" width="27.5703125" style="27" bestFit="1" customWidth="1"/>
    <col min="8207" max="8451" width="9.140625" style="27"/>
    <col min="8452" max="8452" width="23.140625" style="27" bestFit="1" customWidth="1"/>
    <col min="8453" max="8453" width="10.7109375" style="27" customWidth="1"/>
    <col min="8454" max="8461" width="8.7109375" style="27" customWidth="1"/>
    <col min="8462" max="8462" width="27.5703125" style="27" bestFit="1" customWidth="1"/>
    <col min="8463" max="8707" width="9.140625" style="27"/>
    <col min="8708" max="8708" width="23.140625" style="27" bestFit="1" customWidth="1"/>
    <col min="8709" max="8709" width="10.7109375" style="27" customWidth="1"/>
    <col min="8710" max="8717" width="8.7109375" style="27" customWidth="1"/>
    <col min="8718" max="8718" width="27.5703125" style="27" bestFit="1" customWidth="1"/>
    <col min="8719" max="8963" width="9.140625" style="27"/>
    <col min="8964" max="8964" width="23.140625" style="27" bestFit="1" customWidth="1"/>
    <col min="8965" max="8965" width="10.7109375" style="27" customWidth="1"/>
    <col min="8966" max="8973" width="8.7109375" style="27" customWidth="1"/>
    <col min="8974" max="8974" width="27.5703125" style="27" bestFit="1" customWidth="1"/>
    <col min="8975" max="9219" width="9.140625" style="27"/>
    <col min="9220" max="9220" width="23.140625" style="27" bestFit="1" customWidth="1"/>
    <col min="9221" max="9221" width="10.7109375" style="27" customWidth="1"/>
    <col min="9222" max="9229" width="8.7109375" style="27" customWidth="1"/>
    <col min="9230" max="9230" width="27.5703125" style="27" bestFit="1" customWidth="1"/>
    <col min="9231" max="9475" width="9.140625" style="27"/>
    <col min="9476" max="9476" width="23.140625" style="27" bestFit="1" customWidth="1"/>
    <col min="9477" max="9477" width="10.7109375" style="27" customWidth="1"/>
    <col min="9478" max="9485" width="8.7109375" style="27" customWidth="1"/>
    <col min="9486" max="9486" width="27.5703125" style="27" bestFit="1" customWidth="1"/>
    <col min="9487" max="9731" width="9.140625" style="27"/>
    <col min="9732" max="9732" width="23.140625" style="27" bestFit="1" customWidth="1"/>
    <col min="9733" max="9733" width="10.7109375" style="27" customWidth="1"/>
    <col min="9734" max="9741" width="8.7109375" style="27" customWidth="1"/>
    <col min="9742" max="9742" width="27.5703125" style="27" bestFit="1" customWidth="1"/>
    <col min="9743" max="9987" width="9.140625" style="27"/>
    <col min="9988" max="9988" width="23.140625" style="27" bestFit="1" customWidth="1"/>
    <col min="9989" max="9989" width="10.7109375" style="27" customWidth="1"/>
    <col min="9990" max="9997" width="8.7109375" style="27" customWidth="1"/>
    <col min="9998" max="9998" width="27.5703125" style="27" bestFit="1" customWidth="1"/>
    <col min="9999" max="10243" width="9.140625" style="27"/>
    <col min="10244" max="10244" width="23.140625" style="27" bestFit="1" customWidth="1"/>
    <col min="10245" max="10245" width="10.7109375" style="27" customWidth="1"/>
    <col min="10246" max="10253" width="8.7109375" style="27" customWidth="1"/>
    <col min="10254" max="10254" width="27.5703125" style="27" bestFit="1" customWidth="1"/>
    <col min="10255" max="10499" width="9.140625" style="27"/>
    <col min="10500" max="10500" width="23.140625" style="27" bestFit="1" customWidth="1"/>
    <col min="10501" max="10501" width="10.7109375" style="27" customWidth="1"/>
    <col min="10502" max="10509" width="8.7109375" style="27" customWidth="1"/>
    <col min="10510" max="10510" width="27.5703125" style="27" bestFit="1" customWidth="1"/>
    <col min="10511" max="10755" width="9.140625" style="27"/>
    <col min="10756" max="10756" width="23.140625" style="27" bestFit="1" customWidth="1"/>
    <col min="10757" max="10757" width="10.7109375" style="27" customWidth="1"/>
    <col min="10758" max="10765" width="8.7109375" style="27" customWidth="1"/>
    <col min="10766" max="10766" width="27.5703125" style="27" bestFit="1" customWidth="1"/>
    <col min="10767" max="11011" width="9.140625" style="27"/>
    <col min="11012" max="11012" width="23.140625" style="27" bestFit="1" customWidth="1"/>
    <col min="11013" max="11013" width="10.7109375" style="27" customWidth="1"/>
    <col min="11014" max="11021" width="8.7109375" style="27" customWidth="1"/>
    <col min="11022" max="11022" width="27.5703125" style="27" bestFit="1" customWidth="1"/>
    <col min="11023" max="11267" width="9.140625" style="27"/>
    <col min="11268" max="11268" width="23.140625" style="27" bestFit="1" customWidth="1"/>
    <col min="11269" max="11269" width="10.7109375" style="27" customWidth="1"/>
    <col min="11270" max="11277" width="8.7109375" style="27" customWidth="1"/>
    <col min="11278" max="11278" width="27.5703125" style="27" bestFit="1" customWidth="1"/>
    <col min="11279" max="11523" width="9.140625" style="27"/>
    <col min="11524" max="11524" width="23.140625" style="27" bestFit="1" customWidth="1"/>
    <col min="11525" max="11525" width="10.7109375" style="27" customWidth="1"/>
    <col min="11526" max="11533" width="8.7109375" style="27" customWidth="1"/>
    <col min="11534" max="11534" width="27.5703125" style="27" bestFit="1" customWidth="1"/>
    <col min="11535" max="11779" width="9.140625" style="27"/>
    <col min="11780" max="11780" width="23.140625" style="27" bestFit="1" customWidth="1"/>
    <col min="11781" max="11781" width="10.7109375" style="27" customWidth="1"/>
    <col min="11782" max="11789" width="8.7109375" style="27" customWidth="1"/>
    <col min="11790" max="11790" width="27.5703125" style="27" bestFit="1" customWidth="1"/>
    <col min="11791" max="12035" width="9.140625" style="27"/>
    <col min="12036" max="12036" width="23.140625" style="27" bestFit="1" customWidth="1"/>
    <col min="12037" max="12037" width="10.7109375" style="27" customWidth="1"/>
    <col min="12038" max="12045" width="8.7109375" style="27" customWidth="1"/>
    <col min="12046" max="12046" width="27.5703125" style="27" bestFit="1" customWidth="1"/>
    <col min="12047" max="12291" width="9.140625" style="27"/>
    <col min="12292" max="12292" width="23.140625" style="27" bestFit="1" customWidth="1"/>
    <col min="12293" max="12293" width="10.7109375" style="27" customWidth="1"/>
    <col min="12294" max="12301" width="8.7109375" style="27" customWidth="1"/>
    <col min="12302" max="12302" width="27.5703125" style="27" bestFit="1" customWidth="1"/>
    <col min="12303" max="12547" width="9.140625" style="27"/>
    <col min="12548" max="12548" width="23.140625" style="27" bestFit="1" customWidth="1"/>
    <col min="12549" max="12549" width="10.7109375" style="27" customWidth="1"/>
    <col min="12550" max="12557" width="8.7109375" style="27" customWidth="1"/>
    <col min="12558" max="12558" width="27.5703125" style="27" bestFit="1" customWidth="1"/>
    <col min="12559" max="12803" width="9.140625" style="27"/>
    <col min="12804" max="12804" width="23.140625" style="27" bestFit="1" customWidth="1"/>
    <col min="12805" max="12805" width="10.7109375" style="27" customWidth="1"/>
    <col min="12806" max="12813" width="8.7109375" style="27" customWidth="1"/>
    <col min="12814" max="12814" width="27.5703125" style="27" bestFit="1" customWidth="1"/>
    <col min="12815" max="13059" width="9.140625" style="27"/>
    <col min="13060" max="13060" width="23.140625" style="27" bestFit="1" customWidth="1"/>
    <col min="13061" max="13061" width="10.7109375" style="27" customWidth="1"/>
    <col min="13062" max="13069" width="8.7109375" style="27" customWidth="1"/>
    <col min="13070" max="13070" width="27.5703125" style="27" bestFit="1" customWidth="1"/>
    <col min="13071" max="13315" width="9.140625" style="27"/>
    <col min="13316" max="13316" width="23.140625" style="27" bestFit="1" customWidth="1"/>
    <col min="13317" max="13317" width="10.7109375" style="27" customWidth="1"/>
    <col min="13318" max="13325" width="8.7109375" style="27" customWidth="1"/>
    <col min="13326" max="13326" width="27.5703125" style="27" bestFit="1" customWidth="1"/>
    <col min="13327" max="13571" width="9.140625" style="27"/>
    <col min="13572" max="13572" width="23.140625" style="27" bestFit="1" customWidth="1"/>
    <col min="13573" max="13573" width="10.7109375" style="27" customWidth="1"/>
    <col min="13574" max="13581" width="8.7109375" style="27" customWidth="1"/>
    <col min="13582" max="13582" width="27.5703125" style="27" bestFit="1" customWidth="1"/>
    <col min="13583" max="13827" width="9.140625" style="27"/>
    <col min="13828" max="13828" width="23.140625" style="27" bestFit="1" customWidth="1"/>
    <col min="13829" max="13829" width="10.7109375" style="27" customWidth="1"/>
    <col min="13830" max="13837" width="8.7109375" style="27" customWidth="1"/>
    <col min="13838" max="13838" width="27.5703125" style="27" bestFit="1" customWidth="1"/>
    <col min="13839" max="14083" width="9.140625" style="27"/>
    <col min="14084" max="14084" width="23.140625" style="27" bestFit="1" customWidth="1"/>
    <col min="14085" max="14085" width="10.7109375" style="27" customWidth="1"/>
    <col min="14086" max="14093" width="8.7109375" style="27" customWidth="1"/>
    <col min="14094" max="14094" width="27.5703125" style="27" bestFit="1" customWidth="1"/>
    <col min="14095" max="14339" width="9.140625" style="27"/>
    <col min="14340" max="14340" width="23.140625" style="27" bestFit="1" customWidth="1"/>
    <col min="14341" max="14341" width="10.7109375" style="27" customWidth="1"/>
    <col min="14342" max="14349" width="8.7109375" style="27" customWidth="1"/>
    <col min="14350" max="14350" width="27.5703125" style="27" bestFit="1" customWidth="1"/>
    <col min="14351" max="14595" width="9.140625" style="27"/>
    <col min="14596" max="14596" width="23.140625" style="27" bestFit="1" customWidth="1"/>
    <col min="14597" max="14597" width="10.7109375" style="27" customWidth="1"/>
    <col min="14598" max="14605" width="8.7109375" style="27" customWidth="1"/>
    <col min="14606" max="14606" width="27.5703125" style="27" bestFit="1" customWidth="1"/>
    <col min="14607" max="14851" width="9.140625" style="27"/>
    <col min="14852" max="14852" width="23.140625" style="27" bestFit="1" customWidth="1"/>
    <col min="14853" max="14853" width="10.7109375" style="27" customWidth="1"/>
    <col min="14854" max="14861" width="8.7109375" style="27" customWidth="1"/>
    <col min="14862" max="14862" width="27.5703125" style="27" bestFit="1" customWidth="1"/>
    <col min="14863" max="15107" width="9.140625" style="27"/>
    <col min="15108" max="15108" width="23.140625" style="27" bestFit="1" customWidth="1"/>
    <col min="15109" max="15109" width="10.7109375" style="27" customWidth="1"/>
    <col min="15110" max="15117" width="8.7109375" style="27" customWidth="1"/>
    <col min="15118" max="15118" width="27.5703125" style="27" bestFit="1" customWidth="1"/>
    <col min="15119" max="15363" width="9.140625" style="27"/>
    <col min="15364" max="15364" width="23.140625" style="27" bestFit="1" customWidth="1"/>
    <col min="15365" max="15365" width="10.7109375" style="27" customWidth="1"/>
    <col min="15366" max="15373" width="8.7109375" style="27" customWidth="1"/>
    <col min="15374" max="15374" width="27.5703125" style="27" bestFit="1" customWidth="1"/>
    <col min="15375" max="15619" width="9.140625" style="27"/>
    <col min="15620" max="15620" width="23.140625" style="27" bestFit="1" customWidth="1"/>
    <col min="15621" max="15621" width="10.7109375" style="27" customWidth="1"/>
    <col min="15622" max="15629" width="8.7109375" style="27" customWidth="1"/>
    <col min="15630" max="15630" width="27.5703125" style="27" bestFit="1" customWidth="1"/>
    <col min="15631" max="15875" width="9.140625" style="27"/>
    <col min="15876" max="15876" width="23.140625" style="27" bestFit="1" customWidth="1"/>
    <col min="15877" max="15877" width="10.7109375" style="27" customWidth="1"/>
    <col min="15878" max="15885" width="8.7109375" style="27" customWidth="1"/>
    <col min="15886" max="15886" width="27.5703125" style="27" bestFit="1" customWidth="1"/>
    <col min="15887" max="16131" width="9.140625" style="27"/>
    <col min="16132" max="16132" width="23.140625" style="27" bestFit="1" customWidth="1"/>
    <col min="16133" max="16133" width="10.7109375" style="27" customWidth="1"/>
    <col min="16134" max="16141" width="8.7109375" style="27" customWidth="1"/>
    <col min="16142" max="16142" width="27.5703125" style="27" bestFit="1" customWidth="1"/>
    <col min="16143" max="16384" width="9.140625" style="27"/>
  </cols>
  <sheetData>
    <row r="1" spans="1:14" ht="18" customHeight="1" x14ac:dyDescent="0.2">
      <c r="A1" s="1330" t="s">
        <v>429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</row>
    <row r="2" spans="1:14" ht="34.5" customHeight="1" x14ac:dyDescent="0.2">
      <c r="A2" s="1516" t="s">
        <v>512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</row>
    <row r="3" spans="1:14" ht="18" customHeight="1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</row>
    <row r="4" spans="1:14" ht="18" customHeight="1" x14ac:dyDescent="0.3">
      <c r="A4" s="267" t="s">
        <v>142</v>
      </c>
      <c r="B4" s="269"/>
      <c r="C4" s="269"/>
      <c r="D4" s="269"/>
      <c r="E4" s="1654"/>
      <c r="F4" s="1654"/>
      <c r="G4" s="1654"/>
      <c r="H4" s="1654"/>
      <c r="I4" s="269"/>
      <c r="J4" s="269"/>
      <c r="K4" s="269"/>
      <c r="L4" s="269"/>
      <c r="M4" s="270"/>
      <c r="N4" s="268" t="s">
        <v>58</v>
      </c>
    </row>
    <row r="5" spans="1:14" s="2" customFormat="1" ht="29.25" customHeight="1" x14ac:dyDescent="0.2">
      <c r="A5" s="1661" t="s">
        <v>1390</v>
      </c>
      <c r="B5" s="1657" t="s">
        <v>697</v>
      </c>
      <c r="C5" s="1657"/>
      <c r="D5" s="1657"/>
      <c r="E5" s="1657"/>
      <c r="F5" s="1658" t="s">
        <v>696</v>
      </c>
      <c r="G5" s="1658"/>
      <c r="H5" s="1658"/>
      <c r="I5" s="1658"/>
      <c r="J5" s="1658" t="s">
        <v>695</v>
      </c>
      <c r="K5" s="1658"/>
      <c r="L5" s="1658"/>
      <c r="M5" s="1658"/>
      <c r="N5" s="1663" t="s">
        <v>1389</v>
      </c>
    </row>
    <row r="6" spans="1:14" s="2" customFormat="1" ht="45.75" customHeight="1" x14ac:dyDescent="0.2">
      <c r="A6" s="1662"/>
      <c r="B6" s="380" t="s">
        <v>673</v>
      </c>
      <c r="C6" s="381" t="s">
        <v>1385</v>
      </c>
      <c r="D6" s="381" t="s">
        <v>566</v>
      </c>
      <c r="E6" s="381" t="s">
        <v>565</v>
      </c>
      <c r="F6" s="380" t="s">
        <v>394</v>
      </c>
      <c r="G6" s="381" t="s">
        <v>1385</v>
      </c>
      <c r="H6" s="381" t="s">
        <v>566</v>
      </c>
      <c r="I6" s="381" t="s">
        <v>565</v>
      </c>
      <c r="J6" s="380" t="s">
        <v>394</v>
      </c>
      <c r="K6" s="381" t="s">
        <v>1385</v>
      </c>
      <c r="L6" s="381" t="s">
        <v>566</v>
      </c>
      <c r="M6" s="381" t="s">
        <v>565</v>
      </c>
      <c r="N6" s="1664"/>
    </row>
    <row r="7" spans="1:14" s="2" customFormat="1" ht="17.25" customHeight="1" x14ac:dyDescent="0.2">
      <c r="A7" s="479" t="s">
        <v>794</v>
      </c>
      <c r="B7" s="481"/>
      <c r="C7" s="481"/>
      <c r="D7" s="482"/>
      <c r="E7" s="482"/>
      <c r="F7" s="481"/>
      <c r="G7" s="481"/>
      <c r="H7" s="482"/>
      <c r="I7" s="482"/>
      <c r="J7" s="481"/>
      <c r="K7" s="481"/>
      <c r="L7" s="482"/>
      <c r="M7" s="482"/>
      <c r="N7" s="480" t="s">
        <v>793</v>
      </c>
    </row>
    <row r="8" spans="1:14" ht="21" customHeight="1" thickBot="1" x14ac:dyDescent="0.25">
      <c r="A8" s="595" t="s">
        <v>812</v>
      </c>
      <c r="B8" s="216">
        <f>D8+E8+C8</f>
        <v>0</v>
      </c>
      <c r="C8" s="219">
        <f>K8+G8</f>
        <v>0</v>
      </c>
      <c r="D8" s="219">
        <f t="shared" ref="D8" si="0">L8+H8</f>
        <v>0</v>
      </c>
      <c r="E8" s="219">
        <f>M8+I8</f>
        <v>0</v>
      </c>
      <c r="F8" s="216">
        <f>H8+I8+G8</f>
        <v>0</v>
      </c>
      <c r="G8" s="216">
        <v>0</v>
      </c>
      <c r="H8" s="218">
        <v>0</v>
      </c>
      <c r="I8" s="218">
        <v>0</v>
      </c>
      <c r="J8" s="216">
        <f>L8+M8+K8</f>
        <v>0</v>
      </c>
      <c r="K8" s="216">
        <v>0</v>
      </c>
      <c r="L8" s="218">
        <v>0</v>
      </c>
      <c r="M8" s="218">
        <v>0</v>
      </c>
      <c r="N8" s="488" t="s">
        <v>307</v>
      </c>
    </row>
    <row r="9" spans="1:14" ht="21" customHeight="1" thickTop="1" thickBot="1" x14ac:dyDescent="0.25">
      <c r="A9" s="146">
        <v>1</v>
      </c>
      <c r="B9" s="157">
        <f t="shared" ref="B9:B32" si="1">D9+E9+C9</f>
        <v>78</v>
      </c>
      <c r="C9" s="189">
        <f t="shared" ref="C9:C32" si="2">K9+G9</f>
        <v>1</v>
      </c>
      <c r="D9" s="189">
        <f t="shared" ref="D9:D32" si="3">L9+H9</f>
        <v>40</v>
      </c>
      <c r="E9" s="189">
        <f t="shared" ref="E9:E32" si="4">M9+I9</f>
        <v>37</v>
      </c>
      <c r="F9" s="157">
        <f t="shared" ref="F9:F32" si="5">H9+I9+G9</f>
        <v>48</v>
      </c>
      <c r="G9" s="157">
        <v>1</v>
      </c>
      <c r="H9" s="164">
        <v>25</v>
      </c>
      <c r="I9" s="164">
        <v>22</v>
      </c>
      <c r="J9" s="157">
        <f t="shared" ref="J9:J32" si="6">L9+M9+K9</f>
        <v>30</v>
      </c>
      <c r="K9" s="157">
        <v>0</v>
      </c>
      <c r="L9" s="164">
        <v>15</v>
      </c>
      <c r="M9" s="164">
        <v>15</v>
      </c>
      <c r="N9" s="473">
        <v>1</v>
      </c>
    </row>
    <row r="10" spans="1:14" ht="21" customHeight="1" thickTop="1" thickBot="1" x14ac:dyDescent="0.25">
      <c r="A10" s="599">
        <v>2</v>
      </c>
      <c r="B10" s="159">
        <f t="shared" si="1"/>
        <v>3</v>
      </c>
      <c r="C10" s="187">
        <f t="shared" si="2"/>
        <v>0</v>
      </c>
      <c r="D10" s="187">
        <f t="shared" si="3"/>
        <v>3</v>
      </c>
      <c r="E10" s="187">
        <f t="shared" si="4"/>
        <v>0</v>
      </c>
      <c r="F10" s="159">
        <f t="shared" si="5"/>
        <v>1</v>
      </c>
      <c r="G10" s="159">
        <v>0</v>
      </c>
      <c r="H10" s="188">
        <v>1</v>
      </c>
      <c r="I10" s="188">
        <v>0</v>
      </c>
      <c r="J10" s="159">
        <f t="shared" si="6"/>
        <v>2</v>
      </c>
      <c r="K10" s="159">
        <v>0</v>
      </c>
      <c r="L10" s="188">
        <v>2</v>
      </c>
      <c r="M10" s="188">
        <v>0</v>
      </c>
      <c r="N10" s="476">
        <v>2</v>
      </c>
    </row>
    <row r="11" spans="1:14" ht="21" customHeight="1" thickTop="1" thickBot="1" x14ac:dyDescent="0.25">
      <c r="A11" s="146">
        <v>3</v>
      </c>
      <c r="B11" s="157">
        <f t="shared" si="1"/>
        <v>3</v>
      </c>
      <c r="C11" s="189">
        <f t="shared" si="2"/>
        <v>0</v>
      </c>
      <c r="D11" s="189">
        <f t="shared" si="3"/>
        <v>1</v>
      </c>
      <c r="E11" s="189">
        <f t="shared" si="4"/>
        <v>2</v>
      </c>
      <c r="F11" s="157">
        <f t="shared" si="5"/>
        <v>3</v>
      </c>
      <c r="G11" s="157">
        <v>0</v>
      </c>
      <c r="H11" s="164">
        <v>1</v>
      </c>
      <c r="I11" s="164">
        <v>2</v>
      </c>
      <c r="J11" s="157">
        <f t="shared" si="6"/>
        <v>0</v>
      </c>
      <c r="K11" s="157">
        <v>0</v>
      </c>
      <c r="L11" s="164">
        <v>0</v>
      </c>
      <c r="M11" s="164">
        <v>0</v>
      </c>
      <c r="N11" s="473">
        <v>3</v>
      </c>
    </row>
    <row r="12" spans="1:14" ht="21" customHeight="1" thickTop="1" thickBot="1" x14ac:dyDescent="0.25">
      <c r="A12" s="599">
        <v>4</v>
      </c>
      <c r="B12" s="159">
        <f t="shared" si="1"/>
        <v>4</v>
      </c>
      <c r="C12" s="187">
        <f t="shared" si="2"/>
        <v>0</v>
      </c>
      <c r="D12" s="187">
        <f t="shared" si="3"/>
        <v>4</v>
      </c>
      <c r="E12" s="187">
        <f t="shared" si="4"/>
        <v>0</v>
      </c>
      <c r="F12" s="159">
        <f t="shared" si="5"/>
        <v>3</v>
      </c>
      <c r="G12" s="159">
        <v>0</v>
      </c>
      <c r="H12" s="188">
        <v>3</v>
      </c>
      <c r="I12" s="188">
        <v>0</v>
      </c>
      <c r="J12" s="159">
        <f t="shared" si="6"/>
        <v>1</v>
      </c>
      <c r="K12" s="159">
        <v>0</v>
      </c>
      <c r="L12" s="188">
        <v>1</v>
      </c>
      <c r="M12" s="188">
        <v>0</v>
      </c>
      <c r="N12" s="476">
        <v>4</v>
      </c>
    </row>
    <row r="13" spans="1:14" ht="21" customHeight="1" thickTop="1" thickBot="1" x14ac:dyDescent="0.25">
      <c r="A13" s="146">
        <v>5</v>
      </c>
      <c r="B13" s="157">
        <f t="shared" si="1"/>
        <v>2</v>
      </c>
      <c r="C13" s="189">
        <f t="shared" si="2"/>
        <v>0</v>
      </c>
      <c r="D13" s="189">
        <f t="shared" si="3"/>
        <v>2</v>
      </c>
      <c r="E13" s="189">
        <f t="shared" si="4"/>
        <v>0</v>
      </c>
      <c r="F13" s="157">
        <f t="shared" si="5"/>
        <v>2</v>
      </c>
      <c r="G13" s="157">
        <v>0</v>
      </c>
      <c r="H13" s="164">
        <v>2</v>
      </c>
      <c r="I13" s="164">
        <v>0</v>
      </c>
      <c r="J13" s="157">
        <f t="shared" si="6"/>
        <v>0</v>
      </c>
      <c r="K13" s="157">
        <v>0</v>
      </c>
      <c r="L13" s="164">
        <v>0</v>
      </c>
      <c r="M13" s="164">
        <v>0</v>
      </c>
      <c r="N13" s="473">
        <v>5</v>
      </c>
    </row>
    <row r="14" spans="1:14" ht="21" customHeight="1" thickTop="1" thickBot="1" x14ac:dyDescent="0.25">
      <c r="A14" s="599">
        <v>6</v>
      </c>
      <c r="B14" s="159">
        <f t="shared" si="1"/>
        <v>0</v>
      </c>
      <c r="C14" s="187">
        <f t="shared" si="2"/>
        <v>0</v>
      </c>
      <c r="D14" s="187">
        <f t="shared" si="3"/>
        <v>0</v>
      </c>
      <c r="E14" s="187">
        <f t="shared" si="4"/>
        <v>0</v>
      </c>
      <c r="F14" s="159">
        <f t="shared" si="5"/>
        <v>0</v>
      </c>
      <c r="G14" s="159">
        <v>0</v>
      </c>
      <c r="H14" s="188">
        <v>0</v>
      </c>
      <c r="I14" s="188">
        <v>0</v>
      </c>
      <c r="J14" s="159">
        <f t="shared" si="6"/>
        <v>0</v>
      </c>
      <c r="K14" s="159">
        <v>0</v>
      </c>
      <c r="L14" s="188">
        <v>0</v>
      </c>
      <c r="M14" s="188">
        <v>0</v>
      </c>
      <c r="N14" s="476">
        <v>6</v>
      </c>
    </row>
    <row r="15" spans="1:14" ht="21" customHeight="1" thickTop="1" thickBot="1" x14ac:dyDescent="0.25">
      <c r="A15" s="146" t="s">
        <v>796</v>
      </c>
      <c r="B15" s="157">
        <f t="shared" si="1"/>
        <v>11</v>
      </c>
      <c r="C15" s="189">
        <f t="shared" si="2"/>
        <v>0</v>
      </c>
      <c r="D15" s="189">
        <f t="shared" si="3"/>
        <v>4</v>
      </c>
      <c r="E15" s="189">
        <f t="shared" si="4"/>
        <v>7</v>
      </c>
      <c r="F15" s="157">
        <f t="shared" si="5"/>
        <v>9</v>
      </c>
      <c r="G15" s="157">
        <v>0</v>
      </c>
      <c r="H15" s="164">
        <v>2</v>
      </c>
      <c r="I15" s="164">
        <v>7</v>
      </c>
      <c r="J15" s="157">
        <f t="shared" si="6"/>
        <v>2</v>
      </c>
      <c r="K15" s="157">
        <v>0</v>
      </c>
      <c r="L15" s="164">
        <v>2</v>
      </c>
      <c r="M15" s="164">
        <v>0</v>
      </c>
      <c r="N15" s="473" t="s">
        <v>308</v>
      </c>
    </row>
    <row r="16" spans="1:14" ht="21" customHeight="1" thickTop="1" thickBot="1" x14ac:dyDescent="0.25">
      <c r="A16" s="599" t="s">
        <v>795</v>
      </c>
      <c r="B16" s="159">
        <f t="shared" si="1"/>
        <v>8</v>
      </c>
      <c r="C16" s="187">
        <f t="shared" si="2"/>
        <v>0</v>
      </c>
      <c r="D16" s="187">
        <f t="shared" si="3"/>
        <v>3</v>
      </c>
      <c r="E16" s="187">
        <f t="shared" si="4"/>
        <v>5</v>
      </c>
      <c r="F16" s="159">
        <f t="shared" si="5"/>
        <v>7</v>
      </c>
      <c r="G16" s="159">
        <v>0</v>
      </c>
      <c r="H16" s="188">
        <v>3</v>
      </c>
      <c r="I16" s="188">
        <v>4</v>
      </c>
      <c r="J16" s="159">
        <f t="shared" si="6"/>
        <v>1</v>
      </c>
      <c r="K16" s="159">
        <v>0</v>
      </c>
      <c r="L16" s="188">
        <v>0</v>
      </c>
      <c r="M16" s="188">
        <v>1</v>
      </c>
      <c r="N16" s="476" t="s">
        <v>795</v>
      </c>
    </row>
    <row r="17" spans="1:14" ht="21" customHeight="1" thickTop="1" thickBot="1" x14ac:dyDescent="0.25">
      <c r="A17" s="146" t="s">
        <v>309</v>
      </c>
      <c r="B17" s="157">
        <f t="shared" si="1"/>
        <v>9</v>
      </c>
      <c r="C17" s="189">
        <f t="shared" si="2"/>
        <v>0</v>
      </c>
      <c r="D17" s="189">
        <f t="shared" si="3"/>
        <v>5</v>
      </c>
      <c r="E17" s="189">
        <f t="shared" si="4"/>
        <v>4</v>
      </c>
      <c r="F17" s="157">
        <f t="shared" si="5"/>
        <v>8</v>
      </c>
      <c r="G17" s="157">
        <v>0</v>
      </c>
      <c r="H17" s="164">
        <v>5</v>
      </c>
      <c r="I17" s="164">
        <v>3</v>
      </c>
      <c r="J17" s="157">
        <f t="shared" si="6"/>
        <v>1</v>
      </c>
      <c r="K17" s="157">
        <v>0</v>
      </c>
      <c r="L17" s="164">
        <v>0</v>
      </c>
      <c r="M17" s="164">
        <v>1</v>
      </c>
      <c r="N17" s="473" t="s">
        <v>309</v>
      </c>
    </row>
    <row r="18" spans="1:14" ht="21" customHeight="1" thickTop="1" thickBot="1" x14ac:dyDescent="0.25">
      <c r="A18" s="599" t="s">
        <v>310</v>
      </c>
      <c r="B18" s="159">
        <f t="shared" si="1"/>
        <v>2</v>
      </c>
      <c r="C18" s="187">
        <f t="shared" si="2"/>
        <v>0</v>
      </c>
      <c r="D18" s="187">
        <f t="shared" si="3"/>
        <v>0</v>
      </c>
      <c r="E18" s="187">
        <f t="shared" si="4"/>
        <v>2</v>
      </c>
      <c r="F18" s="159">
        <f t="shared" si="5"/>
        <v>2</v>
      </c>
      <c r="G18" s="159">
        <v>0</v>
      </c>
      <c r="H18" s="188">
        <v>0</v>
      </c>
      <c r="I18" s="188">
        <v>2</v>
      </c>
      <c r="J18" s="159">
        <f t="shared" si="6"/>
        <v>0</v>
      </c>
      <c r="K18" s="159">
        <v>0</v>
      </c>
      <c r="L18" s="188">
        <v>0</v>
      </c>
      <c r="M18" s="188">
        <v>0</v>
      </c>
      <c r="N18" s="476" t="s">
        <v>310</v>
      </c>
    </row>
    <row r="19" spans="1:14" ht="21" customHeight="1" thickTop="1" thickBot="1" x14ac:dyDescent="0.25">
      <c r="A19" s="596" t="s">
        <v>71</v>
      </c>
      <c r="B19" s="157">
        <f t="shared" si="1"/>
        <v>0</v>
      </c>
      <c r="C19" s="189">
        <f t="shared" si="2"/>
        <v>0</v>
      </c>
      <c r="D19" s="189">
        <f t="shared" si="3"/>
        <v>0</v>
      </c>
      <c r="E19" s="189">
        <f t="shared" si="4"/>
        <v>0</v>
      </c>
      <c r="F19" s="157">
        <f t="shared" si="5"/>
        <v>0</v>
      </c>
      <c r="G19" s="157">
        <v>0</v>
      </c>
      <c r="H19" s="164">
        <v>0</v>
      </c>
      <c r="I19" s="164">
        <v>0</v>
      </c>
      <c r="J19" s="157">
        <f t="shared" si="6"/>
        <v>0</v>
      </c>
      <c r="K19" s="157">
        <v>0</v>
      </c>
      <c r="L19" s="164">
        <v>0</v>
      </c>
      <c r="M19" s="164">
        <v>0</v>
      </c>
      <c r="N19" s="473" t="s">
        <v>72</v>
      </c>
    </row>
    <row r="20" spans="1:14" ht="21" customHeight="1" thickTop="1" thickBot="1" x14ac:dyDescent="0.25">
      <c r="A20" s="484" t="s">
        <v>311</v>
      </c>
      <c r="B20" s="485"/>
      <c r="C20" s="1204"/>
      <c r="D20" s="1204"/>
      <c r="E20" s="1204"/>
      <c r="F20" s="485"/>
      <c r="G20" s="485"/>
      <c r="H20" s="486"/>
      <c r="I20" s="486"/>
      <c r="J20" s="485"/>
      <c r="K20" s="485"/>
      <c r="L20" s="486"/>
      <c r="M20" s="486"/>
      <c r="N20" s="487" t="s">
        <v>312</v>
      </c>
    </row>
    <row r="21" spans="1:14" ht="21" customHeight="1" thickTop="1" thickBot="1" x14ac:dyDescent="0.25">
      <c r="A21" s="524">
        <v>1</v>
      </c>
      <c r="B21" s="157">
        <f t="shared" si="1"/>
        <v>18</v>
      </c>
      <c r="C21" s="189">
        <f t="shared" si="2"/>
        <v>0</v>
      </c>
      <c r="D21" s="189">
        <f t="shared" si="3"/>
        <v>9</v>
      </c>
      <c r="E21" s="189">
        <f t="shared" si="4"/>
        <v>9</v>
      </c>
      <c r="F21" s="157">
        <f t="shared" si="5"/>
        <v>9</v>
      </c>
      <c r="G21" s="157">
        <v>0</v>
      </c>
      <c r="H21" s="164">
        <v>4</v>
      </c>
      <c r="I21" s="164">
        <v>5</v>
      </c>
      <c r="J21" s="157">
        <f t="shared" si="6"/>
        <v>9</v>
      </c>
      <c r="K21" s="157">
        <v>0</v>
      </c>
      <c r="L21" s="164">
        <v>5</v>
      </c>
      <c r="M21" s="164">
        <v>4</v>
      </c>
      <c r="N21" s="473">
        <v>1</v>
      </c>
    </row>
    <row r="22" spans="1:14" ht="21" customHeight="1" thickTop="1" thickBot="1" x14ac:dyDescent="0.25">
      <c r="A22" s="594">
        <v>2</v>
      </c>
      <c r="B22" s="159">
        <f t="shared" si="1"/>
        <v>6</v>
      </c>
      <c r="C22" s="187">
        <f t="shared" si="2"/>
        <v>0</v>
      </c>
      <c r="D22" s="187">
        <f t="shared" si="3"/>
        <v>2</v>
      </c>
      <c r="E22" s="187">
        <f t="shared" si="4"/>
        <v>4</v>
      </c>
      <c r="F22" s="159">
        <f t="shared" si="5"/>
        <v>4</v>
      </c>
      <c r="G22" s="159">
        <v>0</v>
      </c>
      <c r="H22" s="188">
        <v>1</v>
      </c>
      <c r="I22" s="188">
        <v>3</v>
      </c>
      <c r="J22" s="159">
        <f t="shared" si="6"/>
        <v>2</v>
      </c>
      <c r="K22" s="159">
        <v>0</v>
      </c>
      <c r="L22" s="188">
        <v>1</v>
      </c>
      <c r="M22" s="188">
        <v>1</v>
      </c>
      <c r="N22" s="478">
        <v>2</v>
      </c>
    </row>
    <row r="23" spans="1:14" ht="21" customHeight="1" thickTop="1" thickBot="1" x14ac:dyDescent="0.25">
      <c r="A23" s="524">
        <v>3</v>
      </c>
      <c r="B23" s="157">
        <f t="shared" si="1"/>
        <v>6</v>
      </c>
      <c r="C23" s="189">
        <f t="shared" si="2"/>
        <v>0</v>
      </c>
      <c r="D23" s="189">
        <f t="shared" si="3"/>
        <v>2</v>
      </c>
      <c r="E23" s="189">
        <f t="shared" si="4"/>
        <v>4</v>
      </c>
      <c r="F23" s="157">
        <f t="shared" si="5"/>
        <v>6</v>
      </c>
      <c r="G23" s="157">
        <v>0</v>
      </c>
      <c r="H23" s="164">
        <v>2</v>
      </c>
      <c r="I23" s="164">
        <v>4</v>
      </c>
      <c r="J23" s="157">
        <f t="shared" si="6"/>
        <v>0</v>
      </c>
      <c r="K23" s="157">
        <v>0</v>
      </c>
      <c r="L23" s="164">
        <v>0</v>
      </c>
      <c r="M23" s="164">
        <v>0</v>
      </c>
      <c r="N23" s="473">
        <v>3</v>
      </c>
    </row>
    <row r="24" spans="1:14" ht="21" customHeight="1" thickTop="1" thickBot="1" x14ac:dyDescent="0.25">
      <c r="A24" s="594">
        <v>4</v>
      </c>
      <c r="B24" s="159">
        <f t="shared" si="1"/>
        <v>4</v>
      </c>
      <c r="C24" s="187">
        <f t="shared" si="2"/>
        <v>0</v>
      </c>
      <c r="D24" s="187">
        <f t="shared" si="3"/>
        <v>2</v>
      </c>
      <c r="E24" s="187">
        <f t="shared" si="4"/>
        <v>2</v>
      </c>
      <c r="F24" s="159">
        <f t="shared" si="5"/>
        <v>3</v>
      </c>
      <c r="G24" s="159">
        <v>0</v>
      </c>
      <c r="H24" s="188">
        <v>1</v>
      </c>
      <c r="I24" s="188">
        <v>2</v>
      </c>
      <c r="J24" s="159">
        <f t="shared" si="6"/>
        <v>1</v>
      </c>
      <c r="K24" s="159">
        <v>0</v>
      </c>
      <c r="L24" s="188">
        <v>1</v>
      </c>
      <c r="M24" s="188">
        <v>0</v>
      </c>
      <c r="N24" s="478">
        <v>4</v>
      </c>
    </row>
    <row r="25" spans="1:14" ht="21" customHeight="1" thickTop="1" thickBot="1" x14ac:dyDescent="0.25">
      <c r="A25" s="524">
        <v>5</v>
      </c>
      <c r="B25" s="157">
        <f t="shared" si="1"/>
        <v>4</v>
      </c>
      <c r="C25" s="189">
        <f t="shared" si="2"/>
        <v>0</v>
      </c>
      <c r="D25" s="189">
        <f t="shared" si="3"/>
        <v>0</v>
      </c>
      <c r="E25" s="189">
        <f t="shared" si="4"/>
        <v>4</v>
      </c>
      <c r="F25" s="157">
        <f t="shared" si="5"/>
        <v>3</v>
      </c>
      <c r="G25" s="157">
        <v>0</v>
      </c>
      <c r="H25" s="164">
        <v>0</v>
      </c>
      <c r="I25" s="164">
        <v>3</v>
      </c>
      <c r="J25" s="157">
        <f t="shared" si="6"/>
        <v>1</v>
      </c>
      <c r="K25" s="157">
        <v>0</v>
      </c>
      <c r="L25" s="164">
        <v>0</v>
      </c>
      <c r="M25" s="164">
        <v>1</v>
      </c>
      <c r="N25" s="473">
        <v>5</v>
      </c>
    </row>
    <row r="26" spans="1:14" ht="21" customHeight="1" thickTop="1" thickBot="1" x14ac:dyDescent="0.25">
      <c r="A26" s="594">
        <v>6</v>
      </c>
      <c r="B26" s="159">
        <f t="shared" si="1"/>
        <v>1</v>
      </c>
      <c r="C26" s="187">
        <f t="shared" si="2"/>
        <v>0</v>
      </c>
      <c r="D26" s="187">
        <f t="shared" si="3"/>
        <v>1</v>
      </c>
      <c r="E26" s="187">
        <f t="shared" si="4"/>
        <v>0</v>
      </c>
      <c r="F26" s="159">
        <f t="shared" si="5"/>
        <v>1</v>
      </c>
      <c r="G26" s="159">
        <v>0</v>
      </c>
      <c r="H26" s="188">
        <v>1</v>
      </c>
      <c r="I26" s="188">
        <v>0</v>
      </c>
      <c r="J26" s="159">
        <f t="shared" si="6"/>
        <v>0</v>
      </c>
      <c r="K26" s="159">
        <v>0</v>
      </c>
      <c r="L26" s="188">
        <v>0</v>
      </c>
      <c r="M26" s="188">
        <v>0</v>
      </c>
      <c r="N26" s="478">
        <v>6</v>
      </c>
    </row>
    <row r="27" spans="1:14" ht="21" customHeight="1" thickTop="1" thickBot="1" x14ac:dyDescent="0.25">
      <c r="A27" s="524">
        <v>7</v>
      </c>
      <c r="B27" s="157">
        <f t="shared" si="1"/>
        <v>4</v>
      </c>
      <c r="C27" s="189">
        <f t="shared" si="2"/>
        <v>0</v>
      </c>
      <c r="D27" s="189">
        <f t="shared" si="3"/>
        <v>4</v>
      </c>
      <c r="E27" s="189">
        <f t="shared" si="4"/>
        <v>0</v>
      </c>
      <c r="F27" s="157">
        <f t="shared" si="5"/>
        <v>4</v>
      </c>
      <c r="G27" s="157">
        <v>0</v>
      </c>
      <c r="H27" s="164">
        <v>4</v>
      </c>
      <c r="I27" s="164">
        <v>0</v>
      </c>
      <c r="J27" s="157">
        <f t="shared" si="6"/>
        <v>0</v>
      </c>
      <c r="K27" s="157">
        <v>0</v>
      </c>
      <c r="L27" s="164">
        <v>0</v>
      </c>
      <c r="M27" s="164">
        <v>0</v>
      </c>
      <c r="N27" s="473">
        <v>7</v>
      </c>
    </row>
    <row r="28" spans="1:14" ht="21" customHeight="1" thickTop="1" thickBot="1" x14ac:dyDescent="0.25">
      <c r="A28" s="594">
        <v>8</v>
      </c>
      <c r="B28" s="159">
        <f t="shared" si="1"/>
        <v>4</v>
      </c>
      <c r="C28" s="187">
        <f t="shared" si="2"/>
        <v>0</v>
      </c>
      <c r="D28" s="187">
        <f t="shared" si="3"/>
        <v>2</v>
      </c>
      <c r="E28" s="187">
        <f t="shared" si="4"/>
        <v>2</v>
      </c>
      <c r="F28" s="159">
        <f t="shared" si="5"/>
        <v>3</v>
      </c>
      <c r="G28" s="159">
        <v>0</v>
      </c>
      <c r="H28" s="188">
        <v>2</v>
      </c>
      <c r="I28" s="188">
        <v>1</v>
      </c>
      <c r="J28" s="159">
        <f t="shared" si="6"/>
        <v>1</v>
      </c>
      <c r="K28" s="159">
        <v>0</v>
      </c>
      <c r="L28" s="188">
        <v>0</v>
      </c>
      <c r="M28" s="188">
        <v>1</v>
      </c>
      <c r="N28" s="478">
        <v>8</v>
      </c>
    </row>
    <row r="29" spans="1:14" ht="21" customHeight="1" thickTop="1" thickBot="1" x14ac:dyDescent="0.25">
      <c r="A29" s="524">
        <v>9</v>
      </c>
      <c r="B29" s="157">
        <f t="shared" si="1"/>
        <v>5</v>
      </c>
      <c r="C29" s="189">
        <f t="shared" si="2"/>
        <v>0</v>
      </c>
      <c r="D29" s="189">
        <f t="shared" si="3"/>
        <v>1</v>
      </c>
      <c r="E29" s="189">
        <f t="shared" si="4"/>
        <v>4</v>
      </c>
      <c r="F29" s="157">
        <f t="shared" si="5"/>
        <v>4</v>
      </c>
      <c r="G29" s="157">
        <v>0</v>
      </c>
      <c r="H29" s="164">
        <v>0</v>
      </c>
      <c r="I29" s="164">
        <v>4</v>
      </c>
      <c r="J29" s="157">
        <f t="shared" si="6"/>
        <v>1</v>
      </c>
      <c r="K29" s="157">
        <v>0</v>
      </c>
      <c r="L29" s="164">
        <v>1</v>
      </c>
      <c r="M29" s="164">
        <v>0</v>
      </c>
      <c r="N29" s="473">
        <v>9</v>
      </c>
    </row>
    <row r="30" spans="1:14" ht="21" customHeight="1" thickTop="1" thickBot="1" x14ac:dyDescent="0.25">
      <c r="A30" s="594">
        <v>10</v>
      </c>
      <c r="B30" s="159">
        <f t="shared" si="1"/>
        <v>0</v>
      </c>
      <c r="C30" s="187">
        <f t="shared" si="2"/>
        <v>0</v>
      </c>
      <c r="D30" s="187">
        <f t="shared" si="3"/>
        <v>0</v>
      </c>
      <c r="E30" s="187">
        <f t="shared" si="4"/>
        <v>0</v>
      </c>
      <c r="F30" s="159">
        <f t="shared" si="5"/>
        <v>0</v>
      </c>
      <c r="G30" s="159">
        <v>0</v>
      </c>
      <c r="H30" s="188">
        <v>0</v>
      </c>
      <c r="I30" s="188">
        <v>0</v>
      </c>
      <c r="J30" s="159">
        <f t="shared" si="6"/>
        <v>0</v>
      </c>
      <c r="K30" s="159">
        <v>0</v>
      </c>
      <c r="L30" s="188">
        <v>0</v>
      </c>
      <c r="M30" s="188">
        <v>0</v>
      </c>
      <c r="N30" s="478">
        <v>10</v>
      </c>
    </row>
    <row r="31" spans="1:14" ht="21" customHeight="1" thickTop="1" thickBot="1" x14ac:dyDescent="0.25">
      <c r="A31" s="596" t="s">
        <v>813</v>
      </c>
      <c r="B31" s="157">
        <f t="shared" si="1"/>
        <v>0</v>
      </c>
      <c r="C31" s="189">
        <f t="shared" si="2"/>
        <v>0</v>
      </c>
      <c r="D31" s="189">
        <f t="shared" si="3"/>
        <v>0</v>
      </c>
      <c r="E31" s="189">
        <f t="shared" si="4"/>
        <v>0</v>
      </c>
      <c r="F31" s="157">
        <f t="shared" si="5"/>
        <v>0</v>
      </c>
      <c r="G31" s="157">
        <v>0</v>
      </c>
      <c r="H31" s="164">
        <v>0</v>
      </c>
      <c r="I31" s="164">
        <v>0</v>
      </c>
      <c r="J31" s="157">
        <f t="shared" si="6"/>
        <v>0</v>
      </c>
      <c r="K31" s="157">
        <v>0</v>
      </c>
      <c r="L31" s="164">
        <v>0</v>
      </c>
      <c r="M31" s="164">
        <v>0</v>
      </c>
      <c r="N31" s="473" t="s">
        <v>811</v>
      </c>
    </row>
    <row r="32" spans="1:14" ht="21" customHeight="1" thickTop="1" x14ac:dyDescent="0.2">
      <c r="A32" s="597" t="s">
        <v>71</v>
      </c>
      <c r="B32" s="162">
        <f t="shared" si="1"/>
        <v>0</v>
      </c>
      <c r="C32" s="1205">
        <f t="shared" si="2"/>
        <v>0</v>
      </c>
      <c r="D32" s="1205">
        <f t="shared" si="3"/>
        <v>0</v>
      </c>
      <c r="E32" s="1205">
        <f t="shared" si="4"/>
        <v>0</v>
      </c>
      <c r="F32" s="162">
        <f t="shared" si="5"/>
        <v>0</v>
      </c>
      <c r="G32" s="162">
        <v>0</v>
      </c>
      <c r="H32" s="190">
        <v>0</v>
      </c>
      <c r="I32" s="190">
        <v>0</v>
      </c>
      <c r="J32" s="162">
        <f t="shared" si="6"/>
        <v>0</v>
      </c>
      <c r="K32" s="162">
        <v>0</v>
      </c>
      <c r="L32" s="190">
        <v>0</v>
      </c>
      <c r="M32" s="190">
        <v>0</v>
      </c>
      <c r="N32" s="592" t="s">
        <v>72</v>
      </c>
    </row>
    <row r="33" spans="1:14" ht="30" customHeight="1" x14ac:dyDescent="0.2">
      <c r="A33" s="598" t="s">
        <v>44</v>
      </c>
      <c r="B33" s="483">
        <f t="shared" ref="B33:L33" si="7">SUM(B8:B32)</f>
        <v>172</v>
      </c>
      <c r="C33" s="483">
        <f t="shared" si="7"/>
        <v>1</v>
      </c>
      <c r="D33" s="483">
        <f t="shared" si="7"/>
        <v>85</v>
      </c>
      <c r="E33" s="483">
        <f t="shared" si="7"/>
        <v>86</v>
      </c>
      <c r="F33" s="483">
        <f t="shared" si="7"/>
        <v>120</v>
      </c>
      <c r="G33" s="483">
        <f t="shared" si="7"/>
        <v>1</v>
      </c>
      <c r="H33" s="483">
        <f t="shared" si="7"/>
        <v>57</v>
      </c>
      <c r="I33" s="483">
        <f t="shared" si="7"/>
        <v>62</v>
      </c>
      <c r="J33" s="483">
        <f t="shared" si="7"/>
        <v>52</v>
      </c>
      <c r="K33" s="483">
        <f t="shared" si="7"/>
        <v>0</v>
      </c>
      <c r="L33" s="483">
        <f t="shared" si="7"/>
        <v>28</v>
      </c>
      <c r="M33" s="483">
        <f>SUM(M8:M32)</f>
        <v>24</v>
      </c>
      <c r="N33" s="593" t="s">
        <v>45</v>
      </c>
    </row>
  </sheetData>
  <mergeCells count="9">
    <mergeCell ref="A1:N1"/>
    <mergeCell ref="A2:N2"/>
    <mergeCell ref="A3:N3"/>
    <mergeCell ref="E4:H4"/>
    <mergeCell ref="A5:A6"/>
    <mergeCell ref="B5:E5"/>
    <mergeCell ref="F5:I5"/>
    <mergeCell ref="J5:M5"/>
    <mergeCell ref="N5:N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7"/>
  <dimension ref="A1:O34"/>
  <sheetViews>
    <sheetView view="pageBreakPreview" topLeftCell="A4" zoomScaleNormal="100" zoomScaleSheetLayoutView="100" workbookViewId="0">
      <selection activeCell="C33" sqref="C33"/>
    </sheetView>
  </sheetViews>
  <sheetFormatPr defaultRowHeight="12.75" x14ac:dyDescent="0.2"/>
  <cols>
    <col min="1" max="1" width="22.7109375" style="24" customWidth="1"/>
    <col min="2" max="14" width="7.28515625" style="24" customWidth="1"/>
    <col min="15" max="15" width="22.7109375" style="24" customWidth="1"/>
    <col min="16" max="256" width="9.140625" style="27"/>
    <col min="257" max="257" width="22.7109375" style="27" customWidth="1"/>
    <col min="258" max="270" width="7.7109375" style="27" customWidth="1"/>
    <col min="271" max="271" width="22.7109375" style="27" customWidth="1"/>
    <col min="272" max="512" width="9.140625" style="27"/>
    <col min="513" max="513" width="22.7109375" style="27" customWidth="1"/>
    <col min="514" max="526" width="7.7109375" style="27" customWidth="1"/>
    <col min="527" max="527" width="22.7109375" style="27" customWidth="1"/>
    <col min="528" max="768" width="9.140625" style="27"/>
    <col min="769" max="769" width="22.7109375" style="27" customWidth="1"/>
    <col min="770" max="782" width="7.7109375" style="27" customWidth="1"/>
    <col min="783" max="783" width="22.7109375" style="27" customWidth="1"/>
    <col min="784" max="1024" width="9.140625" style="27"/>
    <col min="1025" max="1025" width="22.7109375" style="27" customWidth="1"/>
    <col min="1026" max="1038" width="7.7109375" style="27" customWidth="1"/>
    <col min="1039" max="1039" width="22.7109375" style="27" customWidth="1"/>
    <col min="1040" max="1280" width="9.140625" style="27"/>
    <col min="1281" max="1281" width="22.7109375" style="27" customWidth="1"/>
    <col min="1282" max="1294" width="7.7109375" style="27" customWidth="1"/>
    <col min="1295" max="1295" width="22.7109375" style="27" customWidth="1"/>
    <col min="1296" max="1536" width="9.140625" style="27"/>
    <col min="1537" max="1537" width="22.7109375" style="27" customWidth="1"/>
    <col min="1538" max="1550" width="7.7109375" style="27" customWidth="1"/>
    <col min="1551" max="1551" width="22.7109375" style="27" customWidth="1"/>
    <col min="1552" max="1792" width="9.140625" style="27"/>
    <col min="1793" max="1793" width="22.7109375" style="27" customWidth="1"/>
    <col min="1794" max="1806" width="7.7109375" style="27" customWidth="1"/>
    <col min="1807" max="1807" width="22.7109375" style="27" customWidth="1"/>
    <col min="1808" max="2048" width="9.140625" style="27"/>
    <col min="2049" max="2049" width="22.7109375" style="27" customWidth="1"/>
    <col min="2050" max="2062" width="7.7109375" style="27" customWidth="1"/>
    <col min="2063" max="2063" width="22.7109375" style="27" customWidth="1"/>
    <col min="2064" max="2304" width="9.140625" style="27"/>
    <col min="2305" max="2305" width="22.7109375" style="27" customWidth="1"/>
    <col min="2306" max="2318" width="7.7109375" style="27" customWidth="1"/>
    <col min="2319" max="2319" width="22.7109375" style="27" customWidth="1"/>
    <col min="2320" max="2560" width="9.140625" style="27"/>
    <col min="2561" max="2561" width="22.7109375" style="27" customWidth="1"/>
    <col min="2562" max="2574" width="7.7109375" style="27" customWidth="1"/>
    <col min="2575" max="2575" width="22.7109375" style="27" customWidth="1"/>
    <col min="2576" max="2816" width="9.140625" style="27"/>
    <col min="2817" max="2817" width="22.7109375" style="27" customWidth="1"/>
    <col min="2818" max="2830" width="7.7109375" style="27" customWidth="1"/>
    <col min="2831" max="2831" width="22.7109375" style="27" customWidth="1"/>
    <col min="2832" max="3072" width="9.140625" style="27"/>
    <col min="3073" max="3073" width="22.7109375" style="27" customWidth="1"/>
    <col min="3074" max="3086" width="7.7109375" style="27" customWidth="1"/>
    <col min="3087" max="3087" width="22.7109375" style="27" customWidth="1"/>
    <col min="3088" max="3328" width="9.140625" style="27"/>
    <col min="3329" max="3329" width="22.7109375" style="27" customWidth="1"/>
    <col min="3330" max="3342" width="7.7109375" style="27" customWidth="1"/>
    <col min="3343" max="3343" width="22.7109375" style="27" customWidth="1"/>
    <col min="3344" max="3584" width="9.140625" style="27"/>
    <col min="3585" max="3585" width="22.7109375" style="27" customWidth="1"/>
    <col min="3586" max="3598" width="7.7109375" style="27" customWidth="1"/>
    <col min="3599" max="3599" width="22.7109375" style="27" customWidth="1"/>
    <col min="3600" max="3840" width="9.140625" style="27"/>
    <col min="3841" max="3841" width="22.7109375" style="27" customWidth="1"/>
    <col min="3842" max="3854" width="7.7109375" style="27" customWidth="1"/>
    <col min="3855" max="3855" width="22.7109375" style="27" customWidth="1"/>
    <col min="3856" max="4096" width="9.140625" style="27"/>
    <col min="4097" max="4097" width="22.7109375" style="27" customWidth="1"/>
    <col min="4098" max="4110" width="7.7109375" style="27" customWidth="1"/>
    <col min="4111" max="4111" width="22.7109375" style="27" customWidth="1"/>
    <col min="4112" max="4352" width="9.140625" style="27"/>
    <col min="4353" max="4353" width="22.7109375" style="27" customWidth="1"/>
    <col min="4354" max="4366" width="7.7109375" style="27" customWidth="1"/>
    <col min="4367" max="4367" width="22.7109375" style="27" customWidth="1"/>
    <col min="4368" max="4608" width="9.140625" style="27"/>
    <col min="4609" max="4609" width="22.7109375" style="27" customWidth="1"/>
    <col min="4610" max="4622" width="7.7109375" style="27" customWidth="1"/>
    <col min="4623" max="4623" width="22.7109375" style="27" customWidth="1"/>
    <col min="4624" max="4864" width="9.140625" style="27"/>
    <col min="4865" max="4865" width="22.7109375" style="27" customWidth="1"/>
    <col min="4866" max="4878" width="7.7109375" style="27" customWidth="1"/>
    <col min="4879" max="4879" width="22.7109375" style="27" customWidth="1"/>
    <col min="4880" max="5120" width="9.140625" style="27"/>
    <col min="5121" max="5121" width="22.7109375" style="27" customWidth="1"/>
    <col min="5122" max="5134" width="7.7109375" style="27" customWidth="1"/>
    <col min="5135" max="5135" width="22.7109375" style="27" customWidth="1"/>
    <col min="5136" max="5376" width="9.140625" style="27"/>
    <col min="5377" max="5377" width="22.7109375" style="27" customWidth="1"/>
    <col min="5378" max="5390" width="7.7109375" style="27" customWidth="1"/>
    <col min="5391" max="5391" width="22.7109375" style="27" customWidth="1"/>
    <col min="5392" max="5632" width="9.140625" style="27"/>
    <col min="5633" max="5633" width="22.7109375" style="27" customWidth="1"/>
    <col min="5634" max="5646" width="7.7109375" style="27" customWidth="1"/>
    <col min="5647" max="5647" width="22.7109375" style="27" customWidth="1"/>
    <col min="5648" max="5888" width="9.140625" style="27"/>
    <col min="5889" max="5889" width="22.7109375" style="27" customWidth="1"/>
    <col min="5890" max="5902" width="7.7109375" style="27" customWidth="1"/>
    <col min="5903" max="5903" width="22.7109375" style="27" customWidth="1"/>
    <col min="5904" max="6144" width="9.140625" style="27"/>
    <col min="6145" max="6145" width="22.7109375" style="27" customWidth="1"/>
    <col min="6146" max="6158" width="7.7109375" style="27" customWidth="1"/>
    <col min="6159" max="6159" width="22.7109375" style="27" customWidth="1"/>
    <col min="6160" max="6400" width="9.140625" style="27"/>
    <col min="6401" max="6401" width="22.7109375" style="27" customWidth="1"/>
    <col min="6402" max="6414" width="7.7109375" style="27" customWidth="1"/>
    <col min="6415" max="6415" width="22.7109375" style="27" customWidth="1"/>
    <col min="6416" max="6656" width="9.140625" style="27"/>
    <col min="6657" max="6657" width="22.7109375" style="27" customWidth="1"/>
    <col min="6658" max="6670" width="7.7109375" style="27" customWidth="1"/>
    <col min="6671" max="6671" width="22.7109375" style="27" customWidth="1"/>
    <col min="6672" max="6912" width="9.140625" style="27"/>
    <col min="6913" max="6913" width="22.7109375" style="27" customWidth="1"/>
    <col min="6914" max="6926" width="7.7109375" style="27" customWidth="1"/>
    <col min="6927" max="6927" width="22.7109375" style="27" customWidth="1"/>
    <col min="6928" max="7168" width="9.140625" style="27"/>
    <col min="7169" max="7169" width="22.7109375" style="27" customWidth="1"/>
    <col min="7170" max="7182" width="7.7109375" style="27" customWidth="1"/>
    <col min="7183" max="7183" width="22.7109375" style="27" customWidth="1"/>
    <col min="7184" max="7424" width="9.140625" style="27"/>
    <col min="7425" max="7425" width="22.7109375" style="27" customWidth="1"/>
    <col min="7426" max="7438" width="7.7109375" style="27" customWidth="1"/>
    <col min="7439" max="7439" width="22.7109375" style="27" customWidth="1"/>
    <col min="7440" max="7680" width="9.140625" style="27"/>
    <col min="7681" max="7681" width="22.7109375" style="27" customWidth="1"/>
    <col min="7682" max="7694" width="7.7109375" style="27" customWidth="1"/>
    <col min="7695" max="7695" width="22.7109375" style="27" customWidth="1"/>
    <col min="7696" max="7936" width="9.140625" style="27"/>
    <col min="7937" max="7937" width="22.7109375" style="27" customWidth="1"/>
    <col min="7938" max="7950" width="7.7109375" style="27" customWidth="1"/>
    <col min="7951" max="7951" width="22.7109375" style="27" customWidth="1"/>
    <col min="7952" max="8192" width="9.140625" style="27"/>
    <col min="8193" max="8193" width="22.7109375" style="27" customWidth="1"/>
    <col min="8194" max="8206" width="7.7109375" style="27" customWidth="1"/>
    <col min="8207" max="8207" width="22.7109375" style="27" customWidth="1"/>
    <col min="8208" max="8448" width="9.140625" style="27"/>
    <col min="8449" max="8449" width="22.7109375" style="27" customWidth="1"/>
    <col min="8450" max="8462" width="7.7109375" style="27" customWidth="1"/>
    <col min="8463" max="8463" width="22.7109375" style="27" customWidth="1"/>
    <col min="8464" max="8704" width="9.140625" style="27"/>
    <col min="8705" max="8705" width="22.7109375" style="27" customWidth="1"/>
    <col min="8706" max="8718" width="7.7109375" style="27" customWidth="1"/>
    <col min="8719" max="8719" width="22.7109375" style="27" customWidth="1"/>
    <col min="8720" max="8960" width="9.140625" style="27"/>
    <col min="8961" max="8961" width="22.7109375" style="27" customWidth="1"/>
    <col min="8962" max="8974" width="7.7109375" style="27" customWidth="1"/>
    <col min="8975" max="8975" width="22.7109375" style="27" customWidth="1"/>
    <col min="8976" max="9216" width="9.140625" style="27"/>
    <col min="9217" max="9217" width="22.7109375" style="27" customWidth="1"/>
    <col min="9218" max="9230" width="7.7109375" style="27" customWidth="1"/>
    <col min="9231" max="9231" width="22.7109375" style="27" customWidth="1"/>
    <col min="9232" max="9472" width="9.140625" style="27"/>
    <col min="9473" max="9473" width="22.7109375" style="27" customWidth="1"/>
    <col min="9474" max="9486" width="7.7109375" style="27" customWidth="1"/>
    <col min="9487" max="9487" width="22.7109375" style="27" customWidth="1"/>
    <col min="9488" max="9728" width="9.140625" style="27"/>
    <col min="9729" max="9729" width="22.7109375" style="27" customWidth="1"/>
    <col min="9730" max="9742" width="7.7109375" style="27" customWidth="1"/>
    <col min="9743" max="9743" width="22.7109375" style="27" customWidth="1"/>
    <col min="9744" max="9984" width="9.140625" style="27"/>
    <col min="9985" max="9985" width="22.7109375" style="27" customWidth="1"/>
    <col min="9986" max="9998" width="7.7109375" style="27" customWidth="1"/>
    <col min="9999" max="9999" width="22.7109375" style="27" customWidth="1"/>
    <col min="10000" max="10240" width="9.140625" style="27"/>
    <col min="10241" max="10241" width="22.7109375" style="27" customWidth="1"/>
    <col min="10242" max="10254" width="7.7109375" style="27" customWidth="1"/>
    <col min="10255" max="10255" width="22.7109375" style="27" customWidth="1"/>
    <col min="10256" max="10496" width="9.140625" style="27"/>
    <col min="10497" max="10497" width="22.7109375" style="27" customWidth="1"/>
    <col min="10498" max="10510" width="7.7109375" style="27" customWidth="1"/>
    <col min="10511" max="10511" width="22.7109375" style="27" customWidth="1"/>
    <col min="10512" max="10752" width="9.140625" style="27"/>
    <col min="10753" max="10753" width="22.7109375" style="27" customWidth="1"/>
    <col min="10754" max="10766" width="7.7109375" style="27" customWidth="1"/>
    <col min="10767" max="10767" width="22.7109375" style="27" customWidth="1"/>
    <col min="10768" max="11008" width="9.140625" style="27"/>
    <col min="11009" max="11009" width="22.7109375" style="27" customWidth="1"/>
    <col min="11010" max="11022" width="7.7109375" style="27" customWidth="1"/>
    <col min="11023" max="11023" width="22.7109375" style="27" customWidth="1"/>
    <col min="11024" max="11264" width="9.140625" style="27"/>
    <col min="11265" max="11265" width="22.7109375" style="27" customWidth="1"/>
    <col min="11266" max="11278" width="7.7109375" style="27" customWidth="1"/>
    <col min="11279" max="11279" width="22.7109375" style="27" customWidth="1"/>
    <col min="11280" max="11520" width="9.140625" style="27"/>
    <col min="11521" max="11521" width="22.7109375" style="27" customWidth="1"/>
    <col min="11522" max="11534" width="7.7109375" style="27" customWidth="1"/>
    <col min="11535" max="11535" width="22.7109375" style="27" customWidth="1"/>
    <col min="11536" max="11776" width="9.140625" style="27"/>
    <col min="11777" max="11777" width="22.7109375" style="27" customWidth="1"/>
    <col min="11778" max="11790" width="7.7109375" style="27" customWidth="1"/>
    <col min="11791" max="11791" width="22.7109375" style="27" customWidth="1"/>
    <col min="11792" max="12032" width="9.140625" style="27"/>
    <col min="12033" max="12033" width="22.7109375" style="27" customWidth="1"/>
    <col min="12034" max="12046" width="7.7109375" style="27" customWidth="1"/>
    <col min="12047" max="12047" width="22.7109375" style="27" customWidth="1"/>
    <col min="12048" max="12288" width="9.140625" style="27"/>
    <col min="12289" max="12289" width="22.7109375" style="27" customWidth="1"/>
    <col min="12290" max="12302" width="7.7109375" style="27" customWidth="1"/>
    <col min="12303" max="12303" width="22.7109375" style="27" customWidth="1"/>
    <col min="12304" max="12544" width="9.140625" style="27"/>
    <col min="12545" max="12545" width="22.7109375" style="27" customWidth="1"/>
    <col min="12546" max="12558" width="7.7109375" style="27" customWidth="1"/>
    <col min="12559" max="12559" width="22.7109375" style="27" customWidth="1"/>
    <col min="12560" max="12800" width="9.140625" style="27"/>
    <col min="12801" max="12801" width="22.7109375" style="27" customWidth="1"/>
    <col min="12802" max="12814" width="7.7109375" style="27" customWidth="1"/>
    <col min="12815" max="12815" width="22.7109375" style="27" customWidth="1"/>
    <col min="12816" max="13056" width="9.140625" style="27"/>
    <col min="13057" max="13057" width="22.7109375" style="27" customWidth="1"/>
    <col min="13058" max="13070" width="7.7109375" style="27" customWidth="1"/>
    <col min="13071" max="13071" width="22.7109375" style="27" customWidth="1"/>
    <col min="13072" max="13312" width="9.140625" style="27"/>
    <col min="13313" max="13313" width="22.7109375" style="27" customWidth="1"/>
    <col min="13314" max="13326" width="7.7109375" style="27" customWidth="1"/>
    <col min="13327" max="13327" width="22.7109375" style="27" customWidth="1"/>
    <col min="13328" max="13568" width="9.140625" style="27"/>
    <col min="13569" max="13569" width="22.7109375" style="27" customWidth="1"/>
    <col min="13570" max="13582" width="7.7109375" style="27" customWidth="1"/>
    <col min="13583" max="13583" width="22.7109375" style="27" customWidth="1"/>
    <col min="13584" max="13824" width="9.140625" style="27"/>
    <col min="13825" max="13825" width="22.7109375" style="27" customWidth="1"/>
    <col min="13826" max="13838" width="7.7109375" style="27" customWidth="1"/>
    <col min="13839" max="13839" width="22.7109375" style="27" customWidth="1"/>
    <col min="13840" max="14080" width="9.140625" style="27"/>
    <col min="14081" max="14081" width="22.7109375" style="27" customWidth="1"/>
    <col min="14082" max="14094" width="7.7109375" style="27" customWidth="1"/>
    <col min="14095" max="14095" width="22.7109375" style="27" customWidth="1"/>
    <col min="14096" max="14336" width="9.140625" style="27"/>
    <col min="14337" max="14337" width="22.7109375" style="27" customWidth="1"/>
    <col min="14338" max="14350" width="7.7109375" style="27" customWidth="1"/>
    <col min="14351" max="14351" width="22.7109375" style="27" customWidth="1"/>
    <col min="14352" max="14592" width="9.140625" style="27"/>
    <col min="14593" max="14593" width="22.7109375" style="27" customWidth="1"/>
    <col min="14594" max="14606" width="7.7109375" style="27" customWidth="1"/>
    <col min="14607" max="14607" width="22.7109375" style="27" customWidth="1"/>
    <col min="14608" max="14848" width="9.140625" style="27"/>
    <col min="14849" max="14849" width="22.7109375" style="27" customWidth="1"/>
    <col min="14850" max="14862" width="7.7109375" style="27" customWidth="1"/>
    <col min="14863" max="14863" width="22.7109375" style="27" customWidth="1"/>
    <col min="14864" max="15104" width="9.140625" style="27"/>
    <col min="15105" max="15105" width="22.7109375" style="27" customWidth="1"/>
    <col min="15106" max="15118" width="7.7109375" style="27" customWidth="1"/>
    <col min="15119" max="15119" width="22.7109375" style="27" customWidth="1"/>
    <col min="15120" max="15360" width="9.140625" style="27"/>
    <col min="15361" max="15361" width="22.7109375" style="27" customWidth="1"/>
    <col min="15362" max="15374" width="7.7109375" style="27" customWidth="1"/>
    <col min="15375" max="15375" width="22.7109375" style="27" customWidth="1"/>
    <col min="15376" max="15616" width="9.140625" style="27"/>
    <col min="15617" max="15617" width="22.7109375" style="27" customWidth="1"/>
    <col min="15618" max="15630" width="7.7109375" style="27" customWidth="1"/>
    <col min="15631" max="15631" width="22.7109375" style="27" customWidth="1"/>
    <col min="15632" max="15872" width="9.140625" style="27"/>
    <col min="15873" max="15873" width="22.7109375" style="27" customWidth="1"/>
    <col min="15874" max="15886" width="7.7109375" style="27" customWidth="1"/>
    <col min="15887" max="15887" width="22.7109375" style="27" customWidth="1"/>
    <col min="15888" max="16128" width="9.140625" style="27"/>
    <col min="16129" max="16129" width="22.7109375" style="27" customWidth="1"/>
    <col min="16130" max="16142" width="7.7109375" style="27" customWidth="1"/>
    <col min="16143" max="16143" width="22.7109375" style="27" customWidth="1"/>
    <col min="16144" max="16384" width="9.140625" style="27"/>
  </cols>
  <sheetData>
    <row r="1" spans="1:15" ht="23.25" x14ac:dyDescent="0.2">
      <c r="A1" s="1330" t="s">
        <v>313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</row>
    <row r="2" spans="1:15" ht="15.75" x14ac:dyDescent="0.2">
      <c r="A2" s="1331" t="s">
        <v>314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</row>
    <row r="3" spans="1:15" ht="15.75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</row>
    <row r="4" spans="1:15" ht="15.75" x14ac:dyDescent="0.2">
      <c r="A4" s="1331" t="s">
        <v>346</v>
      </c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1331"/>
      <c r="O4" s="1331"/>
    </row>
    <row r="5" spans="1:15" ht="16.5" x14ac:dyDescent="0.3">
      <c r="A5" s="267" t="s">
        <v>747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99"/>
      <c r="N5" s="300"/>
      <c r="O5" s="273" t="s">
        <v>518</v>
      </c>
    </row>
    <row r="6" spans="1:15" ht="43.5" customHeight="1" x14ac:dyDescent="0.2">
      <c r="A6" s="35" t="s">
        <v>305</v>
      </c>
      <c r="B6" s="474" t="s">
        <v>394</v>
      </c>
      <c r="C6" s="383" t="s">
        <v>675</v>
      </c>
      <c r="D6" s="383" t="s">
        <v>676</v>
      </c>
      <c r="E6" s="383" t="s">
        <v>677</v>
      </c>
      <c r="F6" s="383" t="s">
        <v>678</v>
      </c>
      <c r="G6" s="383" t="s">
        <v>679</v>
      </c>
      <c r="H6" s="383" t="s">
        <v>680</v>
      </c>
      <c r="I6" s="383" t="s">
        <v>681</v>
      </c>
      <c r="J6" s="383" t="s">
        <v>682</v>
      </c>
      <c r="K6" s="383" t="s">
        <v>683</v>
      </c>
      <c r="L6" s="383" t="s">
        <v>684</v>
      </c>
      <c r="M6" s="383" t="s">
        <v>685</v>
      </c>
      <c r="N6" s="383" t="s">
        <v>686</v>
      </c>
      <c r="O6" s="600" t="s">
        <v>306</v>
      </c>
    </row>
    <row r="7" spans="1:15" ht="19.5" customHeight="1" thickBot="1" x14ac:dyDescent="0.25">
      <c r="A7" s="479" t="s">
        <v>794</v>
      </c>
      <c r="B7" s="688"/>
      <c r="C7" s="688"/>
      <c r="D7" s="689"/>
      <c r="E7" s="688"/>
      <c r="F7" s="688"/>
      <c r="G7" s="689"/>
      <c r="H7" s="689"/>
      <c r="I7" s="689"/>
      <c r="J7" s="689"/>
      <c r="K7" s="690"/>
      <c r="L7" s="688"/>
      <c r="M7" s="688"/>
      <c r="N7" s="688"/>
      <c r="O7" s="691" t="s">
        <v>793</v>
      </c>
    </row>
    <row r="8" spans="1:15" ht="18" customHeight="1" thickTop="1" thickBot="1" x14ac:dyDescent="0.25">
      <c r="A8" s="692" t="s">
        <v>812</v>
      </c>
      <c r="B8" s="216">
        <f>N8+M8+L8+K8+J8+I8+H8+G8+F8+E8+D8+C8</f>
        <v>0</v>
      </c>
      <c r="C8" s="218">
        <v>0</v>
      </c>
      <c r="D8" s="218">
        <v>0</v>
      </c>
      <c r="E8" s="218">
        <v>0</v>
      </c>
      <c r="F8" s="218">
        <v>0</v>
      </c>
      <c r="G8" s="218">
        <v>0</v>
      </c>
      <c r="H8" s="218">
        <v>0</v>
      </c>
      <c r="I8" s="218">
        <v>0</v>
      </c>
      <c r="J8" s="218">
        <v>0</v>
      </c>
      <c r="K8" s="218">
        <v>0</v>
      </c>
      <c r="L8" s="218">
        <v>0</v>
      </c>
      <c r="M8" s="218">
        <v>0</v>
      </c>
      <c r="N8" s="218">
        <v>0</v>
      </c>
      <c r="O8" s="693" t="s">
        <v>307</v>
      </c>
    </row>
    <row r="9" spans="1:15" ht="16.5" thickTop="1" thickBot="1" x14ac:dyDescent="0.25">
      <c r="A9" s="694">
        <v>1</v>
      </c>
      <c r="B9" s="155">
        <f t="shared" ref="B9:B33" si="0">N9+M9+L9+K9+J9+I9+H9+G9+F9+E9+D9+C9</f>
        <v>30</v>
      </c>
      <c r="C9" s="164">
        <v>2</v>
      </c>
      <c r="D9" s="164">
        <v>6</v>
      </c>
      <c r="E9" s="164">
        <v>0</v>
      </c>
      <c r="F9" s="164">
        <v>2</v>
      </c>
      <c r="G9" s="164">
        <v>8</v>
      </c>
      <c r="H9" s="164">
        <v>5</v>
      </c>
      <c r="I9" s="164">
        <v>1</v>
      </c>
      <c r="J9" s="164">
        <v>1</v>
      </c>
      <c r="K9" s="164">
        <v>1</v>
      </c>
      <c r="L9" s="164">
        <v>3</v>
      </c>
      <c r="M9" s="164">
        <v>1</v>
      </c>
      <c r="N9" s="164">
        <v>0</v>
      </c>
      <c r="O9" s="695">
        <v>1</v>
      </c>
    </row>
    <row r="10" spans="1:15" ht="16.5" thickTop="1" thickBot="1" x14ac:dyDescent="0.25">
      <c r="A10" s="696">
        <v>2</v>
      </c>
      <c r="B10" s="216">
        <f t="shared" si="0"/>
        <v>2</v>
      </c>
      <c r="C10" s="218">
        <v>0</v>
      </c>
      <c r="D10" s="218">
        <v>2</v>
      </c>
      <c r="E10" s="218">
        <v>0</v>
      </c>
      <c r="F10" s="218">
        <v>0</v>
      </c>
      <c r="G10" s="218">
        <v>0</v>
      </c>
      <c r="H10" s="218">
        <v>0</v>
      </c>
      <c r="I10" s="218">
        <v>0</v>
      </c>
      <c r="J10" s="218">
        <v>0</v>
      </c>
      <c r="K10" s="218">
        <v>0</v>
      </c>
      <c r="L10" s="218">
        <v>0</v>
      </c>
      <c r="M10" s="218">
        <v>0</v>
      </c>
      <c r="N10" s="218">
        <v>0</v>
      </c>
      <c r="O10" s="693">
        <v>2</v>
      </c>
    </row>
    <row r="11" spans="1:15" ht="16.5" thickTop="1" thickBot="1" x14ac:dyDescent="0.25">
      <c r="A11" s="694">
        <v>3</v>
      </c>
      <c r="B11" s="155">
        <f t="shared" si="0"/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64">
        <v>0</v>
      </c>
      <c r="K11" s="164">
        <v>0</v>
      </c>
      <c r="L11" s="164">
        <v>0</v>
      </c>
      <c r="M11" s="164">
        <v>0</v>
      </c>
      <c r="N11" s="164">
        <v>0</v>
      </c>
      <c r="O11" s="695">
        <v>3</v>
      </c>
    </row>
    <row r="12" spans="1:15" ht="16.5" thickTop="1" thickBot="1" x14ac:dyDescent="0.25">
      <c r="A12" s="696">
        <v>4</v>
      </c>
      <c r="B12" s="216">
        <f t="shared" si="0"/>
        <v>1</v>
      </c>
      <c r="C12" s="218">
        <v>0</v>
      </c>
      <c r="D12" s="218">
        <v>0</v>
      </c>
      <c r="E12" s="218">
        <v>0</v>
      </c>
      <c r="F12" s="218">
        <v>0</v>
      </c>
      <c r="G12" s="218">
        <v>0</v>
      </c>
      <c r="H12" s="218">
        <v>0</v>
      </c>
      <c r="I12" s="218">
        <v>0</v>
      </c>
      <c r="J12" s="218">
        <v>0</v>
      </c>
      <c r="K12" s="218">
        <v>0</v>
      </c>
      <c r="L12" s="218">
        <v>1</v>
      </c>
      <c r="M12" s="218">
        <v>0</v>
      </c>
      <c r="N12" s="218">
        <v>0</v>
      </c>
      <c r="O12" s="693">
        <v>4</v>
      </c>
    </row>
    <row r="13" spans="1:15" ht="16.5" thickTop="1" thickBot="1" x14ac:dyDescent="0.25">
      <c r="A13" s="694">
        <v>5</v>
      </c>
      <c r="B13" s="155">
        <f t="shared" si="0"/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4">
        <v>0</v>
      </c>
      <c r="I13" s="164">
        <v>0</v>
      </c>
      <c r="J13" s="164">
        <v>0</v>
      </c>
      <c r="K13" s="164">
        <v>0</v>
      </c>
      <c r="L13" s="164">
        <v>0</v>
      </c>
      <c r="M13" s="164">
        <v>0</v>
      </c>
      <c r="N13" s="164">
        <v>0</v>
      </c>
      <c r="O13" s="695">
        <v>5</v>
      </c>
    </row>
    <row r="14" spans="1:15" ht="16.5" thickTop="1" thickBot="1" x14ac:dyDescent="0.25">
      <c r="A14" s="696">
        <v>6</v>
      </c>
      <c r="B14" s="216">
        <f t="shared" si="0"/>
        <v>0</v>
      </c>
      <c r="C14" s="218">
        <v>0</v>
      </c>
      <c r="D14" s="218">
        <v>0</v>
      </c>
      <c r="E14" s="218">
        <v>0</v>
      </c>
      <c r="F14" s="218">
        <v>0</v>
      </c>
      <c r="G14" s="218">
        <v>0</v>
      </c>
      <c r="H14" s="218">
        <v>0</v>
      </c>
      <c r="I14" s="218">
        <v>0</v>
      </c>
      <c r="J14" s="218">
        <v>0</v>
      </c>
      <c r="K14" s="218">
        <v>0</v>
      </c>
      <c r="L14" s="218">
        <v>0</v>
      </c>
      <c r="M14" s="218">
        <v>0</v>
      </c>
      <c r="N14" s="218">
        <v>0</v>
      </c>
      <c r="O14" s="693">
        <v>6</v>
      </c>
    </row>
    <row r="15" spans="1:15" ht="16.5" thickTop="1" thickBot="1" x14ac:dyDescent="0.25">
      <c r="A15" s="697" t="s">
        <v>796</v>
      </c>
      <c r="B15" s="155">
        <f t="shared" si="0"/>
        <v>2</v>
      </c>
      <c r="C15" s="164">
        <v>0</v>
      </c>
      <c r="D15" s="164">
        <v>0</v>
      </c>
      <c r="E15" s="164">
        <v>0</v>
      </c>
      <c r="F15" s="164">
        <v>0</v>
      </c>
      <c r="G15" s="164">
        <v>0</v>
      </c>
      <c r="H15" s="164">
        <v>0</v>
      </c>
      <c r="I15" s="164">
        <v>0</v>
      </c>
      <c r="J15" s="164">
        <v>0</v>
      </c>
      <c r="K15" s="164">
        <v>1</v>
      </c>
      <c r="L15" s="164">
        <v>0</v>
      </c>
      <c r="M15" s="164">
        <v>0</v>
      </c>
      <c r="N15" s="164">
        <v>1</v>
      </c>
      <c r="O15" s="698" t="s">
        <v>308</v>
      </c>
    </row>
    <row r="16" spans="1:15" ht="16.5" thickTop="1" thickBot="1" x14ac:dyDescent="0.25">
      <c r="A16" s="378" t="s">
        <v>795</v>
      </c>
      <c r="B16" s="216">
        <f t="shared" si="0"/>
        <v>1</v>
      </c>
      <c r="C16" s="218">
        <v>0</v>
      </c>
      <c r="D16" s="218">
        <v>0</v>
      </c>
      <c r="E16" s="218">
        <v>0</v>
      </c>
      <c r="F16" s="218">
        <v>0</v>
      </c>
      <c r="G16" s="218">
        <v>0</v>
      </c>
      <c r="H16" s="218">
        <v>1</v>
      </c>
      <c r="I16" s="218">
        <v>0</v>
      </c>
      <c r="J16" s="218">
        <v>0</v>
      </c>
      <c r="K16" s="218">
        <v>0</v>
      </c>
      <c r="L16" s="218">
        <v>0</v>
      </c>
      <c r="M16" s="218">
        <v>0</v>
      </c>
      <c r="N16" s="218">
        <v>0</v>
      </c>
      <c r="O16" s="699" t="s">
        <v>795</v>
      </c>
    </row>
    <row r="17" spans="1:15" ht="16.5" thickTop="1" thickBot="1" x14ac:dyDescent="0.25">
      <c r="A17" s="700" t="s">
        <v>309</v>
      </c>
      <c r="B17" s="155">
        <f t="shared" si="0"/>
        <v>1</v>
      </c>
      <c r="C17" s="164">
        <v>0</v>
      </c>
      <c r="D17" s="164">
        <v>0</v>
      </c>
      <c r="E17" s="164">
        <v>0</v>
      </c>
      <c r="F17" s="164">
        <v>0</v>
      </c>
      <c r="G17" s="164">
        <v>0</v>
      </c>
      <c r="H17" s="164">
        <v>0</v>
      </c>
      <c r="I17" s="164">
        <v>0</v>
      </c>
      <c r="J17" s="164">
        <v>0</v>
      </c>
      <c r="K17" s="164">
        <v>0</v>
      </c>
      <c r="L17" s="164">
        <v>0</v>
      </c>
      <c r="M17" s="164">
        <v>0</v>
      </c>
      <c r="N17" s="164">
        <v>1</v>
      </c>
      <c r="O17" s="698" t="s">
        <v>309</v>
      </c>
    </row>
    <row r="18" spans="1:15" ht="16.5" thickTop="1" thickBot="1" x14ac:dyDescent="0.25">
      <c r="A18" s="378" t="s">
        <v>310</v>
      </c>
      <c r="B18" s="216">
        <f t="shared" si="0"/>
        <v>0</v>
      </c>
      <c r="C18" s="218">
        <v>0</v>
      </c>
      <c r="D18" s="218">
        <v>0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  <c r="J18" s="218">
        <v>0</v>
      </c>
      <c r="K18" s="218">
        <v>0</v>
      </c>
      <c r="L18" s="218">
        <v>0</v>
      </c>
      <c r="M18" s="218">
        <v>0</v>
      </c>
      <c r="N18" s="218">
        <v>0</v>
      </c>
      <c r="O18" s="699" t="s">
        <v>310</v>
      </c>
    </row>
    <row r="19" spans="1:15" ht="16.5" thickTop="1" thickBot="1" x14ac:dyDescent="0.25">
      <c r="A19" s="701" t="s">
        <v>71</v>
      </c>
      <c r="B19" s="155">
        <f t="shared" si="0"/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  <c r="J19" s="164">
        <v>0</v>
      </c>
      <c r="K19" s="164">
        <v>0</v>
      </c>
      <c r="L19" s="164">
        <v>0</v>
      </c>
      <c r="M19" s="164">
        <v>0</v>
      </c>
      <c r="N19" s="164">
        <v>0</v>
      </c>
      <c r="O19" s="695" t="s">
        <v>72</v>
      </c>
    </row>
    <row r="20" spans="1:15" ht="18" customHeight="1" thickTop="1" thickBot="1" x14ac:dyDescent="0.25">
      <c r="A20" s="702" t="s">
        <v>311</v>
      </c>
      <c r="B20" s="216"/>
      <c r="C20" s="486"/>
      <c r="D20" s="486"/>
      <c r="E20" s="486"/>
      <c r="F20" s="486"/>
      <c r="G20" s="486"/>
      <c r="H20" s="486"/>
      <c r="I20" s="486"/>
      <c r="J20" s="486"/>
      <c r="K20" s="486"/>
      <c r="L20" s="486"/>
      <c r="M20" s="486"/>
      <c r="N20" s="486"/>
      <c r="O20" s="703" t="s">
        <v>312</v>
      </c>
    </row>
    <row r="21" spans="1:15" ht="16.5" thickTop="1" thickBot="1" x14ac:dyDescent="0.25">
      <c r="A21" s="694">
        <v>1</v>
      </c>
      <c r="B21" s="155">
        <f t="shared" si="0"/>
        <v>9</v>
      </c>
      <c r="C21" s="164">
        <v>2</v>
      </c>
      <c r="D21" s="164">
        <v>1</v>
      </c>
      <c r="E21" s="164">
        <v>1</v>
      </c>
      <c r="F21" s="164">
        <v>0</v>
      </c>
      <c r="G21" s="164">
        <v>2</v>
      </c>
      <c r="H21" s="164">
        <v>1</v>
      </c>
      <c r="I21" s="164">
        <v>0</v>
      </c>
      <c r="J21" s="164">
        <v>1</v>
      </c>
      <c r="K21" s="164">
        <v>0</v>
      </c>
      <c r="L21" s="164">
        <v>0</v>
      </c>
      <c r="M21" s="164">
        <v>1</v>
      </c>
      <c r="N21" s="164">
        <v>0</v>
      </c>
      <c r="O21" s="695">
        <v>1</v>
      </c>
    </row>
    <row r="22" spans="1:15" ht="16.5" thickTop="1" thickBot="1" x14ac:dyDescent="0.25">
      <c r="A22" s="696">
        <v>2</v>
      </c>
      <c r="B22" s="216">
        <f t="shared" si="0"/>
        <v>2</v>
      </c>
      <c r="C22" s="218">
        <v>0</v>
      </c>
      <c r="D22" s="218">
        <v>0</v>
      </c>
      <c r="E22" s="218">
        <v>0</v>
      </c>
      <c r="F22" s="218">
        <v>1</v>
      </c>
      <c r="G22" s="218">
        <v>0</v>
      </c>
      <c r="H22" s="218">
        <v>0</v>
      </c>
      <c r="I22" s="218">
        <v>0</v>
      </c>
      <c r="J22" s="218">
        <v>0</v>
      </c>
      <c r="K22" s="218">
        <v>0</v>
      </c>
      <c r="L22" s="218">
        <v>0</v>
      </c>
      <c r="M22" s="218">
        <v>0</v>
      </c>
      <c r="N22" s="218">
        <v>1</v>
      </c>
      <c r="O22" s="693">
        <v>2</v>
      </c>
    </row>
    <row r="23" spans="1:15" ht="16.5" thickTop="1" thickBot="1" x14ac:dyDescent="0.25">
      <c r="A23" s="694">
        <v>3</v>
      </c>
      <c r="B23" s="155">
        <f t="shared" si="0"/>
        <v>0</v>
      </c>
      <c r="C23" s="164">
        <v>0</v>
      </c>
      <c r="D23" s="164">
        <v>0</v>
      </c>
      <c r="E23" s="164">
        <v>0</v>
      </c>
      <c r="F23" s="164">
        <v>0</v>
      </c>
      <c r="G23" s="164">
        <v>0</v>
      </c>
      <c r="H23" s="164">
        <v>0</v>
      </c>
      <c r="I23" s="164">
        <v>0</v>
      </c>
      <c r="J23" s="164">
        <v>0</v>
      </c>
      <c r="K23" s="164">
        <v>0</v>
      </c>
      <c r="L23" s="164">
        <v>0</v>
      </c>
      <c r="M23" s="164">
        <v>0</v>
      </c>
      <c r="N23" s="164">
        <v>0</v>
      </c>
      <c r="O23" s="695">
        <v>3</v>
      </c>
    </row>
    <row r="24" spans="1:15" ht="16.5" thickTop="1" thickBot="1" x14ac:dyDescent="0.25">
      <c r="A24" s="696">
        <v>4</v>
      </c>
      <c r="B24" s="216">
        <f t="shared" si="0"/>
        <v>1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  <c r="J24" s="218">
        <v>0</v>
      </c>
      <c r="K24" s="218">
        <v>1</v>
      </c>
      <c r="L24" s="218">
        <v>0</v>
      </c>
      <c r="M24" s="218">
        <v>0</v>
      </c>
      <c r="N24" s="218">
        <v>0</v>
      </c>
      <c r="O24" s="693">
        <v>4</v>
      </c>
    </row>
    <row r="25" spans="1:15" ht="16.5" thickTop="1" thickBot="1" x14ac:dyDescent="0.25">
      <c r="A25" s="694">
        <v>5</v>
      </c>
      <c r="B25" s="155">
        <f t="shared" si="0"/>
        <v>1</v>
      </c>
      <c r="C25" s="164">
        <v>0</v>
      </c>
      <c r="D25" s="164">
        <v>0</v>
      </c>
      <c r="E25" s="164">
        <v>0</v>
      </c>
      <c r="F25" s="164">
        <v>0</v>
      </c>
      <c r="G25" s="164">
        <v>0</v>
      </c>
      <c r="H25" s="164">
        <v>0</v>
      </c>
      <c r="I25" s="164">
        <v>0</v>
      </c>
      <c r="J25" s="164">
        <v>0</v>
      </c>
      <c r="K25" s="164">
        <v>0</v>
      </c>
      <c r="L25" s="164">
        <v>0</v>
      </c>
      <c r="M25" s="164">
        <v>1</v>
      </c>
      <c r="N25" s="164">
        <v>0</v>
      </c>
      <c r="O25" s="695">
        <v>5</v>
      </c>
    </row>
    <row r="26" spans="1:15" ht="16.5" thickTop="1" thickBot="1" x14ac:dyDescent="0.25">
      <c r="A26" s="696">
        <v>6</v>
      </c>
      <c r="B26" s="216">
        <f t="shared" si="0"/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18">
        <v>0</v>
      </c>
      <c r="K26" s="218">
        <v>0</v>
      </c>
      <c r="L26" s="218">
        <v>0</v>
      </c>
      <c r="M26" s="218">
        <v>0</v>
      </c>
      <c r="N26" s="218">
        <v>0</v>
      </c>
      <c r="O26" s="693">
        <v>6</v>
      </c>
    </row>
    <row r="27" spans="1:15" ht="16.5" thickTop="1" thickBot="1" x14ac:dyDescent="0.25">
      <c r="A27" s="694">
        <v>7</v>
      </c>
      <c r="B27" s="155">
        <f t="shared" si="0"/>
        <v>0</v>
      </c>
      <c r="C27" s="164">
        <v>0</v>
      </c>
      <c r="D27" s="164">
        <v>0</v>
      </c>
      <c r="E27" s="164">
        <v>0</v>
      </c>
      <c r="F27" s="164">
        <v>0</v>
      </c>
      <c r="G27" s="164">
        <v>0</v>
      </c>
      <c r="H27" s="164">
        <v>0</v>
      </c>
      <c r="I27" s="164">
        <v>0</v>
      </c>
      <c r="J27" s="164">
        <v>0</v>
      </c>
      <c r="K27" s="164">
        <v>0</v>
      </c>
      <c r="L27" s="164">
        <v>0</v>
      </c>
      <c r="M27" s="164">
        <v>0</v>
      </c>
      <c r="N27" s="164">
        <v>0</v>
      </c>
      <c r="O27" s="695">
        <v>7</v>
      </c>
    </row>
    <row r="28" spans="1:15" ht="16.5" thickTop="1" thickBot="1" x14ac:dyDescent="0.25">
      <c r="A28" s="696">
        <v>8</v>
      </c>
      <c r="B28" s="216">
        <f t="shared" si="0"/>
        <v>1</v>
      </c>
      <c r="C28" s="218">
        <v>0</v>
      </c>
      <c r="D28" s="218">
        <v>0</v>
      </c>
      <c r="E28" s="218">
        <v>0</v>
      </c>
      <c r="F28" s="218">
        <v>0</v>
      </c>
      <c r="G28" s="218">
        <v>0</v>
      </c>
      <c r="H28" s="218">
        <v>0</v>
      </c>
      <c r="I28" s="218">
        <v>0</v>
      </c>
      <c r="J28" s="218">
        <v>0</v>
      </c>
      <c r="K28" s="218">
        <v>1</v>
      </c>
      <c r="L28" s="218">
        <v>0</v>
      </c>
      <c r="M28" s="218">
        <v>0</v>
      </c>
      <c r="N28" s="218">
        <v>0</v>
      </c>
      <c r="O28" s="693">
        <v>8</v>
      </c>
    </row>
    <row r="29" spans="1:15" ht="16.5" thickTop="1" thickBot="1" x14ac:dyDescent="0.25">
      <c r="A29" s="694">
        <v>9</v>
      </c>
      <c r="B29" s="155">
        <f t="shared" si="0"/>
        <v>1</v>
      </c>
      <c r="C29" s="164">
        <v>0</v>
      </c>
      <c r="D29" s="164">
        <v>0</v>
      </c>
      <c r="E29" s="164">
        <v>0</v>
      </c>
      <c r="F29" s="164">
        <v>0</v>
      </c>
      <c r="G29" s="164">
        <v>0</v>
      </c>
      <c r="H29" s="164">
        <v>0</v>
      </c>
      <c r="I29" s="164">
        <v>0</v>
      </c>
      <c r="J29" s="164">
        <v>1</v>
      </c>
      <c r="K29" s="164">
        <v>0</v>
      </c>
      <c r="L29" s="164">
        <v>0</v>
      </c>
      <c r="M29" s="164">
        <v>0</v>
      </c>
      <c r="N29" s="164">
        <v>0</v>
      </c>
      <c r="O29" s="695">
        <v>9</v>
      </c>
    </row>
    <row r="30" spans="1:15" ht="16.5" thickTop="1" thickBot="1" x14ac:dyDescent="0.25">
      <c r="A30" s="696">
        <v>10</v>
      </c>
      <c r="B30" s="216">
        <f t="shared" si="0"/>
        <v>0</v>
      </c>
      <c r="C30" s="218">
        <v>0</v>
      </c>
      <c r="D30" s="218">
        <v>0</v>
      </c>
      <c r="E30" s="218">
        <v>0</v>
      </c>
      <c r="F30" s="218">
        <v>0</v>
      </c>
      <c r="G30" s="218">
        <v>0</v>
      </c>
      <c r="H30" s="218">
        <v>0</v>
      </c>
      <c r="I30" s="218">
        <v>0</v>
      </c>
      <c r="J30" s="218">
        <v>0</v>
      </c>
      <c r="K30" s="218">
        <v>0</v>
      </c>
      <c r="L30" s="218">
        <v>0</v>
      </c>
      <c r="M30" s="218">
        <v>0</v>
      </c>
      <c r="N30" s="218">
        <v>0</v>
      </c>
      <c r="O30" s="693">
        <v>10</v>
      </c>
    </row>
    <row r="31" spans="1:15" ht="16.5" thickTop="1" thickBot="1" x14ac:dyDescent="0.25">
      <c r="A31" s="701" t="s">
        <v>813</v>
      </c>
      <c r="B31" s="155">
        <f t="shared" si="0"/>
        <v>0</v>
      </c>
      <c r="C31" s="164">
        <v>0</v>
      </c>
      <c r="D31" s="164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64">
        <v>0</v>
      </c>
      <c r="L31" s="164">
        <v>0</v>
      </c>
      <c r="M31" s="164">
        <v>0</v>
      </c>
      <c r="N31" s="164">
        <v>0</v>
      </c>
      <c r="O31" s="695" t="s">
        <v>811</v>
      </c>
    </row>
    <row r="32" spans="1:15" ht="15.75" thickTop="1" x14ac:dyDescent="0.2">
      <c r="A32" s="704" t="s">
        <v>71</v>
      </c>
      <c r="B32" s="166">
        <f t="shared" si="0"/>
        <v>0</v>
      </c>
      <c r="C32" s="705">
        <v>0</v>
      </c>
      <c r="D32" s="705">
        <v>0</v>
      </c>
      <c r="E32" s="705">
        <v>0</v>
      </c>
      <c r="F32" s="705">
        <v>0</v>
      </c>
      <c r="G32" s="705">
        <v>0</v>
      </c>
      <c r="H32" s="705">
        <v>0</v>
      </c>
      <c r="I32" s="705">
        <v>0</v>
      </c>
      <c r="J32" s="705">
        <v>0</v>
      </c>
      <c r="K32" s="705">
        <v>0</v>
      </c>
      <c r="L32" s="705">
        <v>0</v>
      </c>
      <c r="M32" s="705">
        <v>0</v>
      </c>
      <c r="N32" s="705">
        <v>0</v>
      </c>
      <c r="O32" s="706" t="s">
        <v>72</v>
      </c>
    </row>
    <row r="33" spans="1:15" ht="24" customHeight="1" x14ac:dyDescent="0.2">
      <c r="A33" s="545" t="s">
        <v>44</v>
      </c>
      <c r="B33" s="302">
        <f t="shared" si="0"/>
        <v>52</v>
      </c>
      <c r="C33" s="215">
        <f t="shared" ref="C33:L33" si="1">SUM(C8:C32)</f>
        <v>4</v>
      </c>
      <c r="D33" s="215">
        <f t="shared" si="1"/>
        <v>9</v>
      </c>
      <c r="E33" s="215">
        <f t="shared" si="1"/>
        <v>1</v>
      </c>
      <c r="F33" s="215">
        <f t="shared" si="1"/>
        <v>3</v>
      </c>
      <c r="G33" s="215">
        <f t="shared" si="1"/>
        <v>10</v>
      </c>
      <c r="H33" s="215">
        <f t="shared" si="1"/>
        <v>7</v>
      </c>
      <c r="I33" s="215">
        <f t="shared" si="1"/>
        <v>1</v>
      </c>
      <c r="J33" s="215">
        <f t="shared" si="1"/>
        <v>3</v>
      </c>
      <c r="K33" s="215">
        <f t="shared" si="1"/>
        <v>4</v>
      </c>
      <c r="L33" s="215">
        <f t="shared" si="1"/>
        <v>4</v>
      </c>
      <c r="M33" s="215">
        <f>SUM(M8:M32)</f>
        <v>3</v>
      </c>
      <c r="N33" s="215">
        <f>SUM(N8:N32)</f>
        <v>3</v>
      </c>
      <c r="O33" s="578" t="s">
        <v>45</v>
      </c>
    </row>
    <row r="34" spans="1:1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8"/>
  <dimension ref="A1:O34"/>
  <sheetViews>
    <sheetView view="pageBreakPreview" topLeftCell="A4" zoomScaleNormal="100" zoomScaleSheetLayoutView="100" workbookViewId="0">
      <selection activeCell="C33" sqref="C33"/>
    </sheetView>
  </sheetViews>
  <sheetFormatPr defaultRowHeight="12.75" x14ac:dyDescent="0.2"/>
  <cols>
    <col min="1" max="1" width="22.7109375" style="24" customWidth="1"/>
    <col min="2" max="14" width="7.28515625" style="24" customWidth="1"/>
    <col min="15" max="15" width="22.7109375" style="24" customWidth="1"/>
    <col min="16" max="256" width="9.140625" style="27"/>
    <col min="257" max="257" width="22.7109375" style="27" customWidth="1"/>
    <col min="258" max="270" width="7.7109375" style="27" customWidth="1"/>
    <col min="271" max="271" width="22.7109375" style="27" customWidth="1"/>
    <col min="272" max="512" width="9.140625" style="27"/>
    <col min="513" max="513" width="22.7109375" style="27" customWidth="1"/>
    <col min="514" max="526" width="7.7109375" style="27" customWidth="1"/>
    <col min="527" max="527" width="22.7109375" style="27" customWidth="1"/>
    <col min="528" max="768" width="9.140625" style="27"/>
    <col min="769" max="769" width="22.7109375" style="27" customWidth="1"/>
    <col min="770" max="782" width="7.7109375" style="27" customWidth="1"/>
    <col min="783" max="783" width="22.7109375" style="27" customWidth="1"/>
    <col min="784" max="1024" width="9.140625" style="27"/>
    <col min="1025" max="1025" width="22.7109375" style="27" customWidth="1"/>
    <col min="1026" max="1038" width="7.7109375" style="27" customWidth="1"/>
    <col min="1039" max="1039" width="22.7109375" style="27" customWidth="1"/>
    <col min="1040" max="1280" width="9.140625" style="27"/>
    <col min="1281" max="1281" width="22.7109375" style="27" customWidth="1"/>
    <col min="1282" max="1294" width="7.7109375" style="27" customWidth="1"/>
    <col min="1295" max="1295" width="22.7109375" style="27" customWidth="1"/>
    <col min="1296" max="1536" width="9.140625" style="27"/>
    <col min="1537" max="1537" width="22.7109375" style="27" customWidth="1"/>
    <col min="1538" max="1550" width="7.7109375" style="27" customWidth="1"/>
    <col min="1551" max="1551" width="22.7109375" style="27" customWidth="1"/>
    <col min="1552" max="1792" width="9.140625" style="27"/>
    <col min="1793" max="1793" width="22.7109375" style="27" customWidth="1"/>
    <col min="1794" max="1806" width="7.7109375" style="27" customWidth="1"/>
    <col min="1807" max="1807" width="22.7109375" style="27" customWidth="1"/>
    <col min="1808" max="2048" width="9.140625" style="27"/>
    <col min="2049" max="2049" width="22.7109375" style="27" customWidth="1"/>
    <col min="2050" max="2062" width="7.7109375" style="27" customWidth="1"/>
    <col min="2063" max="2063" width="22.7109375" style="27" customWidth="1"/>
    <col min="2064" max="2304" width="9.140625" style="27"/>
    <col min="2305" max="2305" width="22.7109375" style="27" customWidth="1"/>
    <col min="2306" max="2318" width="7.7109375" style="27" customWidth="1"/>
    <col min="2319" max="2319" width="22.7109375" style="27" customWidth="1"/>
    <col min="2320" max="2560" width="9.140625" style="27"/>
    <col min="2561" max="2561" width="22.7109375" style="27" customWidth="1"/>
    <col min="2562" max="2574" width="7.7109375" style="27" customWidth="1"/>
    <col min="2575" max="2575" width="22.7109375" style="27" customWidth="1"/>
    <col min="2576" max="2816" width="9.140625" style="27"/>
    <col min="2817" max="2817" width="22.7109375" style="27" customWidth="1"/>
    <col min="2818" max="2830" width="7.7109375" style="27" customWidth="1"/>
    <col min="2831" max="2831" width="22.7109375" style="27" customWidth="1"/>
    <col min="2832" max="3072" width="9.140625" style="27"/>
    <col min="3073" max="3073" width="22.7109375" style="27" customWidth="1"/>
    <col min="3074" max="3086" width="7.7109375" style="27" customWidth="1"/>
    <col min="3087" max="3087" width="22.7109375" style="27" customWidth="1"/>
    <col min="3088" max="3328" width="9.140625" style="27"/>
    <col min="3329" max="3329" width="22.7109375" style="27" customWidth="1"/>
    <col min="3330" max="3342" width="7.7109375" style="27" customWidth="1"/>
    <col min="3343" max="3343" width="22.7109375" style="27" customWidth="1"/>
    <col min="3344" max="3584" width="9.140625" style="27"/>
    <col min="3585" max="3585" width="22.7109375" style="27" customWidth="1"/>
    <col min="3586" max="3598" width="7.7109375" style="27" customWidth="1"/>
    <col min="3599" max="3599" width="22.7109375" style="27" customWidth="1"/>
    <col min="3600" max="3840" width="9.140625" style="27"/>
    <col min="3841" max="3841" width="22.7109375" style="27" customWidth="1"/>
    <col min="3842" max="3854" width="7.7109375" style="27" customWidth="1"/>
    <col min="3855" max="3855" width="22.7109375" style="27" customWidth="1"/>
    <col min="3856" max="4096" width="9.140625" style="27"/>
    <col min="4097" max="4097" width="22.7109375" style="27" customWidth="1"/>
    <col min="4098" max="4110" width="7.7109375" style="27" customWidth="1"/>
    <col min="4111" max="4111" width="22.7109375" style="27" customWidth="1"/>
    <col min="4112" max="4352" width="9.140625" style="27"/>
    <col min="4353" max="4353" width="22.7109375" style="27" customWidth="1"/>
    <col min="4354" max="4366" width="7.7109375" style="27" customWidth="1"/>
    <col min="4367" max="4367" width="22.7109375" style="27" customWidth="1"/>
    <col min="4368" max="4608" width="9.140625" style="27"/>
    <col min="4609" max="4609" width="22.7109375" style="27" customWidth="1"/>
    <col min="4610" max="4622" width="7.7109375" style="27" customWidth="1"/>
    <col min="4623" max="4623" width="22.7109375" style="27" customWidth="1"/>
    <col min="4624" max="4864" width="9.140625" style="27"/>
    <col min="4865" max="4865" width="22.7109375" style="27" customWidth="1"/>
    <col min="4866" max="4878" width="7.7109375" style="27" customWidth="1"/>
    <col min="4879" max="4879" width="22.7109375" style="27" customWidth="1"/>
    <col min="4880" max="5120" width="9.140625" style="27"/>
    <col min="5121" max="5121" width="22.7109375" style="27" customWidth="1"/>
    <col min="5122" max="5134" width="7.7109375" style="27" customWidth="1"/>
    <col min="5135" max="5135" width="22.7109375" style="27" customWidth="1"/>
    <col min="5136" max="5376" width="9.140625" style="27"/>
    <col min="5377" max="5377" width="22.7109375" style="27" customWidth="1"/>
    <col min="5378" max="5390" width="7.7109375" style="27" customWidth="1"/>
    <col min="5391" max="5391" width="22.7109375" style="27" customWidth="1"/>
    <col min="5392" max="5632" width="9.140625" style="27"/>
    <col min="5633" max="5633" width="22.7109375" style="27" customWidth="1"/>
    <col min="5634" max="5646" width="7.7109375" style="27" customWidth="1"/>
    <col min="5647" max="5647" width="22.7109375" style="27" customWidth="1"/>
    <col min="5648" max="5888" width="9.140625" style="27"/>
    <col min="5889" max="5889" width="22.7109375" style="27" customWidth="1"/>
    <col min="5890" max="5902" width="7.7109375" style="27" customWidth="1"/>
    <col min="5903" max="5903" width="22.7109375" style="27" customWidth="1"/>
    <col min="5904" max="6144" width="9.140625" style="27"/>
    <col min="6145" max="6145" width="22.7109375" style="27" customWidth="1"/>
    <col min="6146" max="6158" width="7.7109375" style="27" customWidth="1"/>
    <col min="6159" max="6159" width="22.7109375" style="27" customWidth="1"/>
    <col min="6160" max="6400" width="9.140625" style="27"/>
    <col min="6401" max="6401" width="22.7109375" style="27" customWidth="1"/>
    <col min="6402" max="6414" width="7.7109375" style="27" customWidth="1"/>
    <col min="6415" max="6415" width="22.7109375" style="27" customWidth="1"/>
    <col min="6416" max="6656" width="9.140625" style="27"/>
    <col min="6657" max="6657" width="22.7109375" style="27" customWidth="1"/>
    <col min="6658" max="6670" width="7.7109375" style="27" customWidth="1"/>
    <col min="6671" max="6671" width="22.7109375" style="27" customWidth="1"/>
    <col min="6672" max="6912" width="9.140625" style="27"/>
    <col min="6913" max="6913" width="22.7109375" style="27" customWidth="1"/>
    <col min="6914" max="6926" width="7.7109375" style="27" customWidth="1"/>
    <col min="6927" max="6927" width="22.7109375" style="27" customWidth="1"/>
    <col min="6928" max="7168" width="9.140625" style="27"/>
    <col min="7169" max="7169" width="22.7109375" style="27" customWidth="1"/>
    <col min="7170" max="7182" width="7.7109375" style="27" customWidth="1"/>
    <col min="7183" max="7183" width="22.7109375" style="27" customWidth="1"/>
    <col min="7184" max="7424" width="9.140625" style="27"/>
    <col min="7425" max="7425" width="22.7109375" style="27" customWidth="1"/>
    <col min="7426" max="7438" width="7.7109375" style="27" customWidth="1"/>
    <col min="7439" max="7439" width="22.7109375" style="27" customWidth="1"/>
    <col min="7440" max="7680" width="9.140625" style="27"/>
    <col min="7681" max="7681" width="22.7109375" style="27" customWidth="1"/>
    <col min="7682" max="7694" width="7.7109375" style="27" customWidth="1"/>
    <col min="7695" max="7695" width="22.7109375" style="27" customWidth="1"/>
    <col min="7696" max="7936" width="9.140625" style="27"/>
    <col min="7937" max="7937" width="22.7109375" style="27" customWidth="1"/>
    <col min="7938" max="7950" width="7.7109375" style="27" customWidth="1"/>
    <col min="7951" max="7951" width="22.7109375" style="27" customWidth="1"/>
    <col min="7952" max="8192" width="9.140625" style="27"/>
    <col min="8193" max="8193" width="22.7109375" style="27" customWidth="1"/>
    <col min="8194" max="8206" width="7.7109375" style="27" customWidth="1"/>
    <col min="8207" max="8207" width="22.7109375" style="27" customWidth="1"/>
    <col min="8208" max="8448" width="9.140625" style="27"/>
    <col min="8449" max="8449" width="22.7109375" style="27" customWidth="1"/>
    <col min="8450" max="8462" width="7.7109375" style="27" customWidth="1"/>
    <col min="8463" max="8463" width="22.7109375" style="27" customWidth="1"/>
    <col min="8464" max="8704" width="9.140625" style="27"/>
    <col min="8705" max="8705" width="22.7109375" style="27" customWidth="1"/>
    <col min="8706" max="8718" width="7.7109375" style="27" customWidth="1"/>
    <col min="8719" max="8719" width="22.7109375" style="27" customWidth="1"/>
    <col min="8720" max="8960" width="9.140625" style="27"/>
    <col min="8961" max="8961" width="22.7109375" style="27" customWidth="1"/>
    <col min="8962" max="8974" width="7.7109375" style="27" customWidth="1"/>
    <col min="8975" max="8975" width="22.7109375" style="27" customWidth="1"/>
    <col min="8976" max="9216" width="9.140625" style="27"/>
    <col min="9217" max="9217" width="22.7109375" style="27" customWidth="1"/>
    <col min="9218" max="9230" width="7.7109375" style="27" customWidth="1"/>
    <col min="9231" max="9231" width="22.7109375" style="27" customWidth="1"/>
    <col min="9232" max="9472" width="9.140625" style="27"/>
    <col min="9473" max="9473" width="22.7109375" style="27" customWidth="1"/>
    <col min="9474" max="9486" width="7.7109375" style="27" customWidth="1"/>
    <col min="9487" max="9487" width="22.7109375" style="27" customWidth="1"/>
    <col min="9488" max="9728" width="9.140625" style="27"/>
    <col min="9729" max="9729" width="22.7109375" style="27" customWidth="1"/>
    <col min="9730" max="9742" width="7.7109375" style="27" customWidth="1"/>
    <col min="9743" max="9743" width="22.7109375" style="27" customWidth="1"/>
    <col min="9744" max="9984" width="9.140625" style="27"/>
    <col min="9985" max="9985" width="22.7109375" style="27" customWidth="1"/>
    <col min="9986" max="9998" width="7.7109375" style="27" customWidth="1"/>
    <col min="9999" max="9999" width="22.7109375" style="27" customWidth="1"/>
    <col min="10000" max="10240" width="9.140625" style="27"/>
    <col min="10241" max="10241" width="22.7109375" style="27" customWidth="1"/>
    <col min="10242" max="10254" width="7.7109375" style="27" customWidth="1"/>
    <col min="10255" max="10255" width="22.7109375" style="27" customWidth="1"/>
    <col min="10256" max="10496" width="9.140625" style="27"/>
    <col min="10497" max="10497" width="22.7109375" style="27" customWidth="1"/>
    <col min="10498" max="10510" width="7.7109375" style="27" customWidth="1"/>
    <col min="10511" max="10511" width="22.7109375" style="27" customWidth="1"/>
    <col min="10512" max="10752" width="9.140625" style="27"/>
    <col min="10753" max="10753" width="22.7109375" style="27" customWidth="1"/>
    <col min="10754" max="10766" width="7.7109375" style="27" customWidth="1"/>
    <col min="10767" max="10767" width="22.7109375" style="27" customWidth="1"/>
    <col min="10768" max="11008" width="9.140625" style="27"/>
    <col min="11009" max="11009" width="22.7109375" style="27" customWidth="1"/>
    <col min="11010" max="11022" width="7.7109375" style="27" customWidth="1"/>
    <col min="11023" max="11023" width="22.7109375" style="27" customWidth="1"/>
    <col min="11024" max="11264" width="9.140625" style="27"/>
    <col min="11265" max="11265" width="22.7109375" style="27" customWidth="1"/>
    <col min="11266" max="11278" width="7.7109375" style="27" customWidth="1"/>
    <col min="11279" max="11279" width="22.7109375" style="27" customWidth="1"/>
    <col min="11280" max="11520" width="9.140625" style="27"/>
    <col min="11521" max="11521" width="22.7109375" style="27" customWidth="1"/>
    <col min="11522" max="11534" width="7.7109375" style="27" customWidth="1"/>
    <col min="11535" max="11535" width="22.7109375" style="27" customWidth="1"/>
    <col min="11536" max="11776" width="9.140625" style="27"/>
    <col min="11777" max="11777" width="22.7109375" style="27" customWidth="1"/>
    <col min="11778" max="11790" width="7.7109375" style="27" customWidth="1"/>
    <col min="11791" max="11791" width="22.7109375" style="27" customWidth="1"/>
    <col min="11792" max="12032" width="9.140625" style="27"/>
    <col min="12033" max="12033" width="22.7109375" style="27" customWidth="1"/>
    <col min="12034" max="12046" width="7.7109375" style="27" customWidth="1"/>
    <col min="12047" max="12047" width="22.7109375" style="27" customWidth="1"/>
    <col min="12048" max="12288" width="9.140625" style="27"/>
    <col min="12289" max="12289" width="22.7109375" style="27" customWidth="1"/>
    <col min="12290" max="12302" width="7.7109375" style="27" customWidth="1"/>
    <col min="12303" max="12303" width="22.7109375" style="27" customWidth="1"/>
    <col min="12304" max="12544" width="9.140625" style="27"/>
    <col min="12545" max="12545" width="22.7109375" style="27" customWidth="1"/>
    <col min="12546" max="12558" width="7.7109375" style="27" customWidth="1"/>
    <col min="12559" max="12559" width="22.7109375" style="27" customWidth="1"/>
    <col min="12560" max="12800" width="9.140625" style="27"/>
    <col min="12801" max="12801" width="22.7109375" style="27" customWidth="1"/>
    <col min="12802" max="12814" width="7.7109375" style="27" customWidth="1"/>
    <col min="12815" max="12815" width="22.7109375" style="27" customWidth="1"/>
    <col min="12816" max="13056" width="9.140625" style="27"/>
    <col min="13057" max="13057" width="22.7109375" style="27" customWidth="1"/>
    <col min="13058" max="13070" width="7.7109375" style="27" customWidth="1"/>
    <col min="13071" max="13071" width="22.7109375" style="27" customWidth="1"/>
    <col min="13072" max="13312" width="9.140625" style="27"/>
    <col min="13313" max="13313" width="22.7109375" style="27" customWidth="1"/>
    <col min="13314" max="13326" width="7.7109375" style="27" customWidth="1"/>
    <col min="13327" max="13327" width="22.7109375" style="27" customWidth="1"/>
    <col min="13328" max="13568" width="9.140625" style="27"/>
    <col min="13569" max="13569" width="22.7109375" style="27" customWidth="1"/>
    <col min="13570" max="13582" width="7.7109375" style="27" customWidth="1"/>
    <col min="13583" max="13583" width="22.7109375" style="27" customWidth="1"/>
    <col min="13584" max="13824" width="9.140625" style="27"/>
    <col min="13825" max="13825" width="22.7109375" style="27" customWidth="1"/>
    <col min="13826" max="13838" width="7.7109375" style="27" customWidth="1"/>
    <col min="13839" max="13839" width="22.7109375" style="27" customWidth="1"/>
    <col min="13840" max="14080" width="9.140625" style="27"/>
    <col min="14081" max="14081" width="22.7109375" style="27" customWidth="1"/>
    <col min="14082" max="14094" width="7.7109375" style="27" customWidth="1"/>
    <col min="14095" max="14095" width="22.7109375" style="27" customWidth="1"/>
    <col min="14096" max="14336" width="9.140625" style="27"/>
    <col min="14337" max="14337" width="22.7109375" style="27" customWidth="1"/>
    <col min="14338" max="14350" width="7.7109375" style="27" customWidth="1"/>
    <col min="14351" max="14351" width="22.7109375" style="27" customWidth="1"/>
    <col min="14352" max="14592" width="9.140625" style="27"/>
    <col min="14593" max="14593" width="22.7109375" style="27" customWidth="1"/>
    <col min="14594" max="14606" width="7.7109375" style="27" customWidth="1"/>
    <col min="14607" max="14607" width="22.7109375" style="27" customWidth="1"/>
    <col min="14608" max="14848" width="9.140625" style="27"/>
    <col min="14849" max="14849" width="22.7109375" style="27" customWidth="1"/>
    <col min="14850" max="14862" width="7.7109375" style="27" customWidth="1"/>
    <col min="14863" max="14863" width="22.7109375" style="27" customWidth="1"/>
    <col min="14864" max="15104" width="9.140625" style="27"/>
    <col min="15105" max="15105" width="22.7109375" style="27" customWidth="1"/>
    <col min="15106" max="15118" width="7.7109375" style="27" customWidth="1"/>
    <col min="15119" max="15119" width="22.7109375" style="27" customWidth="1"/>
    <col min="15120" max="15360" width="9.140625" style="27"/>
    <col min="15361" max="15361" width="22.7109375" style="27" customWidth="1"/>
    <col min="15362" max="15374" width="7.7109375" style="27" customWidth="1"/>
    <col min="15375" max="15375" width="22.7109375" style="27" customWidth="1"/>
    <col min="15376" max="15616" width="9.140625" style="27"/>
    <col min="15617" max="15617" width="22.7109375" style="27" customWidth="1"/>
    <col min="15618" max="15630" width="7.7109375" style="27" customWidth="1"/>
    <col min="15631" max="15631" width="22.7109375" style="27" customWidth="1"/>
    <col min="15632" max="15872" width="9.140625" style="27"/>
    <col min="15873" max="15873" width="22.7109375" style="27" customWidth="1"/>
    <col min="15874" max="15886" width="7.7109375" style="27" customWidth="1"/>
    <col min="15887" max="15887" width="22.7109375" style="27" customWidth="1"/>
    <col min="15888" max="16128" width="9.140625" style="27"/>
    <col min="16129" max="16129" width="22.7109375" style="27" customWidth="1"/>
    <col min="16130" max="16142" width="7.7109375" style="27" customWidth="1"/>
    <col min="16143" max="16143" width="22.7109375" style="27" customWidth="1"/>
    <col min="16144" max="16384" width="9.140625" style="27"/>
  </cols>
  <sheetData>
    <row r="1" spans="1:15" ht="23.25" x14ac:dyDescent="0.2">
      <c r="A1" s="1330" t="s">
        <v>313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</row>
    <row r="2" spans="1:15" ht="15.75" x14ac:dyDescent="0.2">
      <c r="A2" s="1331" t="s">
        <v>314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</row>
    <row r="3" spans="1:15" ht="15.75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</row>
    <row r="4" spans="1:15" ht="15.75" x14ac:dyDescent="0.2">
      <c r="A4" s="1331" t="s">
        <v>347</v>
      </c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1331"/>
      <c r="O4" s="1331"/>
    </row>
    <row r="5" spans="1:15" ht="16.5" x14ac:dyDescent="0.3">
      <c r="A5" s="267" t="s">
        <v>748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99"/>
      <c r="N5" s="300"/>
      <c r="O5" s="273" t="s">
        <v>519</v>
      </c>
    </row>
    <row r="6" spans="1:15" ht="43.5" customHeight="1" x14ac:dyDescent="0.2">
      <c r="A6" s="35" t="s">
        <v>305</v>
      </c>
      <c r="B6" s="474" t="s">
        <v>394</v>
      </c>
      <c r="C6" s="383" t="s">
        <v>675</v>
      </c>
      <c r="D6" s="383" t="s">
        <v>676</v>
      </c>
      <c r="E6" s="383" t="s">
        <v>677</v>
      </c>
      <c r="F6" s="383" t="s">
        <v>678</v>
      </c>
      <c r="G6" s="383" t="s">
        <v>679</v>
      </c>
      <c r="H6" s="383" t="s">
        <v>680</v>
      </c>
      <c r="I6" s="383" t="s">
        <v>681</v>
      </c>
      <c r="J6" s="383" t="s">
        <v>682</v>
      </c>
      <c r="K6" s="383" t="s">
        <v>683</v>
      </c>
      <c r="L6" s="383" t="s">
        <v>684</v>
      </c>
      <c r="M6" s="383" t="s">
        <v>685</v>
      </c>
      <c r="N6" s="383" t="s">
        <v>686</v>
      </c>
      <c r="O6" s="600" t="s">
        <v>306</v>
      </c>
    </row>
    <row r="7" spans="1:15" ht="18" customHeight="1" thickBot="1" x14ac:dyDescent="0.25">
      <c r="A7" s="479" t="s">
        <v>794</v>
      </c>
      <c r="B7" s="688"/>
      <c r="C7" s="688"/>
      <c r="D7" s="689"/>
      <c r="E7" s="688"/>
      <c r="F7" s="688"/>
      <c r="G7" s="689"/>
      <c r="H7" s="689"/>
      <c r="I7" s="689"/>
      <c r="J7" s="689"/>
      <c r="K7" s="690"/>
      <c r="L7" s="688"/>
      <c r="M7" s="688"/>
      <c r="N7" s="688"/>
      <c r="O7" s="691" t="s">
        <v>793</v>
      </c>
    </row>
    <row r="8" spans="1:15" ht="18" customHeight="1" thickTop="1" thickBot="1" x14ac:dyDescent="0.25">
      <c r="A8" s="692" t="s">
        <v>812</v>
      </c>
      <c r="B8" s="216">
        <f>SUM(C8:N8)</f>
        <v>0</v>
      </c>
      <c r="C8" s="218">
        <v>0</v>
      </c>
      <c r="D8" s="218">
        <v>0</v>
      </c>
      <c r="E8" s="218">
        <v>0</v>
      </c>
      <c r="F8" s="218">
        <v>0</v>
      </c>
      <c r="G8" s="218">
        <v>0</v>
      </c>
      <c r="H8" s="218">
        <v>0</v>
      </c>
      <c r="I8" s="218">
        <v>0</v>
      </c>
      <c r="J8" s="218">
        <v>0</v>
      </c>
      <c r="K8" s="218">
        <v>0</v>
      </c>
      <c r="L8" s="218">
        <v>0</v>
      </c>
      <c r="M8" s="218">
        <v>0</v>
      </c>
      <c r="N8" s="218">
        <v>0</v>
      </c>
      <c r="O8" s="693" t="s">
        <v>307</v>
      </c>
    </row>
    <row r="9" spans="1:15" ht="16.5" thickTop="1" thickBot="1" x14ac:dyDescent="0.25">
      <c r="A9" s="694">
        <v>1</v>
      </c>
      <c r="B9" s="157">
        <f>SUM(C9:N9)</f>
        <v>48</v>
      </c>
      <c r="C9" s="164">
        <v>4</v>
      </c>
      <c r="D9" s="164">
        <v>3</v>
      </c>
      <c r="E9" s="164">
        <v>6</v>
      </c>
      <c r="F9" s="164">
        <v>4</v>
      </c>
      <c r="G9" s="164">
        <v>5</v>
      </c>
      <c r="H9" s="164">
        <v>3</v>
      </c>
      <c r="I9" s="164">
        <v>6</v>
      </c>
      <c r="J9" s="164">
        <v>4</v>
      </c>
      <c r="K9" s="164">
        <v>4</v>
      </c>
      <c r="L9" s="164">
        <v>1</v>
      </c>
      <c r="M9" s="164">
        <v>4</v>
      </c>
      <c r="N9" s="164">
        <v>4</v>
      </c>
      <c r="O9" s="695">
        <v>1</v>
      </c>
    </row>
    <row r="10" spans="1:15" ht="16.5" thickTop="1" thickBot="1" x14ac:dyDescent="0.25">
      <c r="A10" s="696">
        <v>2</v>
      </c>
      <c r="B10" s="216">
        <f>SUM(C10:N10)</f>
        <v>1</v>
      </c>
      <c r="C10" s="218">
        <v>0</v>
      </c>
      <c r="D10" s="218">
        <v>0</v>
      </c>
      <c r="E10" s="218">
        <v>0</v>
      </c>
      <c r="F10" s="218">
        <v>0</v>
      </c>
      <c r="G10" s="218">
        <v>0</v>
      </c>
      <c r="H10" s="218">
        <v>0</v>
      </c>
      <c r="I10" s="218">
        <v>0</v>
      </c>
      <c r="J10" s="218">
        <v>0</v>
      </c>
      <c r="K10" s="218">
        <v>1</v>
      </c>
      <c r="L10" s="218">
        <v>0</v>
      </c>
      <c r="M10" s="218">
        <v>0</v>
      </c>
      <c r="N10" s="218">
        <v>0</v>
      </c>
      <c r="O10" s="693">
        <v>2</v>
      </c>
    </row>
    <row r="11" spans="1:15" ht="16.5" thickTop="1" thickBot="1" x14ac:dyDescent="0.25">
      <c r="A11" s="694">
        <v>3</v>
      </c>
      <c r="B11" s="157">
        <f t="shared" ref="B11:B32" si="0">SUM(C11:N11)</f>
        <v>3</v>
      </c>
      <c r="C11" s="164">
        <v>0</v>
      </c>
      <c r="D11" s="164">
        <v>2</v>
      </c>
      <c r="E11" s="164">
        <v>0</v>
      </c>
      <c r="F11" s="164">
        <v>0</v>
      </c>
      <c r="G11" s="164">
        <v>0</v>
      </c>
      <c r="H11" s="164">
        <v>0</v>
      </c>
      <c r="I11" s="164">
        <v>1</v>
      </c>
      <c r="J11" s="164">
        <v>0</v>
      </c>
      <c r="K11" s="164">
        <v>0</v>
      </c>
      <c r="L11" s="164">
        <v>0</v>
      </c>
      <c r="M11" s="164">
        <v>0</v>
      </c>
      <c r="N11" s="164">
        <v>0</v>
      </c>
      <c r="O11" s="695">
        <v>3</v>
      </c>
    </row>
    <row r="12" spans="1:15" ht="16.5" thickTop="1" thickBot="1" x14ac:dyDescent="0.25">
      <c r="A12" s="696">
        <v>4</v>
      </c>
      <c r="B12" s="216">
        <f t="shared" si="0"/>
        <v>3</v>
      </c>
      <c r="C12" s="218">
        <v>0</v>
      </c>
      <c r="D12" s="218">
        <v>0</v>
      </c>
      <c r="E12" s="218">
        <v>0</v>
      </c>
      <c r="F12" s="218">
        <v>2</v>
      </c>
      <c r="G12" s="218">
        <v>0</v>
      </c>
      <c r="H12" s="218">
        <v>0</v>
      </c>
      <c r="I12" s="218">
        <v>0</v>
      </c>
      <c r="J12" s="218">
        <v>0</v>
      </c>
      <c r="K12" s="218">
        <v>0</v>
      </c>
      <c r="L12" s="218">
        <v>0</v>
      </c>
      <c r="M12" s="218">
        <v>0</v>
      </c>
      <c r="N12" s="218">
        <v>1</v>
      </c>
      <c r="O12" s="693">
        <v>4</v>
      </c>
    </row>
    <row r="13" spans="1:15" ht="16.5" thickTop="1" thickBot="1" x14ac:dyDescent="0.25">
      <c r="A13" s="694">
        <v>5</v>
      </c>
      <c r="B13" s="157">
        <f t="shared" si="0"/>
        <v>2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4">
        <v>0</v>
      </c>
      <c r="I13" s="164">
        <v>0</v>
      </c>
      <c r="J13" s="164">
        <v>1</v>
      </c>
      <c r="K13" s="164">
        <v>1</v>
      </c>
      <c r="L13" s="164">
        <v>0</v>
      </c>
      <c r="M13" s="164">
        <v>0</v>
      </c>
      <c r="N13" s="164">
        <v>0</v>
      </c>
      <c r="O13" s="695">
        <v>5</v>
      </c>
    </row>
    <row r="14" spans="1:15" ht="16.5" thickTop="1" thickBot="1" x14ac:dyDescent="0.25">
      <c r="A14" s="696">
        <v>6</v>
      </c>
      <c r="B14" s="216">
        <f t="shared" si="0"/>
        <v>0</v>
      </c>
      <c r="C14" s="218">
        <v>0</v>
      </c>
      <c r="D14" s="218">
        <v>0</v>
      </c>
      <c r="E14" s="218">
        <v>0</v>
      </c>
      <c r="F14" s="218">
        <v>0</v>
      </c>
      <c r="G14" s="218">
        <v>0</v>
      </c>
      <c r="H14" s="218">
        <v>0</v>
      </c>
      <c r="I14" s="218">
        <v>0</v>
      </c>
      <c r="J14" s="218">
        <v>0</v>
      </c>
      <c r="K14" s="218">
        <v>0</v>
      </c>
      <c r="L14" s="218">
        <v>0</v>
      </c>
      <c r="M14" s="218">
        <v>0</v>
      </c>
      <c r="N14" s="218">
        <v>0</v>
      </c>
      <c r="O14" s="693">
        <v>6</v>
      </c>
    </row>
    <row r="15" spans="1:15" ht="16.5" thickTop="1" thickBot="1" x14ac:dyDescent="0.25">
      <c r="A15" s="697" t="s">
        <v>796</v>
      </c>
      <c r="B15" s="157">
        <f t="shared" si="0"/>
        <v>9</v>
      </c>
      <c r="C15" s="164">
        <v>2</v>
      </c>
      <c r="D15" s="164">
        <v>2</v>
      </c>
      <c r="E15" s="164">
        <v>2</v>
      </c>
      <c r="F15" s="164">
        <v>0</v>
      </c>
      <c r="G15" s="164">
        <v>0</v>
      </c>
      <c r="H15" s="164">
        <v>1</v>
      </c>
      <c r="I15" s="164">
        <v>0</v>
      </c>
      <c r="J15" s="164">
        <v>0</v>
      </c>
      <c r="K15" s="164">
        <v>0</v>
      </c>
      <c r="L15" s="164">
        <v>0</v>
      </c>
      <c r="M15" s="164">
        <v>1</v>
      </c>
      <c r="N15" s="164">
        <v>1</v>
      </c>
      <c r="O15" s="698" t="s">
        <v>308</v>
      </c>
    </row>
    <row r="16" spans="1:15" ht="16.5" thickTop="1" thickBot="1" x14ac:dyDescent="0.25">
      <c r="A16" s="378" t="s">
        <v>795</v>
      </c>
      <c r="B16" s="216">
        <f t="shared" si="0"/>
        <v>7</v>
      </c>
      <c r="C16" s="218">
        <v>1</v>
      </c>
      <c r="D16" s="218">
        <v>2</v>
      </c>
      <c r="E16" s="218">
        <v>0</v>
      </c>
      <c r="F16" s="218">
        <v>1</v>
      </c>
      <c r="G16" s="218">
        <v>1</v>
      </c>
      <c r="H16" s="218">
        <v>1</v>
      </c>
      <c r="I16" s="218">
        <v>0</v>
      </c>
      <c r="J16" s="218">
        <v>0</v>
      </c>
      <c r="K16" s="218">
        <v>0</v>
      </c>
      <c r="L16" s="218">
        <v>1</v>
      </c>
      <c r="M16" s="218">
        <v>0</v>
      </c>
      <c r="N16" s="218">
        <v>0</v>
      </c>
      <c r="O16" s="699" t="s">
        <v>795</v>
      </c>
    </row>
    <row r="17" spans="1:15" ht="16.5" thickTop="1" thickBot="1" x14ac:dyDescent="0.25">
      <c r="A17" s="700" t="s">
        <v>309</v>
      </c>
      <c r="B17" s="157">
        <f t="shared" si="0"/>
        <v>8</v>
      </c>
      <c r="C17" s="164">
        <v>0</v>
      </c>
      <c r="D17" s="164">
        <v>0</v>
      </c>
      <c r="E17" s="164">
        <v>3</v>
      </c>
      <c r="F17" s="164">
        <v>0</v>
      </c>
      <c r="G17" s="164">
        <v>0</v>
      </c>
      <c r="H17" s="164">
        <v>0</v>
      </c>
      <c r="I17" s="164">
        <v>2</v>
      </c>
      <c r="J17" s="164">
        <v>0</v>
      </c>
      <c r="K17" s="164">
        <v>1</v>
      </c>
      <c r="L17" s="164">
        <v>1</v>
      </c>
      <c r="M17" s="164">
        <v>0</v>
      </c>
      <c r="N17" s="164">
        <v>1</v>
      </c>
      <c r="O17" s="698" t="s">
        <v>309</v>
      </c>
    </row>
    <row r="18" spans="1:15" ht="16.5" thickTop="1" thickBot="1" x14ac:dyDescent="0.25">
      <c r="A18" s="378" t="s">
        <v>310</v>
      </c>
      <c r="B18" s="216">
        <f t="shared" si="0"/>
        <v>2</v>
      </c>
      <c r="C18" s="218">
        <v>0</v>
      </c>
      <c r="D18" s="218">
        <v>0</v>
      </c>
      <c r="E18" s="218">
        <v>1</v>
      </c>
      <c r="F18" s="218">
        <v>0</v>
      </c>
      <c r="G18" s="218">
        <v>0</v>
      </c>
      <c r="H18" s="218">
        <v>0</v>
      </c>
      <c r="I18" s="218">
        <v>0</v>
      </c>
      <c r="J18" s="218">
        <v>0</v>
      </c>
      <c r="K18" s="218">
        <v>1</v>
      </c>
      <c r="L18" s="218">
        <v>0</v>
      </c>
      <c r="M18" s="218">
        <v>0</v>
      </c>
      <c r="N18" s="218">
        <v>0</v>
      </c>
      <c r="O18" s="699" t="s">
        <v>310</v>
      </c>
    </row>
    <row r="19" spans="1:15" ht="16.5" thickTop="1" thickBot="1" x14ac:dyDescent="0.25">
      <c r="A19" s="701" t="s">
        <v>71</v>
      </c>
      <c r="B19" s="157">
        <f t="shared" si="0"/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  <c r="J19" s="164">
        <v>0</v>
      </c>
      <c r="K19" s="164">
        <v>0</v>
      </c>
      <c r="L19" s="164">
        <v>0</v>
      </c>
      <c r="M19" s="164">
        <v>0</v>
      </c>
      <c r="N19" s="164">
        <v>0</v>
      </c>
      <c r="O19" s="695" t="s">
        <v>72</v>
      </c>
    </row>
    <row r="20" spans="1:15" ht="18" customHeight="1" thickTop="1" thickBot="1" x14ac:dyDescent="0.25">
      <c r="A20" s="702" t="s">
        <v>311</v>
      </c>
      <c r="B20" s="485"/>
      <c r="C20" s="486"/>
      <c r="D20" s="486"/>
      <c r="E20" s="486"/>
      <c r="F20" s="486"/>
      <c r="G20" s="486"/>
      <c r="H20" s="486"/>
      <c r="I20" s="486"/>
      <c r="J20" s="486"/>
      <c r="K20" s="486"/>
      <c r="L20" s="486"/>
      <c r="M20" s="486"/>
      <c r="N20" s="486"/>
      <c r="O20" s="703" t="s">
        <v>312</v>
      </c>
    </row>
    <row r="21" spans="1:15" ht="16.5" thickTop="1" thickBot="1" x14ac:dyDescent="0.25">
      <c r="A21" s="694">
        <v>1</v>
      </c>
      <c r="B21" s="157">
        <f>SUM(C21:N21)</f>
        <v>9</v>
      </c>
      <c r="C21" s="164">
        <v>0</v>
      </c>
      <c r="D21" s="164">
        <v>1</v>
      </c>
      <c r="E21" s="164">
        <v>2</v>
      </c>
      <c r="F21" s="164">
        <v>1</v>
      </c>
      <c r="G21" s="164">
        <v>0</v>
      </c>
      <c r="H21" s="164">
        <v>1</v>
      </c>
      <c r="I21" s="164">
        <v>2</v>
      </c>
      <c r="J21" s="164">
        <v>1</v>
      </c>
      <c r="K21" s="164">
        <v>0</v>
      </c>
      <c r="L21" s="164">
        <v>1</v>
      </c>
      <c r="M21" s="164">
        <v>0</v>
      </c>
      <c r="N21" s="164">
        <v>0</v>
      </c>
      <c r="O21" s="695">
        <v>1</v>
      </c>
    </row>
    <row r="22" spans="1:15" ht="16.5" thickTop="1" thickBot="1" x14ac:dyDescent="0.25">
      <c r="A22" s="696">
        <v>2</v>
      </c>
      <c r="B22" s="216">
        <f t="shared" si="0"/>
        <v>4</v>
      </c>
      <c r="C22" s="218">
        <v>0</v>
      </c>
      <c r="D22" s="218">
        <v>0</v>
      </c>
      <c r="E22" s="218">
        <v>1</v>
      </c>
      <c r="F22" s="218">
        <v>1</v>
      </c>
      <c r="G22" s="218">
        <v>1</v>
      </c>
      <c r="H22" s="218">
        <v>1</v>
      </c>
      <c r="I22" s="218">
        <v>0</v>
      </c>
      <c r="J22" s="218">
        <v>0</v>
      </c>
      <c r="K22" s="218">
        <v>0</v>
      </c>
      <c r="L22" s="218">
        <v>0</v>
      </c>
      <c r="M22" s="218">
        <v>0</v>
      </c>
      <c r="N22" s="218">
        <v>0</v>
      </c>
      <c r="O22" s="693">
        <v>2</v>
      </c>
    </row>
    <row r="23" spans="1:15" ht="16.5" thickTop="1" thickBot="1" x14ac:dyDescent="0.25">
      <c r="A23" s="694">
        <v>3</v>
      </c>
      <c r="B23" s="157">
        <f t="shared" si="0"/>
        <v>6</v>
      </c>
      <c r="C23" s="164">
        <v>0</v>
      </c>
      <c r="D23" s="164">
        <v>0</v>
      </c>
      <c r="E23" s="164">
        <v>1</v>
      </c>
      <c r="F23" s="164">
        <v>2</v>
      </c>
      <c r="G23" s="164">
        <v>0</v>
      </c>
      <c r="H23" s="164">
        <v>0</v>
      </c>
      <c r="I23" s="164">
        <v>1</v>
      </c>
      <c r="J23" s="164">
        <v>1</v>
      </c>
      <c r="K23" s="164">
        <v>0</v>
      </c>
      <c r="L23" s="164">
        <v>1</v>
      </c>
      <c r="M23" s="164">
        <v>0</v>
      </c>
      <c r="N23" s="164">
        <v>0</v>
      </c>
      <c r="O23" s="695">
        <v>3</v>
      </c>
    </row>
    <row r="24" spans="1:15" ht="16.5" thickTop="1" thickBot="1" x14ac:dyDescent="0.25">
      <c r="A24" s="696">
        <v>4</v>
      </c>
      <c r="B24" s="216">
        <f t="shared" si="0"/>
        <v>3</v>
      </c>
      <c r="C24" s="218">
        <v>0</v>
      </c>
      <c r="D24" s="218">
        <v>1</v>
      </c>
      <c r="E24" s="218">
        <v>1</v>
      </c>
      <c r="F24" s="218">
        <v>1</v>
      </c>
      <c r="G24" s="218">
        <v>0</v>
      </c>
      <c r="H24" s="218">
        <v>0</v>
      </c>
      <c r="I24" s="218">
        <v>0</v>
      </c>
      <c r="J24" s="218">
        <v>0</v>
      </c>
      <c r="K24" s="218">
        <v>0</v>
      </c>
      <c r="L24" s="218">
        <v>0</v>
      </c>
      <c r="M24" s="218">
        <v>0</v>
      </c>
      <c r="N24" s="218">
        <v>0</v>
      </c>
      <c r="O24" s="693">
        <v>4</v>
      </c>
    </row>
    <row r="25" spans="1:15" ht="16.5" thickTop="1" thickBot="1" x14ac:dyDescent="0.25">
      <c r="A25" s="694">
        <v>5</v>
      </c>
      <c r="B25" s="157">
        <f t="shared" si="0"/>
        <v>3</v>
      </c>
      <c r="C25" s="164">
        <v>0</v>
      </c>
      <c r="D25" s="164">
        <v>0</v>
      </c>
      <c r="E25" s="164">
        <v>1</v>
      </c>
      <c r="F25" s="164">
        <v>0</v>
      </c>
      <c r="G25" s="164">
        <v>0</v>
      </c>
      <c r="H25" s="164">
        <v>0</v>
      </c>
      <c r="I25" s="164">
        <v>1</v>
      </c>
      <c r="J25" s="164">
        <v>0</v>
      </c>
      <c r="K25" s="164">
        <v>0</v>
      </c>
      <c r="L25" s="164">
        <v>1</v>
      </c>
      <c r="M25" s="164">
        <v>0</v>
      </c>
      <c r="N25" s="164">
        <v>0</v>
      </c>
      <c r="O25" s="695">
        <v>5</v>
      </c>
    </row>
    <row r="26" spans="1:15" ht="16.5" thickTop="1" thickBot="1" x14ac:dyDescent="0.25">
      <c r="A26" s="696">
        <v>6</v>
      </c>
      <c r="B26" s="216">
        <f t="shared" si="0"/>
        <v>1</v>
      </c>
      <c r="C26" s="218">
        <v>0</v>
      </c>
      <c r="D26" s="218">
        <v>1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18">
        <v>0</v>
      </c>
      <c r="K26" s="218">
        <v>0</v>
      </c>
      <c r="L26" s="218">
        <v>0</v>
      </c>
      <c r="M26" s="218">
        <v>0</v>
      </c>
      <c r="N26" s="218">
        <v>0</v>
      </c>
      <c r="O26" s="693">
        <v>6</v>
      </c>
    </row>
    <row r="27" spans="1:15" ht="16.5" thickTop="1" thickBot="1" x14ac:dyDescent="0.25">
      <c r="A27" s="694">
        <v>7</v>
      </c>
      <c r="B27" s="157">
        <f>SUM(C27:N27)</f>
        <v>4</v>
      </c>
      <c r="C27" s="164">
        <v>1</v>
      </c>
      <c r="D27" s="164">
        <v>0</v>
      </c>
      <c r="E27" s="164">
        <v>0</v>
      </c>
      <c r="F27" s="164">
        <v>0</v>
      </c>
      <c r="G27" s="164">
        <v>0</v>
      </c>
      <c r="H27" s="164">
        <v>0</v>
      </c>
      <c r="I27" s="164">
        <v>1</v>
      </c>
      <c r="J27" s="164">
        <v>0</v>
      </c>
      <c r="K27" s="164">
        <v>0</v>
      </c>
      <c r="L27" s="164">
        <v>0</v>
      </c>
      <c r="M27" s="164">
        <v>2</v>
      </c>
      <c r="N27" s="164">
        <v>0</v>
      </c>
      <c r="O27" s="695">
        <v>7</v>
      </c>
    </row>
    <row r="28" spans="1:15" ht="16.5" thickTop="1" thickBot="1" x14ac:dyDescent="0.25">
      <c r="A28" s="696">
        <v>8</v>
      </c>
      <c r="B28" s="216">
        <f>SUM(C28:N28)</f>
        <v>3</v>
      </c>
      <c r="C28" s="218">
        <v>0</v>
      </c>
      <c r="D28" s="218">
        <v>1</v>
      </c>
      <c r="E28" s="218">
        <v>0</v>
      </c>
      <c r="F28" s="218">
        <v>1</v>
      </c>
      <c r="G28" s="218">
        <v>0</v>
      </c>
      <c r="H28" s="218">
        <v>0</v>
      </c>
      <c r="I28" s="218">
        <v>0</v>
      </c>
      <c r="J28" s="218">
        <v>0</v>
      </c>
      <c r="K28" s="218">
        <v>0</v>
      </c>
      <c r="L28" s="218">
        <v>0</v>
      </c>
      <c r="M28" s="218">
        <v>1</v>
      </c>
      <c r="N28" s="218">
        <v>0</v>
      </c>
      <c r="O28" s="693">
        <v>8</v>
      </c>
    </row>
    <row r="29" spans="1:15" ht="16.5" thickTop="1" thickBot="1" x14ac:dyDescent="0.25">
      <c r="A29" s="694">
        <v>9</v>
      </c>
      <c r="B29" s="157">
        <f t="shared" si="0"/>
        <v>4</v>
      </c>
      <c r="C29" s="164">
        <v>0</v>
      </c>
      <c r="D29" s="164">
        <v>0</v>
      </c>
      <c r="E29" s="164">
        <v>0</v>
      </c>
      <c r="F29" s="164">
        <v>0</v>
      </c>
      <c r="G29" s="164">
        <v>0</v>
      </c>
      <c r="H29" s="164">
        <v>0</v>
      </c>
      <c r="I29" s="164">
        <v>0</v>
      </c>
      <c r="J29" s="164">
        <v>1</v>
      </c>
      <c r="K29" s="164">
        <v>0</v>
      </c>
      <c r="L29" s="164">
        <v>1</v>
      </c>
      <c r="M29" s="164">
        <v>0</v>
      </c>
      <c r="N29" s="164">
        <v>2</v>
      </c>
      <c r="O29" s="695">
        <v>9</v>
      </c>
    </row>
    <row r="30" spans="1:15" ht="16.5" thickTop="1" thickBot="1" x14ac:dyDescent="0.25">
      <c r="A30" s="696">
        <v>10</v>
      </c>
      <c r="B30" s="216">
        <f t="shared" si="0"/>
        <v>0</v>
      </c>
      <c r="C30" s="218">
        <v>0</v>
      </c>
      <c r="D30" s="218">
        <v>0</v>
      </c>
      <c r="E30" s="218">
        <v>0</v>
      </c>
      <c r="F30" s="218">
        <v>0</v>
      </c>
      <c r="G30" s="218">
        <v>0</v>
      </c>
      <c r="H30" s="218">
        <v>0</v>
      </c>
      <c r="I30" s="218">
        <v>0</v>
      </c>
      <c r="J30" s="218">
        <v>0</v>
      </c>
      <c r="K30" s="218">
        <v>0</v>
      </c>
      <c r="L30" s="218">
        <v>0</v>
      </c>
      <c r="M30" s="218">
        <v>0</v>
      </c>
      <c r="N30" s="218">
        <v>0</v>
      </c>
      <c r="O30" s="693">
        <v>10</v>
      </c>
    </row>
    <row r="31" spans="1:15" ht="16.5" thickTop="1" thickBot="1" x14ac:dyDescent="0.25">
      <c r="A31" s="701" t="s">
        <v>813</v>
      </c>
      <c r="B31" s="157">
        <f t="shared" si="0"/>
        <v>0</v>
      </c>
      <c r="C31" s="164">
        <v>0</v>
      </c>
      <c r="D31" s="164">
        <v>0</v>
      </c>
      <c r="E31" s="164">
        <v>0</v>
      </c>
      <c r="F31" s="164">
        <v>0</v>
      </c>
      <c r="G31" s="164">
        <v>0</v>
      </c>
      <c r="H31" s="164">
        <v>0</v>
      </c>
      <c r="I31" s="164">
        <v>0</v>
      </c>
      <c r="J31" s="164">
        <v>0</v>
      </c>
      <c r="K31" s="164">
        <v>0</v>
      </c>
      <c r="L31" s="164">
        <v>0</v>
      </c>
      <c r="M31" s="164">
        <v>0</v>
      </c>
      <c r="N31" s="164">
        <v>0</v>
      </c>
      <c r="O31" s="695" t="s">
        <v>811</v>
      </c>
    </row>
    <row r="32" spans="1:15" ht="15.75" thickTop="1" x14ac:dyDescent="0.2">
      <c r="A32" s="704" t="s">
        <v>71</v>
      </c>
      <c r="B32" s="362">
        <f t="shared" si="0"/>
        <v>0</v>
      </c>
      <c r="C32" s="705">
        <v>0</v>
      </c>
      <c r="D32" s="705">
        <v>0</v>
      </c>
      <c r="E32" s="705">
        <v>0</v>
      </c>
      <c r="F32" s="705">
        <v>0</v>
      </c>
      <c r="G32" s="705">
        <v>0</v>
      </c>
      <c r="H32" s="705">
        <v>0</v>
      </c>
      <c r="I32" s="705">
        <v>0</v>
      </c>
      <c r="J32" s="705">
        <v>0</v>
      </c>
      <c r="K32" s="705">
        <v>0</v>
      </c>
      <c r="L32" s="705">
        <v>0</v>
      </c>
      <c r="M32" s="705">
        <v>0</v>
      </c>
      <c r="N32" s="705">
        <v>0</v>
      </c>
      <c r="O32" s="706" t="s">
        <v>72</v>
      </c>
    </row>
    <row r="33" spans="1:15" ht="30" customHeight="1" x14ac:dyDescent="0.2">
      <c r="A33" s="545" t="s">
        <v>44</v>
      </c>
      <c r="B33" s="215">
        <f>SUM(B8:B32)</f>
        <v>120</v>
      </c>
      <c r="C33" s="215">
        <f t="shared" ref="C33:L33" si="1">SUM(C8:C32)</f>
        <v>8</v>
      </c>
      <c r="D33" s="215">
        <f t="shared" si="1"/>
        <v>13</v>
      </c>
      <c r="E33" s="215">
        <f t="shared" si="1"/>
        <v>18</v>
      </c>
      <c r="F33" s="215">
        <f t="shared" si="1"/>
        <v>13</v>
      </c>
      <c r="G33" s="215">
        <f t="shared" si="1"/>
        <v>7</v>
      </c>
      <c r="H33" s="215">
        <f t="shared" si="1"/>
        <v>7</v>
      </c>
      <c r="I33" s="215">
        <f t="shared" si="1"/>
        <v>14</v>
      </c>
      <c r="J33" s="215">
        <f t="shared" si="1"/>
        <v>8</v>
      </c>
      <c r="K33" s="215">
        <f t="shared" si="1"/>
        <v>8</v>
      </c>
      <c r="L33" s="215">
        <f t="shared" si="1"/>
        <v>7</v>
      </c>
      <c r="M33" s="215">
        <f>SUM(M8:M32)</f>
        <v>8</v>
      </c>
      <c r="N33" s="215">
        <f>SUM(N8:N32)</f>
        <v>9</v>
      </c>
      <c r="O33" s="578" t="s">
        <v>45</v>
      </c>
    </row>
    <row r="34" spans="1:1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9"/>
  <dimension ref="A1:O34"/>
  <sheetViews>
    <sheetView view="pageBreakPreview" topLeftCell="A16" zoomScaleNormal="100" zoomScaleSheetLayoutView="100" workbookViewId="0">
      <selection activeCell="A3" sqref="A3:O3"/>
    </sheetView>
  </sheetViews>
  <sheetFormatPr defaultRowHeight="12.75" x14ac:dyDescent="0.2"/>
  <cols>
    <col min="1" max="1" width="22.7109375" style="24" customWidth="1"/>
    <col min="2" max="14" width="7.28515625" style="24" customWidth="1"/>
    <col min="15" max="15" width="22.7109375" style="24" customWidth="1"/>
    <col min="16" max="256" width="9.140625" style="27"/>
    <col min="257" max="257" width="22.7109375" style="27" customWidth="1"/>
    <col min="258" max="270" width="7.7109375" style="27" customWidth="1"/>
    <col min="271" max="271" width="22.7109375" style="27" customWidth="1"/>
    <col min="272" max="512" width="9.140625" style="27"/>
    <col min="513" max="513" width="22.7109375" style="27" customWidth="1"/>
    <col min="514" max="526" width="7.7109375" style="27" customWidth="1"/>
    <col min="527" max="527" width="22.7109375" style="27" customWidth="1"/>
    <col min="528" max="768" width="9.140625" style="27"/>
    <col min="769" max="769" width="22.7109375" style="27" customWidth="1"/>
    <col min="770" max="782" width="7.7109375" style="27" customWidth="1"/>
    <col min="783" max="783" width="22.7109375" style="27" customWidth="1"/>
    <col min="784" max="1024" width="9.140625" style="27"/>
    <col min="1025" max="1025" width="22.7109375" style="27" customWidth="1"/>
    <col min="1026" max="1038" width="7.7109375" style="27" customWidth="1"/>
    <col min="1039" max="1039" width="22.7109375" style="27" customWidth="1"/>
    <col min="1040" max="1280" width="9.140625" style="27"/>
    <col min="1281" max="1281" width="22.7109375" style="27" customWidth="1"/>
    <col min="1282" max="1294" width="7.7109375" style="27" customWidth="1"/>
    <col min="1295" max="1295" width="22.7109375" style="27" customWidth="1"/>
    <col min="1296" max="1536" width="9.140625" style="27"/>
    <col min="1537" max="1537" width="22.7109375" style="27" customWidth="1"/>
    <col min="1538" max="1550" width="7.7109375" style="27" customWidth="1"/>
    <col min="1551" max="1551" width="22.7109375" style="27" customWidth="1"/>
    <col min="1552" max="1792" width="9.140625" style="27"/>
    <col min="1793" max="1793" width="22.7109375" style="27" customWidth="1"/>
    <col min="1794" max="1806" width="7.7109375" style="27" customWidth="1"/>
    <col min="1807" max="1807" width="22.7109375" style="27" customWidth="1"/>
    <col min="1808" max="2048" width="9.140625" style="27"/>
    <col min="2049" max="2049" width="22.7109375" style="27" customWidth="1"/>
    <col min="2050" max="2062" width="7.7109375" style="27" customWidth="1"/>
    <col min="2063" max="2063" width="22.7109375" style="27" customWidth="1"/>
    <col min="2064" max="2304" width="9.140625" style="27"/>
    <col min="2305" max="2305" width="22.7109375" style="27" customWidth="1"/>
    <col min="2306" max="2318" width="7.7109375" style="27" customWidth="1"/>
    <col min="2319" max="2319" width="22.7109375" style="27" customWidth="1"/>
    <col min="2320" max="2560" width="9.140625" style="27"/>
    <col min="2561" max="2561" width="22.7109375" style="27" customWidth="1"/>
    <col min="2562" max="2574" width="7.7109375" style="27" customWidth="1"/>
    <col min="2575" max="2575" width="22.7109375" style="27" customWidth="1"/>
    <col min="2576" max="2816" width="9.140625" style="27"/>
    <col min="2817" max="2817" width="22.7109375" style="27" customWidth="1"/>
    <col min="2818" max="2830" width="7.7109375" style="27" customWidth="1"/>
    <col min="2831" max="2831" width="22.7109375" style="27" customWidth="1"/>
    <col min="2832" max="3072" width="9.140625" style="27"/>
    <col min="3073" max="3073" width="22.7109375" style="27" customWidth="1"/>
    <col min="3074" max="3086" width="7.7109375" style="27" customWidth="1"/>
    <col min="3087" max="3087" width="22.7109375" style="27" customWidth="1"/>
    <col min="3088" max="3328" width="9.140625" style="27"/>
    <col min="3329" max="3329" width="22.7109375" style="27" customWidth="1"/>
    <col min="3330" max="3342" width="7.7109375" style="27" customWidth="1"/>
    <col min="3343" max="3343" width="22.7109375" style="27" customWidth="1"/>
    <col min="3344" max="3584" width="9.140625" style="27"/>
    <col min="3585" max="3585" width="22.7109375" style="27" customWidth="1"/>
    <col min="3586" max="3598" width="7.7109375" style="27" customWidth="1"/>
    <col min="3599" max="3599" width="22.7109375" style="27" customWidth="1"/>
    <col min="3600" max="3840" width="9.140625" style="27"/>
    <col min="3841" max="3841" width="22.7109375" style="27" customWidth="1"/>
    <col min="3842" max="3854" width="7.7109375" style="27" customWidth="1"/>
    <col min="3855" max="3855" width="22.7109375" style="27" customWidth="1"/>
    <col min="3856" max="4096" width="9.140625" style="27"/>
    <col min="4097" max="4097" width="22.7109375" style="27" customWidth="1"/>
    <col min="4098" max="4110" width="7.7109375" style="27" customWidth="1"/>
    <col min="4111" max="4111" width="22.7109375" style="27" customWidth="1"/>
    <col min="4112" max="4352" width="9.140625" style="27"/>
    <col min="4353" max="4353" width="22.7109375" style="27" customWidth="1"/>
    <col min="4354" max="4366" width="7.7109375" style="27" customWidth="1"/>
    <col min="4367" max="4367" width="22.7109375" style="27" customWidth="1"/>
    <col min="4368" max="4608" width="9.140625" style="27"/>
    <col min="4609" max="4609" width="22.7109375" style="27" customWidth="1"/>
    <col min="4610" max="4622" width="7.7109375" style="27" customWidth="1"/>
    <col min="4623" max="4623" width="22.7109375" style="27" customWidth="1"/>
    <col min="4624" max="4864" width="9.140625" style="27"/>
    <col min="4865" max="4865" width="22.7109375" style="27" customWidth="1"/>
    <col min="4866" max="4878" width="7.7109375" style="27" customWidth="1"/>
    <col min="4879" max="4879" width="22.7109375" style="27" customWidth="1"/>
    <col min="4880" max="5120" width="9.140625" style="27"/>
    <col min="5121" max="5121" width="22.7109375" style="27" customWidth="1"/>
    <col min="5122" max="5134" width="7.7109375" style="27" customWidth="1"/>
    <col min="5135" max="5135" width="22.7109375" style="27" customWidth="1"/>
    <col min="5136" max="5376" width="9.140625" style="27"/>
    <col min="5377" max="5377" width="22.7109375" style="27" customWidth="1"/>
    <col min="5378" max="5390" width="7.7109375" style="27" customWidth="1"/>
    <col min="5391" max="5391" width="22.7109375" style="27" customWidth="1"/>
    <col min="5392" max="5632" width="9.140625" style="27"/>
    <col min="5633" max="5633" width="22.7109375" style="27" customWidth="1"/>
    <col min="5634" max="5646" width="7.7109375" style="27" customWidth="1"/>
    <col min="5647" max="5647" width="22.7109375" style="27" customWidth="1"/>
    <col min="5648" max="5888" width="9.140625" style="27"/>
    <col min="5889" max="5889" width="22.7109375" style="27" customWidth="1"/>
    <col min="5890" max="5902" width="7.7109375" style="27" customWidth="1"/>
    <col min="5903" max="5903" width="22.7109375" style="27" customWidth="1"/>
    <col min="5904" max="6144" width="9.140625" style="27"/>
    <col min="6145" max="6145" width="22.7109375" style="27" customWidth="1"/>
    <col min="6146" max="6158" width="7.7109375" style="27" customWidth="1"/>
    <col min="6159" max="6159" width="22.7109375" style="27" customWidth="1"/>
    <col min="6160" max="6400" width="9.140625" style="27"/>
    <col min="6401" max="6401" width="22.7109375" style="27" customWidth="1"/>
    <col min="6402" max="6414" width="7.7109375" style="27" customWidth="1"/>
    <col min="6415" max="6415" width="22.7109375" style="27" customWidth="1"/>
    <col min="6416" max="6656" width="9.140625" style="27"/>
    <col min="6657" max="6657" width="22.7109375" style="27" customWidth="1"/>
    <col min="6658" max="6670" width="7.7109375" style="27" customWidth="1"/>
    <col min="6671" max="6671" width="22.7109375" style="27" customWidth="1"/>
    <col min="6672" max="6912" width="9.140625" style="27"/>
    <col min="6913" max="6913" width="22.7109375" style="27" customWidth="1"/>
    <col min="6914" max="6926" width="7.7109375" style="27" customWidth="1"/>
    <col min="6927" max="6927" width="22.7109375" style="27" customWidth="1"/>
    <col min="6928" max="7168" width="9.140625" style="27"/>
    <col min="7169" max="7169" width="22.7109375" style="27" customWidth="1"/>
    <col min="7170" max="7182" width="7.7109375" style="27" customWidth="1"/>
    <col min="7183" max="7183" width="22.7109375" style="27" customWidth="1"/>
    <col min="7184" max="7424" width="9.140625" style="27"/>
    <col min="7425" max="7425" width="22.7109375" style="27" customWidth="1"/>
    <col min="7426" max="7438" width="7.7109375" style="27" customWidth="1"/>
    <col min="7439" max="7439" width="22.7109375" style="27" customWidth="1"/>
    <col min="7440" max="7680" width="9.140625" style="27"/>
    <col min="7681" max="7681" width="22.7109375" style="27" customWidth="1"/>
    <col min="7682" max="7694" width="7.7109375" style="27" customWidth="1"/>
    <col min="7695" max="7695" width="22.7109375" style="27" customWidth="1"/>
    <col min="7696" max="7936" width="9.140625" style="27"/>
    <col min="7937" max="7937" width="22.7109375" style="27" customWidth="1"/>
    <col min="7938" max="7950" width="7.7109375" style="27" customWidth="1"/>
    <col min="7951" max="7951" width="22.7109375" style="27" customWidth="1"/>
    <col min="7952" max="8192" width="9.140625" style="27"/>
    <col min="8193" max="8193" width="22.7109375" style="27" customWidth="1"/>
    <col min="8194" max="8206" width="7.7109375" style="27" customWidth="1"/>
    <col min="8207" max="8207" width="22.7109375" style="27" customWidth="1"/>
    <col min="8208" max="8448" width="9.140625" style="27"/>
    <col min="8449" max="8449" width="22.7109375" style="27" customWidth="1"/>
    <col min="8450" max="8462" width="7.7109375" style="27" customWidth="1"/>
    <col min="8463" max="8463" width="22.7109375" style="27" customWidth="1"/>
    <col min="8464" max="8704" width="9.140625" style="27"/>
    <col min="8705" max="8705" width="22.7109375" style="27" customWidth="1"/>
    <col min="8706" max="8718" width="7.7109375" style="27" customWidth="1"/>
    <col min="8719" max="8719" width="22.7109375" style="27" customWidth="1"/>
    <col min="8720" max="8960" width="9.140625" style="27"/>
    <col min="8961" max="8961" width="22.7109375" style="27" customWidth="1"/>
    <col min="8962" max="8974" width="7.7109375" style="27" customWidth="1"/>
    <col min="8975" max="8975" width="22.7109375" style="27" customWidth="1"/>
    <col min="8976" max="9216" width="9.140625" style="27"/>
    <col min="9217" max="9217" width="22.7109375" style="27" customWidth="1"/>
    <col min="9218" max="9230" width="7.7109375" style="27" customWidth="1"/>
    <col min="9231" max="9231" width="22.7109375" style="27" customWidth="1"/>
    <col min="9232" max="9472" width="9.140625" style="27"/>
    <col min="9473" max="9473" width="22.7109375" style="27" customWidth="1"/>
    <col min="9474" max="9486" width="7.7109375" style="27" customWidth="1"/>
    <col min="9487" max="9487" width="22.7109375" style="27" customWidth="1"/>
    <col min="9488" max="9728" width="9.140625" style="27"/>
    <col min="9729" max="9729" width="22.7109375" style="27" customWidth="1"/>
    <col min="9730" max="9742" width="7.7109375" style="27" customWidth="1"/>
    <col min="9743" max="9743" width="22.7109375" style="27" customWidth="1"/>
    <col min="9744" max="9984" width="9.140625" style="27"/>
    <col min="9985" max="9985" width="22.7109375" style="27" customWidth="1"/>
    <col min="9986" max="9998" width="7.7109375" style="27" customWidth="1"/>
    <col min="9999" max="9999" width="22.7109375" style="27" customWidth="1"/>
    <col min="10000" max="10240" width="9.140625" style="27"/>
    <col min="10241" max="10241" width="22.7109375" style="27" customWidth="1"/>
    <col min="10242" max="10254" width="7.7109375" style="27" customWidth="1"/>
    <col min="10255" max="10255" width="22.7109375" style="27" customWidth="1"/>
    <col min="10256" max="10496" width="9.140625" style="27"/>
    <col min="10497" max="10497" width="22.7109375" style="27" customWidth="1"/>
    <col min="10498" max="10510" width="7.7109375" style="27" customWidth="1"/>
    <col min="10511" max="10511" width="22.7109375" style="27" customWidth="1"/>
    <col min="10512" max="10752" width="9.140625" style="27"/>
    <col min="10753" max="10753" width="22.7109375" style="27" customWidth="1"/>
    <col min="10754" max="10766" width="7.7109375" style="27" customWidth="1"/>
    <col min="10767" max="10767" width="22.7109375" style="27" customWidth="1"/>
    <col min="10768" max="11008" width="9.140625" style="27"/>
    <col min="11009" max="11009" width="22.7109375" style="27" customWidth="1"/>
    <col min="11010" max="11022" width="7.7109375" style="27" customWidth="1"/>
    <col min="11023" max="11023" width="22.7109375" style="27" customWidth="1"/>
    <col min="11024" max="11264" width="9.140625" style="27"/>
    <col min="11265" max="11265" width="22.7109375" style="27" customWidth="1"/>
    <col min="11266" max="11278" width="7.7109375" style="27" customWidth="1"/>
    <col min="11279" max="11279" width="22.7109375" style="27" customWidth="1"/>
    <col min="11280" max="11520" width="9.140625" style="27"/>
    <col min="11521" max="11521" width="22.7109375" style="27" customWidth="1"/>
    <col min="11522" max="11534" width="7.7109375" style="27" customWidth="1"/>
    <col min="11535" max="11535" width="22.7109375" style="27" customWidth="1"/>
    <col min="11536" max="11776" width="9.140625" style="27"/>
    <col min="11777" max="11777" width="22.7109375" style="27" customWidth="1"/>
    <col min="11778" max="11790" width="7.7109375" style="27" customWidth="1"/>
    <col min="11791" max="11791" width="22.7109375" style="27" customWidth="1"/>
    <col min="11792" max="12032" width="9.140625" style="27"/>
    <col min="12033" max="12033" width="22.7109375" style="27" customWidth="1"/>
    <col min="12034" max="12046" width="7.7109375" style="27" customWidth="1"/>
    <col min="12047" max="12047" width="22.7109375" style="27" customWidth="1"/>
    <col min="12048" max="12288" width="9.140625" style="27"/>
    <col min="12289" max="12289" width="22.7109375" style="27" customWidth="1"/>
    <col min="12290" max="12302" width="7.7109375" style="27" customWidth="1"/>
    <col min="12303" max="12303" width="22.7109375" style="27" customWidth="1"/>
    <col min="12304" max="12544" width="9.140625" style="27"/>
    <col min="12545" max="12545" width="22.7109375" style="27" customWidth="1"/>
    <col min="12546" max="12558" width="7.7109375" style="27" customWidth="1"/>
    <col min="12559" max="12559" width="22.7109375" style="27" customWidth="1"/>
    <col min="12560" max="12800" width="9.140625" style="27"/>
    <col min="12801" max="12801" width="22.7109375" style="27" customWidth="1"/>
    <col min="12802" max="12814" width="7.7109375" style="27" customWidth="1"/>
    <col min="12815" max="12815" width="22.7109375" style="27" customWidth="1"/>
    <col min="12816" max="13056" width="9.140625" style="27"/>
    <col min="13057" max="13057" width="22.7109375" style="27" customWidth="1"/>
    <col min="13058" max="13070" width="7.7109375" style="27" customWidth="1"/>
    <col min="13071" max="13071" width="22.7109375" style="27" customWidth="1"/>
    <col min="13072" max="13312" width="9.140625" style="27"/>
    <col min="13313" max="13313" width="22.7109375" style="27" customWidth="1"/>
    <col min="13314" max="13326" width="7.7109375" style="27" customWidth="1"/>
    <col min="13327" max="13327" width="22.7109375" style="27" customWidth="1"/>
    <col min="13328" max="13568" width="9.140625" style="27"/>
    <col min="13569" max="13569" width="22.7109375" style="27" customWidth="1"/>
    <col min="13570" max="13582" width="7.7109375" style="27" customWidth="1"/>
    <col min="13583" max="13583" width="22.7109375" style="27" customWidth="1"/>
    <col min="13584" max="13824" width="9.140625" style="27"/>
    <col min="13825" max="13825" width="22.7109375" style="27" customWidth="1"/>
    <col min="13826" max="13838" width="7.7109375" style="27" customWidth="1"/>
    <col min="13839" max="13839" width="22.7109375" style="27" customWidth="1"/>
    <col min="13840" max="14080" width="9.140625" style="27"/>
    <col min="14081" max="14081" width="22.7109375" style="27" customWidth="1"/>
    <col min="14082" max="14094" width="7.7109375" style="27" customWidth="1"/>
    <col min="14095" max="14095" width="22.7109375" style="27" customWidth="1"/>
    <col min="14096" max="14336" width="9.140625" style="27"/>
    <col min="14337" max="14337" width="22.7109375" style="27" customWidth="1"/>
    <col min="14338" max="14350" width="7.7109375" style="27" customWidth="1"/>
    <col min="14351" max="14351" width="22.7109375" style="27" customWidth="1"/>
    <col min="14352" max="14592" width="9.140625" style="27"/>
    <col min="14593" max="14593" width="22.7109375" style="27" customWidth="1"/>
    <col min="14594" max="14606" width="7.7109375" style="27" customWidth="1"/>
    <col min="14607" max="14607" width="22.7109375" style="27" customWidth="1"/>
    <col min="14608" max="14848" width="9.140625" style="27"/>
    <col min="14849" max="14849" width="22.7109375" style="27" customWidth="1"/>
    <col min="14850" max="14862" width="7.7109375" style="27" customWidth="1"/>
    <col min="14863" max="14863" width="22.7109375" style="27" customWidth="1"/>
    <col min="14864" max="15104" width="9.140625" style="27"/>
    <col min="15105" max="15105" width="22.7109375" style="27" customWidth="1"/>
    <col min="15106" max="15118" width="7.7109375" style="27" customWidth="1"/>
    <col min="15119" max="15119" width="22.7109375" style="27" customWidth="1"/>
    <col min="15120" max="15360" width="9.140625" style="27"/>
    <col min="15361" max="15361" width="22.7109375" style="27" customWidth="1"/>
    <col min="15362" max="15374" width="7.7109375" style="27" customWidth="1"/>
    <col min="15375" max="15375" width="22.7109375" style="27" customWidth="1"/>
    <col min="15376" max="15616" width="9.140625" style="27"/>
    <col min="15617" max="15617" width="22.7109375" style="27" customWidth="1"/>
    <col min="15618" max="15630" width="7.7109375" style="27" customWidth="1"/>
    <col min="15631" max="15631" width="22.7109375" style="27" customWidth="1"/>
    <col min="15632" max="15872" width="9.140625" style="27"/>
    <col min="15873" max="15873" width="22.7109375" style="27" customWidth="1"/>
    <col min="15874" max="15886" width="7.7109375" style="27" customWidth="1"/>
    <col min="15887" max="15887" width="22.7109375" style="27" customWidth="1"/>
    <col min="15888" max="16128" width="9.140625" style="27"/>
    <col min="16129" max="16129" width="22.7109375" style="27" customWidth="1"/>
    <col min="16130" max="16142" width="7.7109375" style="27" customWidth="1"/>
    <col min="16143" max="16143" width="22.7109375" style="27" customWidth="1"/>
    <col min="16144" max="16384" width="9.140625" style="27"/>
  </cols>
  <sheetData>
    <row r="1" spans="1:15" ht="23.25" x14ac:dyDescent="0.2">
      <c r="A1" s="1330" t="s">
        <v>313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  <c r="N1" s="1330"/>
      <c r="O1" s="1330"/>
    </row>
    <row r="2" spans="1:15" ht="15.75" x14ac:dyDescent="0.2">
      <c r="A2" s="1331" t="s">
        <v>314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  <c r="N2" s="1331"/>
      <c r="O2" s="1331"/>
    </row>
    <row r="3" spans="1:15" ht="15.75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1331"/>
      <c r="O3" s="1331"/>
    </row>
    <row r="4" spans="1:15" ht="15.75" x14ac:dyDescent="0.2">
      <c r="A4" s="1331" t="s">
        <v>350</v>
      </c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1331"/>
      <c r="O4" s="1331"/>
    </row>
    <row r="5" spans="1:15" ht="16.5" x14ac:dyDescent="0.3">
      <c r="A5" s="267" t="s">
        <v>749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99"/>
      <c r="N5" s="300"/>
      <c r="O5" s="273" t="s">
        <v>520</v>
      </c>
    </row>
    <row r="6" spans="1:15" ht="43.5" customHeight="1" x14ac:dyDescent="0.2">
      <c r="A6" s="35" t="s">
        <v>305</v>
      </c>
      <c r="B6" s="474" t="s">
        <v>394</v>
      </c>
      <c r="C6" s="383" t="s">
        <v>675</v>
      </c>
      <c r="D6" s="383" t="s">
        <v>676</v>
      </c>
      <c r="E6" s="383" t="s">
        <v>677</v>
      </c>
      <c r="F6" s="383" t="s">
        <v>678</v>
      </c>
      <c r="G6" s="383" t="s">
        <v>679</v>
      </c>
      <c r="H6" s="383" t="s">
        <v>680</v>
      </c>
      <c r="I6" s="383" t="s">
        <v>681</v>
      </c>
      <c r="J6" s="383" t="s">
        <v>682</v>
      </c>
      <c r="K6" s="383" t="s">
        <v>683</v>
      </c>
      <c r="L6" s="383" t="s">
        <v>684</v>
      </c>
      <c r="M6" s="383" t="s">
        <v>685</v>
      </c>
      <c r="N6" s="383" t="s">
        <v>686</v>
      </c>
      <c r="O6" s="600" t="s">
        <v>306</v>
      </c>
    </row>
    <row r="7" spans="1:15" ht="15" customHeight="1" thickBot="1" x14ac:dyDescent="0.25">
      <c r="A7" s="479" t="s">
        <v>794</v>
      </c>
      <c r="B7" s="688"/>
      <c r="C7" s="688"/>
      <c r="D7" s="689"/>
      <c r="E7" s="688"/>
      <c r="F7" s="688"/>
      <c r="G7" s="689"/>
      <c r="H7" s="689"/>
      <c r="I7" s="689"/>
      <c r="J7" s="689"/>
      <c r="K7" s="690"/>
      <c r="L7" s="688"/>
      <c r="M7" s="688"/>
      <c r="N7" s="688"/>
      <c r="O7" s="691" t="s">
        <v>793</v>
      </c>
    </row>
    <row r="8" spans="1:15" ht="18" customHeight="1" thickTop="1" thickBot="1" x14ac:dyDescent="0.25">
      <c r="A8" s="692" t="s">
        <v>812</v>
      </c>
      <c r="B8" s="216">
        <f>SUM(C8:N8)</f>
        <v>0</v>
      </c>
      <c r="C8" s="218">
        <f>SUM('ID5-2'!C8+'ID-5-1'!C8)</f>
        <v>0</v>
      </c>
      <c r="D8" s="218">
        <f>SUM('ID5-2'!D8+'ID-5-1'!D8)</f>
        <v>0</v>
      </c>
      <c r="E8" s="218">
        <f>SUM('ID5-2'!E8+'ID-5-1'!E8)</f>
        <v>0</v>
      </c>
      <c r="F8" s="218">
        <f>SUM('ID5-2'!F8+'ID-5-1'!F8)</f>
        <v>0</v>
      </c>
      <c r="G8" s="218">
        <f>SUM('ID5-2'!G8+'ID-5-1'!G8)</f>
        <v>0</v>
      </c>
      <c r="H8" s="218">
        <f>SUM('ID5-2'!H8+'ID-5-1'!H8)</f>
        <v>0</v>
      </c>
      <c r="I8" s="218">
        <f>SUM('ID5-2'!I8+'ID-5-1'!I8)</f>
        <v>0</v>
      </c>
      <c r="J8" s="218">
        <f>SUM('ID5-2'!J8+'ID-5-1'!J8)</f>
        <v>0</v>
      </c>
      <c r="K8" s="218">
        <f>SUM('ID5-2'!K8+'ID-5-1'!K8)</f>
        <v>0</v>
      </c>
      <c r="L8" s="218">
        <f>SUM('ID5-2'!L8+'ID-5-1'!L8)</f>
        <v>0</v>
      </c>
      <c r="M8" s="218">
        <f>SUM('ID5-2'!M8+'ID-5-1'!M8)</f>
        <v>0</v>
      </c>
      <c r="N8" s="218">
        <f>SUM('ID5-2'!N8+'ID-5-1'!N8)</f>
        <v>0</v>
      </c>
      <c r="O8" s="693" t="s">
        <v>307</v>
      </c>
    </row>
    <row r="9" spans="1:15" ht="16.5" thickTop="1" thickBot="1" x14ac:dyDescent="0.25">
      <c r="A9" s="694">
        <v>1</v>
      </c>
      <c r="B9" s="157">
        <f>SUM(C9:N9)</f>
        <v>78</v>
      </c>
      <c r="C9" s="164">
        <f>SUM('ID5-2'!C9+'ID-5-1'!C9)</f>
        <v>6</v>
      </c>
      <c r="D9" s="164">
        <f>SUM('ID5-2'!D9+'ID-5-1'!D9)</f>
        <v>9</v>
      </c>
      <c r="E9" s="164">
        <f>SUM('ID5-2'!E9+'ID-5-1'!E9)</f>
        <v>6</v>
      </c>
      <c r="F9" s="164">
        <f>SUM('ID5-2'!F9+'ID-5-1'!F9)</f>
        <v>6</v>
      </c>
      <c r="G9" s="164">
        <f>SUM('ID5-2'!G9+'ID-5-1'!G9)</f>
        <v>13</v>
      </c>
      <c r="H9" s="164">
        <f>SUM('ID5-2'!H9+'ID-5-1'!H9)</f>
        <v>8</v>
      </c>
      <c r="I9" s="164">
        <f>SUM('ID5-2'!I9+'ID-5-1'!I9)</f>
        <v>7</v>
      </c>
      <c r="J9" s="164">
        <f>SUM('ID5-2'!J9+'ID-5-1'!J9)</f>
        <v>5</v>
      </c>
      <c r="K9" s="164">
        <f>SUM('ID5-2'!K9+'ID-5-1'!K9)</f>
        <v>5</v>
      </c>
      <c r="L9" s="164">
        <f>SUM('ID5-2'!L9+'ID-5-1'!L9)</f>
        <v>4</v>
      </c>
      <c r="M9" s="164">
        <f>SUM('ID5-2'!M9+'ID-5-1'!M9)</f>
        <v>5</v>
      </c>
      <c r="N9" s="164">
        <f>SUM('ID5-2'!N9+'ID-5-1'!N9)</f>
        <v>4</v>
      </c>
      <c r="O9" s="695">
        <v>1</v>
      </c>
    </row>
    <row r="10" spans="1:15" ht="16.5" thickTop="1" thickBot="1" x14ac:dyDescent="0.25">
      <c r="A10" s="696">
        <v>2</v>
      </c>
      <c r="B10" s="216">
        <f>SUM(C10:N10)</f>
        <v>3</v>
      </c>
      <c r="C10" s="218">
        <f>SUM('ID5-2'!C10+'ID-5-1'!C10)</f>
        <v>0</v>
      </c>
      <c r="D10" s="218">
        <f>SUM('ID5-2'!D10+'ID-5-1'!D10)</f>
        <v>2</v>
      </c>
      <c r="E10" s="218">
        <f>SUM('ID5-2'!E10+'ID-5-1'!E10)</f>
        <v>0</v>
      </c>
      <c r="F10" s="218">
        <f>SUM('ID5-2'!F10+'ID-5-1'!F10)</f>
        <v>0</v>
      </c>
      <c r="G10" s="218">
        <f>SUM('ID5-2'!G10+'ID-5-1'!G10)</f>
        <v>0</v>
      </c>
      <c r="H10" s="218">
        <f>SUM('ID5-2'!H10+'ID-5-1'!H10)</f>
        <v>0</v>
      </c>
      <c r="I10" s="218">
        <f>SUM('ID5-2'!I10+'ID-5-1'!I10)</f>
        <v>0</v>
      </c>
      <c r="J10" s="218">
        <f>SUM('ID5-2'!J10+'ID-5-1'!J10)</f>
        <v>0</v>
      </c>
      <c r="K10" s="218">
        <f>SUM('ID5-2'!K10+'ID-5-1'!K10)</f>
        <v>1</v>
      </c>
      <c r="L10" s="218">
        <f>SUM('ID5-2'!L10+'ID-5-1'!L10)</f>
        <v>0</v>
      </c>
      <c r="M10" s="218">
        <f>SUM('ID5-2'!M10+'ID-5-1'!M10)</f>
        <v>0</v>
      </c>
      <c r="N10" s="218">
        <f>SUM('ID5-2'!N10+'ID-5-1'!N10)</f>
        <v>0</v>
      </c>
      <c r="O10" s="693">
        <v>2</v>
      </c>
    </row>
    <row r="11" spans="1:15" ht="16.5" thickTop="1" thickBot="1" x14ac:dyDescent="0.25">
      <c r="A11" s="694">
        <v>3</v>
      </c>
      <c r="B11" s="157">
        <f t="shared" ref="B11:B32" si="0">SUM(C11:N11)</f>
        <v>3</v>
      </c>
      <c r="C11" s="164">
        <f>SUM('ID5-2'!C11+'ID-5-1'!C11)</f>
        <v>0</v>
      </c>
      <c r="D11" s="164">
        <f>SUM('ID5-2'!D11+'ID-5-1'!D11)</f>
        <v>2</v>
      </c>
      <c r="E11" s="164">
        <f>SUM('ID5-2'!E11+'ID-5-1'!E11)</f>
        <v>0</v>
      </c>
      <c r="F11" s="164">
        <f>SUM('ID5-2'!F11+'ID-5-1'!F11)</f>
        <v>0</v>
      </c>
      <c r="G11" s="164">
        <f>SUM('ID5-2'!G11+'ID-5-1'!G11)</f>
        <v>0</v>
      </c>
      <c r="H11" s="164">
        <f>SUM('ID5-2'!H11+'ID-5-1'!H11)</f>
        <v>0</v>
      </c>
      <c r="I11" s="164">
        <f>SUM('ID5-2'!I11+'ID-5-1'!I11)</f>
        <v>1</v>
      </c>
      <c r="J11" s="164">
        <f>SUM('ID5-2'!J11+'ID-5-1'!J11)</f>
        <v>0</v>
      </c>
      <c r="K11" s="164">
        <f>SUM('ID5-2'!K11+'ID-5-1'!K11)</f>
        <v>0</v>
      </c>
      <c r="L11" s="164">
        <f>SUM('ID5-2'!L11+'ID-5-1'!L11)</f>
        <v>0</v>
      </c>
      <c r="M11" s="164">
        <f>SUM('ID5-2'!M11+'ID-5-1'!M11)</f>
        <v>0</v>
      </c>
      <c r="N11" s="164">
        <f>SUM('ID5-2'!N11+'ID-5-1'!N11)</f>
        <v>0</v>
      </c>
      <c r="O11" s="695">
        <v>3</v>
      </c>
    </row>
    <row r="12" spans="1:15" ht="16.5" thickTop="1" thickBot="1" x14ac:dyDescent="0.25">
      <c r="A12" s="696">
        <v>4</v>
      </c>
      <c r="B12" s="216">
        <f t="shared" si="0"/>
        <v>4</v>
      </c>
      <c r="C12" s="218">
        <f>SUM('ID5-2'!C12+'ID-5-1'!C12)</f>
        <v>0</v>
      </c>
      <c r="D12" s="218">
        <f>SUM('ID5-2'!D12+'ID-5-1'!D12)</f>
        <v>0</v>
      </c>
      <c r="E12" s="218">
        <f>SUM('ID5-2'!E12+'ID-5-1'!E12)</f>
        <v>0</v>
      </c>
      <c r="F12" s="218">
        <f>SUM('ID5-2'!F12+'ID-5-1'!F12)</f>
        <v>2</v>
      </c>
      <c r="G12" s="218">
        <f>SUM('ID5-2'!G12+'ID-5-1'!G12)</f>
        <v>0</v>
      </c>
      <c r="H12" s="218">
        <f>SUM('ID5-2'!H12+'ID-5-1'!H12)</f>
        <v>0</v>
      </c>
      <c r="I12" s="218">
        <f>SUM('ID5-2'!I12+'ID-5-1'!I12)</f>
        <v>0</v>
      </c>
      <c r="J12" s="218">
        <f>SUM('ID5-2'!J12+'ID-5-1'!J12)</f>
        <v>0</v>
      </c>
      <c r="K12" s="218">
        <f>SUM('ID5-2'!K12+'ID-5-1'!K12)</f>
        <v>0</v>
      </c>
      <c r="L12" s="218">
        <f>SUM('ID5-2'!L12+'ID-5-1'!L12)</f>
        <v>1</v>
      </c>
      <c r="M12" s="218">
        <f>SUM('ID5-2'!M12+'ID-5-1'!M12)</f>
        <v>0</v>
      </c>
      <c r="N12" s="218">
        <f>SUM('ID5-2'!N12+'ID-5-1'!N12)</f>
        <v>1</v>
      </c>
      <c r="O12" s="693">
        <v>4</v>
      </c>
    </row>
    <row r="13" spans="1:15" ht="16.5" thickTop="1" thickBot="1" x14ac:dyDescent="0.25">
      <c r="A13" s="694">
        <v>5</v>
      </c>
      <c r="B13" s="157">
        <f t="shared" si="0"/>
        <v>2</v>
      </c>
      <c r="C13" s="164">
        <f>SUM('ID5-2'!C13+'ID-5-1'!C13)</f>
        <v>0</v>
      </c>
      <c r="D13" s="164">
        <f>SUM('ID5-2'!D13+'ID-5-1'!D13)</f>
        <v>0</v>
      </c>
      <c r="E13" s="164">
        <f>SUM('ID5-2'!E13+'ID-5-1'!E13)</f>
        <v>0</v>
      </c>
      <c r="F13" s="164">
        <f>SUM('ID5-2'!F13+'ID-5-1'!F13)</f>
        <v>0</v>
      </c>
      <c r="G13" s="164">
        <f>SUM('ID5-2'!G13+'ID-5-1'!G13)</f>
        <v>0</v>
      </c>
      <c r="H13" s="164">
        <f>SUM('ID5-2'!H13+'ID-5-1'!H13)</f>
        <v>0</v>
      </c>
      <c r="I13" s="164">
        <f>SUM('ID5-2'!I13+'ID-5-1'!I13)</f>
        <v>0</v>
      </c>
      <c r="J13" s="164">
        <f>SUM('ID5-2'!J13+'ID-5-1'!J13)</f>
        <v>1</v>
      </c>
      <c r="K13" s="164">
        <f>SUM('ID5-2'!K13+'ID-5-1'!K13)</f>
        <v>1</v>
      </c>
      <c r="L13" s="164">
        <f>SUM('ID5-2'!L13+'ID-5-1'!L13)</f>
        <v>0</v>
      </c>
      <c r="M13" s="164">
        <f>SUM('ID5-2'!M13+'ID-5-1'!M13)</f>
        <v>0</v>
      </c>
      <c r="N13" s="164">
        <f>SUM('ID5-2'!N13+'ID-5-1'!N13)</f>
        <v>0</v>
      </c>
      <c r="O13" s="695">
        <v>5</v>
      </c>
    </row>
    <row r="14" spans="1:15" ht="16.5" thickTop="1" thickBot="1" x14ac:dyDescent="0.25">
      <c r="A14" s="696">
        <v>6</v>
      </c>
      <c r="B14" s="216">
        <f t="shared" si="0"/>
        <v>0</v>
      </c>
      <c r="C14" s="218">
        <f>SUM('ID5-2'!C14+'ID-5-1'!C14)</f>
        <v>0</v>
      </c>
      <c r="D14" s="218">
        <f>SUM('ID5-2'!D14+'ID-5-1'!D14)</f>
        <v>0</v>
      </c>
      <c r="E14" s="218">
        <f>SUM('ID5-2'!E14+'ID-5-1'!E14)</f>
        <v>0</v>
      </c>
      <c r="F14" s="218">
        <f>SUM('ID5-2'!F14+'ID-5-1'!F14)</f>
        <v>0</v>
      </c>
      <c r="G14" s="218">
        <f>SUM('ID5-2'!G14+'ID-5-1'!G14)</f>
        <v>0</v>
      </c>
      <c r="H14" s="218">
        <f>SUM('ID5-2'!H14+'ID-5-1'!H14)</f>
        <v>0</v>
      </c>
      <c r="I14" s="218">
        <f>SUM('ID5-2'!I14+'ID-5-1'!I14)</f>
        <v>0</v>
      </c>
      <c r="J14" s="218">
        <f>SUM('ID5-2'!J14+'ID-5-1'!J14)</f>
        <v>0</v>
      </c>
      <c r="K14" s="218">
        <f>SUM('ID5-2'!K14+'ID-5-1'!K14)</f>
        <v>0</v>
      </c>
      <c r="L14" s="218">
        <f>SUM('ID5-2'!L14+'ID-5-1'!L14)</f>
        <v>0</v>
      </c>
      <c r="M14" s="218">
        <f>SUM('ID5-2'!M14+'ID-5-1'!M14)</f>
        <v>0</v>
      </c>
      <c r="N14" s="218">
        <f>SUM('ID5-2'!N14+'ID-5-1'!N14)</f>
        <v>0</v>
      </c>
      <c r="O14" s="693">
        <v>6</v>
      </c>
    </row>
    <row r="15" spans="1:15" ht="16.5" thickTop="1" thickBot="1" x14ac:dyDescent="0.25">
      <c r="A15" s="697" t="s">
        <v>796</v>
      </c>
      <c r="B15" s="157">
        <f t="shared" si="0"/>
        <v>11</v>
      </c>
      <c r="C15" s="164">
        <f>SUM('ID5-2'!C15+'ID-5-1'!C15)</f>
        <v>2</v>
      </c>
      <c r="D15" s="164">
        <f>SUM('ID5-2'!D15+'ID-5-1'!D15)</f>
        <v>2</v>
      </c>
      <c r="E15" s="164">
        <f>SUM('ID5-2'!E15+'ID-5-1'!E15)</f>
        <v>2</v>
      </c>
      <c r="F15" s="164">
        <f>SUM('ID5-2'!F15+'ID-5-1'!F15)</f>
        <v>0</v>
      </c>
      <c r="G15" s="164">
        <f>SUM('ID5-2'!G15+'ID-5-1'!G15)</f>
        <v>0</v>
      </c>
      <c r="H15" s="164">
        <f>SUM('ID5-2'!H15+'ID-5-1'!H15)</f>
        <v>1</v>
      </c>
      <c r="I15" s="164">
        <f>SUM('ID5-2'!I15+'ID-5-1'!I15)</f>
        <v>0</v>
      </c>
      <c r="J15" s="164">
        <f>SUM('ID5-2'!J15+'ID-5-1'!J15)</f>
        <v>0</v>
      </c>
      <c r="K15" s="164">
        <f>SUM('ID5-2'!K15+'ID-5-1'!K15)</f>
        <v>1</v>
      </c>
      <c r="L15" s="164">
        <f>SUM('ID5-2'!L15+'ID-5-1'!L15)</f>
        <v>0</v>
      </c>
      <c r="M15" s="164">
        <f>SUM('ID5-2'!M15+'ID-5-1'!M15)</f>
        <v>1</v>
      </c>
      <c r="N15" s="164">
        <f>SUM('ID5-2'!N15+'ID-5-1'!N15)</f>
        <v>2</v>
      </c>
      <c r="O15" s="698" t="s">
        <v>308</v>
      </c>
    </row>
    <row r="16" spans="1:15" ht="16.5" thickTop="1" thickBot="1" x14ac:dyDescent="0.25">
      <c r="A16" s="378" t="s">
        <v>795</v>
      </c>
      <c r="B16" s="216">
        <f t="shared" si="0"/>
        <v>8</v>
      </c>
      <c r="C16" s="218">
        <f>SUM('ID5-2'!C16+'ID-5-1'!C16)</f>
        <v>1</v>
      </c>
      <c r="D16" s="218">
        <f>SUM('ID5-2'!D16+'ID-5-1'!D16)</f>
        <v>2</v>
      </c>
      <c r="E16" s="218">
        <f>SUM('ID5-2'!E16+'ID-5-1'!E16)</f>
        <v>0</v>
      </c>
      <c r="F16" s="218">
        <f>SUM('ID5-2'!F16+'ID-5-1'!F16)</f>
        <v>1</v>
      </c>
      <c r="G16" s="218">
        <f>SUM('ID5-2'!G16+'ID-5-1'!G16)</f>
        <v>1</v>
      </c>
      <c r="H16" s="218">
        <f>SUM('ID5-2'!H16+'ID-5-1'!H16)</f>
        <v>2</v>
      </c>
      <c r="I16" s="218">
        <f>SUM('ID5-2'!I16+'ID-5-1'!I16)</f>
        <v>0</v>
      </c>
      <c r="J16" s="218">
        <f>SUM('ID5-2'!J16+'ID-5-1'!J16)</f>
        <v>0</v>
      </c>
      <c r="K16" s="218">
        <f>SUM('ID5-2'!K16+'ID-5-1'!K16)</f>
        <v>0</v>
      </c>
      <c r="L16" s="218">
        <f>SUM('ID5-2'!L16+'ID-5-1'!L16)</f>
        <v>1</v>
      </c>
      <c r="M16" s="218">
        <f>SUM('ID5-2'!M16+'ID-5-1'!M16)</f>
        <v>0</v>
      </c>
      <c r="N16" s="218">
        <f>SUM('ID5-2'!N16+'ID-5-1'!N16)</f>
        <v>0</v>
      </c>
      <c r="O16" s="699" t="s">
        <v>795</v>
      </c>
    </row>
    <row r="17" spans="1:15" ht="16.5" thickTop="1" thickBot="1" x14ac:dyDescent="0.25">
      <c r="A17" s="700" t="s">
        <v>309</v>
      </c>
      <c r="B17" s="157">
        <f t="shared" si="0"/>
        <v>9</v>
      </c>
      <c r="C17" s="164">
        <f>SUM('ID5-2'!C17+'ID-5-1'!C17)</f>
        <v>0</v>
      </c>
      <c r="D17" s="164">
        <f>SUM('ID5-2'!D17+'ID-5-1'!D17)</f>
        <v>0</v>
      </c>
      <c r="E17" s="164">
        <f>SUM('ID5-2'!E17+'ID-5-1'!E17)</f>
        <v>3</v>
      </c>
      <c r="F17" s="164">
        <f>SUM('ID5-2'!F17+'ID-5-1'!F17)</f>
        <v>0</v>
      </c>
      <c r="G17" s="164">
        <f>SUM('ID5-2'!G17+'ID-5-1'!G17)</f>
        <v>0</v>
      </c>
      <c r="H17" s="164">
        <f>SUM('ID5-2'!H17+'ID-5-1'!H17)</f>
        <v>0</v>
      </c>
      <c r="I17" s="164">
        <f>SUM('ID5-2'!I17+'ID-5-1'!I17)</f>
        <v>2</v>
      </c>
      <c r="J17" s="164">
        <f>SUM('ID5-2'!J17+'ID-5-1'!J17)</f>
        <v>0</v>
      </c>
      <c r="K17" s="164">
        <f>SUM('ID5-2'!K17+'ID-5-1'!K17)</f>
        <v>1</v>
      </c>
      <c r="L17" s="164">
        <f>SUM('ID5-2'!L17+'ID-5-1'!L17)</f>
        <v>1</v>
      </c>
      <c r="M17" s="164">
        <f>SUM('ID5-2'!M17+'ID-5-1'!M17)</f>
        <v>0</v>
      </c>
      <c r="N17" s="164">
        <f>SUM('ID5-2'!N17+'ID-5-1'!N17)</f>
        <v>2</v>
      </c>
      <c r="O17" s="698" t="s">
        <v>309</v>
      </c>
    </row>
    <row r="18" spans="1:15" ht="16.5" thickTop="1" thickBot="1" x14ac:dyDescent="0.25">
      <c r="A18" s="378" t="s">
        <v>310</v>
      </c>
      <c r="B18" s="216">
        <f t="shared" si="0"/>
        <v>2</v>
      </c>
      <c r="C18" s="218">
        <f>SUM('ID5-2'!C18+'ID-5-1'!C18)</f>
        <v>0</v>
      </c>
      <c r="D18" s="218">
        <f>SUM('ID5-2'!D18+'ID-5-1'!D18)</f>
        <v>0</v>
      </c>
      <c r="E18" s="218">
        <f>SUM('ID5-2'!E18+'ID-5-1'!E18)</f>
        <v>1</v>
      </c>
      <c r="F18" s="218">
        <f>SUM('ID5-2'!F18+'ID-5-1'!F18)</f>
        <v>0</v>
      </c>
      <c r="G18" s="218">
        <f>SUM('ID5-2'!G18+'ID-5-1'!G18)</f>
        <v>0</v>
      </c>
      <c r="H18" s="218">
        <f>SUM('ID5-2'!H18+'ID-5-1'!H18)</f>
        <v>0</v>
      </c>
      <c r="I18" s="218">
        <f>SUM('ID5-2'!I18+'ID-5-1'!I18)</f>
        <v>0</v>
      </c>
      <c r="J18" s="218">
        <f>SUM('ID5-2'!J18+'ID-5-1'!J18)</f>
        <v>0</v>
      </c>
      <c r="K18" s="218">
        <f>SUM('ID5-2'!K18+'ID-5-1'!K18)</f>
        <v>1</v>
      </c>
      <c r="L18" s="218">
        <f>SUM('ID5-2'!L18+'ID-5-1'!L18)</f>
        <v>0</v>
      </c>
      <c r="M18" s="218">
        <f>SUM('ID5-2'!M18+'ID-5-1'!M18)</f>
        <v>0</v>
      </c>
      <c r="N18" s="218">
        <f>SUM('ID5-2'!N18+'ID-5-1'!N18)</f>
        <v>0</v>
      </c>
      <c r="O18" s="699" t="s">
        <v>310</v>
      </c>
    </row>
    <row r="19" spans="1:15" ht="16.5" thickTop="1" thickBot="1" x14ac:dyDescent="0.25">
      <c r="A19" s="701" t="s">
        <v>71</v>
      </c>
      <c r="B19" s="157">
        <f t="shared" si="0"/>
        <v>0</v>
      </c>
      <c r="C19" s="164">
        <f>SUM('ID5-2'!C19+'ID-5-1'!C19)</f>
        <v>0</v>
      </c>
      <c r="D19" s="164">
        <f>SUM('ID5-2'!D19+'ID-5-1'!D19)</f>
        <v>0</v>
      </c>
      <c r="E19" s="164">
        <f>SUM('ID5-2'!E19+'ID-5-1'!E19)</f>
        <v>0</v>
      </c>
      <c r="F19" s="164">
        <f>SUM('ID5-2'!F19+'ID-5-1'!F19)</f>
        <v>0</v>
      </c>
      <c r="G19" s="164">
        <f>SUM('ID5-2'!G19+'ID-5-1'!G19)</f>
        <v>0</v>
      </c>
      <c r="H19" s="164">
        <f>SUM('ID5-2'!H19+'ID-5-1'!H19)</f>
        <v>0</v>
      </c>
      <c r="I19" s="164">
        <f>SUM('ID5-2'!I19+'ID-5-1'!I19)</f>
        <v>0</v>
      </c>
      <c r="J19" s="164">
        <f>SUM('ID5-2'!J19+'ID-5-1'!J19)</f>
        <v>0</v>
      </c>
      <c r="K19" s="164">
        <f>SUM('ID5-2'!K19+'ID-5-1'!K19)</f>
        <v>0</v>
      </c>
      <c r="L19" s="164">
        <f>SUM('ID5-2'!L19+'ID-5-1'!L19)</f>
        <v>0</v>
      </c>
      <c r="M19" s="164">
        <f>SUM('ID5-2'!M19+'ID-5-1'!M19)</f>
        <v>0</v>
      </c>
      <c r="N19" s="164">
        <f>SUM('ID5-2'!N19+'ID-5-1'!N19)</f>
        <v>0</v>
      </c>
      <c r="O19" s="695" t="s">
        <v>72</v>
      </c>
    </row>
    <row r="20" spans="1:15" ht="18" customHeight="1" thickTop="1" thickBot="1" x14ac:dyDescent="0.25">
      <c r="A20" s="702" t="s">
        <v>311</v>
      </c>
      <c r="B20" s="485"/>
      <c r="C20" s="486"/>
      <c r="D20" s="486"/>
      <c r="E20" s="486"/>
      <c r="F20" s="486"/>
      <c r="G20" s="486"/>
      <c r="H20" s="486"/>
      <c r="I20" s="486"/>
      <c r="J20" s="486"/>
      <c r="K20" s="486"/>
      <c r="L20" s="486"/>
      <c r="M20" s="486"/>
      <c r="N20" s="486"/>
      <c r="O20" s="703" t="s">
        <v>312</v>
      </c>
    </row>
    <row r="21" spans="1:15" ht="16.5" thickTop="1" thickBot="1" x14ac:dyDescent="0.25">
      <c r="A21" s="694">
        <v>1</v>
      </c>
      <c r="B21" s="157">
        <f>SUM(C21:N21)</f>
        <v>18</v>
      </c>
      <c r="C21" s="164">
        <f>SUM('ID5-2'!C21+'ID-5-1'!C21)</f>
        <v>2</v>
      </c>
      <c r="D21" s="164">
        <f>SUM('ID5-2'!D21+'ID-5-1'!D21)</f>
        <v>2</v>
      </c>
      <c r="E21" s="164">
        <f>SUM('ID5-2'!E21+'ID-5-1'!E21)</f>
        <v>3</v>
      </c>
      <c r="F21" s="164">
        <f>SUM('ID5-2'!F21+'ID-5-1'!F21)</f>
        <v>1</v>
      </c>
      <c r="G21" s="164">
        <f>SUM('ID5-2'!G21+'ID-5-1'!G21)</f>
        <v>2</v>
      </c>
      <c r="H21" s="164">
        <f>SUM('ID5-2'!H21+'ID-5-1'!H21)</f>
        <v>2</v>
      </c>
      <c r="I21" s="164">
        <f>SUM('ID5-2'!I21+'ID-5-1'!I21)</f>
        <v>2</v>
      </c>
      <c r="J21" s="164">
        <f>SUM('ID5-2'!J21+'ID-5-1'!J21)</f>
        <v>2</v>
      </c>
      <c r="K21" s="164">
        <f>SUM('ID5-2'!K21+'ID-5-1'!K21)</f>
        <v>0</v>
      </c>
      <c r="L21" s="164">
        <f>SUM('ID5-2'!L21+'ID-5-1'!L21)</f>
        <v>1</v>
      </c>
      <c r="M21" s="164">
        <f>SUM('ID5-2'!M21+'ID-5-1'!M21)</f>
        <v>1</v>
      </c>
      <c r="N21" s="164">
        <f>SUM('ID5-2'!N21+'ID-5-1'!N21)</f>
        <v>0</v>
      </c>
      <c r="O21" s="695">
        <v>1</v>
      </c>
    </row>
    <row r="22" spans="1:15" ht="16.5" thickTop="1" thickBot="1" x14ac:dyDescent="0.25">
      <c r="A22" s="696">
        <v>2</v>
      </c>
      <c r="B22" s="216">
        <f t="shared" si="0"/>
        <v>6</v>
      </c>
      <c r="C22" s="218">
        <f>SUM('ID5-2'!C22+'ID-5-1'!C22)</f>
        <v>0</v>
      </c>
      <c r="D22" s="218">
        <f>SUM('ID5-2'!D22+'ID-5-1'!D22)</f>
        <v>0</v>
      </c>
      <c r="E22" s="218">
        <f>SUM('ID5-2'!E22+'ID-5-1'!E22)</f>
        <v>1</v>
      </c>
      <c r="F22" s="218">
        <f>SUM('ID5-2'!F22+'ID-5-1'!F22)</f>
        <v>2</v>
      </c>
      <c r="G22" s="218">
        <f>SUM('ID5-2'!G22+'ID-5-1'!G22)</f>
        <v>1</v>
      </c>
      <c r="H22" s="218">
        <f>SUM('ID5-2'!H22+'ID-5-1'!H22)</f>
        <v>1</v>
      </c>
      <c r="I22" s="218">
        <f>SUM('ID5-2'!I22+'ID-5-1'!I22)</f>
        <v>0</v>
      </c>
      <c r="J22" s="218">
        <f>SUM('ID5-2'!J22+'ID-5-1'!J22)</f>
        <v>0</v>
      </c>
      <c r="K22" s="218">
        <f>SUM('ID5-2'!K22+'ID-5-1'!K22)</f>
        <v>0</v>
      </c>
      <c r="L22" s="218">
        <f>SUM('ID5-2'!L22+'ID-5-1'!L22)</f>
        <v>0</v>
      </c>
      <c r="M22" s="218">
        <f>SUM('ID5-2'!M22+'ID-5-1'!M22)</f>
        <v>0</v>
      </c>
      <c r="N22" s="218">
        <f>SUM('ID5-2'!N22+'ID-5-1'!N22)</f>
        <v>1</v>
      </c>
      <c r="O22" s="693">
        <v>2</v>
      </c>
    </row>
    <row r="23" spans="1:15" ht="16.5" thickTop="1" thickBot="1" x14ac:dyDescent="0.25">
      <c r="A23" s="694">
        <v>3</v>
      </c>
      <c r="B23" s="157">
        <f t="shared" si="0"/>
        <v>6</v>
      </c>
      <c r="C23" s="164">
        <f>SUM('ID5-2'!C23+'ID-5-1'!C23)</f>
        <v>0</v>
      </c>
      <c r="D23" s="164">
        <f>SUM('ID5-2'!D23+'ID-5-1'!D23)</f>
        <v>0</v>
      </c>
      <c r="E23" s="164">
        <f>SUM('ID5-2'!E23+'ID-5-1'!E23)</f>
        <v>1</v>
      </c>
      <c r="F23" s="164">
        <f>SUM('ID5-2'!F23+'ID-5-1'!F23)</f>
        <v>2</v>
      </c>
      <c r="G23" s="164">
        <f>SUM('ID5-2'!G23+'ID-5-1'!G23)</f>
        <v>0</v>
      </c>
      <c r="H23" s="164">
        <f>SUM('ID5-2'!H23+'ID-5-1'!H23)</f>
        <v>0</v>
      </c>
      <c r="I23" s="164">
        <f>SUM('ID5-2'!I23+'ID-5-1'!I23)</f>
        <v>1</v>
      </c>
      <c r="J23" s="164">
        <f>SUM('ID5-2'!J23+'ID-5-1'!J23)</f>
        <v>1</v>
      </c>
      <c r="K23" s="164">
        <f>SUM('ID5-2'!K23+'ID-5-1'!K23)</f>
        <v>0</v>
      </c>
      <c r="L23" s="164">
        <f>SUM('ID5-2'!L23+'ID-5-1'!L23)</f>
        <v>1</v>
      </c>
      <c r="M23" s="164">
        <f>SUM('ID5-2'!M23+'ID-5-1'!M23)</f>
        <v>0</v>
      </c>
      <c r="N23" s="164">
        <f>SUM('ID5-2'!N23+'ID-5-1'!N23)</f>
        <v>0</v>
      </c>
      <c r="O23" s="695">
        <v>3</v>
      </c>
    </row>
    <row r="24" spans="1:15" ht="16.5" thickTop="1" thickBot="1" x14ac:dyDescent="0.25">
      <c r="A24" s="696">
        <v>4</v>
      </c>
      <c r="B24" s="216">
        <f t="shared" si="0"/>
        <v>4</v>
      </c>
      <c r="C24" s="218">
        <f>SUM('ID5-2'!C24+'ID-5-1'!C24)</f>
        <v>0</v>
      </c>
      <c r="D24" s="218">
        <f>SUM('ID5-2'!D24+'ID-5-1'!D24)</f>
        <v>1</v>
      </c>
      <c r="E24" s="218">
        <f>SUM('ID5-2'!E24+'ID-5-1'!E24)</f>
        <v>1</v>
      </c>
      <c r="F24" s="218">
        <f>SUM('ID5-2'!F24+'ID-5-1'!F24)</f>
        <v>1</v>
      </c>
      <c r="G24" s="218">
        <f>SUM('ID5-2'!G24+'ID-5-1'!G24)</f>
        <v>0</v>
      </c>
      <c r="H24" s="218">
        <f>SUM('ID5-2'!H24+'ID-5-1'!H24)</f>
        <v>0</v>
      </c>
      <c r="I24" s="218">
        <f>SUM('ID5-2'!I24+'ID-5-1'!I24)</f>
        <v>0</v>
      </c>
      <c r="J24" s="218">
        <f>SUM('ID5-2'!J24+'ID-5-1'!J24)</f>
        <v>0</v>
      </c>
      <c r="K24" s="218">
        <f>SUM('ID5-2'!K24+'ID-5-1'!K24)</f>
        <v>1</v>
      </c>
      <c r="L24" s="218">
        <f>SUM('ID5-2'!L24+'ID-5-1'!L24)</f>
        <v>0</v>
      </c>
      <c r="M24" s="218">
        <f>SUM('ID5-2'!M24+'ID-5-1'!M24)</f>
        <v>0</v>
      </c>
      <c r="N24" s="218">
        <f>SUM('ID5-2'!N24+'ID-5-1'!N24)</f>
        <v>0</v>
      </c>
      <c r="O24" s="693">
        <v>4</v>
      </c>
    </row>
    <row r="25" spans="1:15" ht="16.5" thickTop="1" thickBot="1" x14ac:dyDescent="0.25">
      <c r="A25" s="694">
        <v>5</v>
      </c>
      <c r="B25" s="157">
        <f t="shared" si="0"/>
        <v>4</v>
      </c>
      <c r="C25" s="164">
        <f>SUM('ID5-2'!C25+'ID-5-1'!C25)</f>
        <v>0</v>
      </c>
      <c r="D25" s="164">
        <f>SUM('ID5-2'!D25+'ID-5-1'!D25)</f>
        <v>0</v>
      </c>
      <c r="E25" s="164">
        <f>SUM('ID5-2'!E25+'ID-5-1'!E25)</f>
        <v>1</v>
      </c>
      <c r="F25" s="164">
        <f>SUM('ID5-2'!F25+'ID-5-1'!F25)</f>
        <v>0</v>
      </c>
      <c r="G25" s="164">
        <f>SUM('ID5-2'!G25+'ID-5-1'!G25)</f>
        <v>0</v>
      </c>
      <c r="H25" s="164">
        <f>SUM('ID5-2'!H25+'ID-5-1'!H25)</f>
        <v>0</v>
      </c>
      <c r="I25" s="164">
        <f>SUM('ID5-2'!I25+'ID-5-1'!I25)</f>
        <v>1</v>
      </c>
      <c r="J25" s="164">
        <f>SUM('ID5-2'!J25+'ID-5-1'!J25)</f>
        <v>0</v>
      </c>
      <c r="K25" s="164">
        <f>SUM('ID5-2'!K25+'ID-5-1'!K25)</f>
        <v>0</v>
      </c>
      <c r="L25" s="164">
        <f>SUM('ID5-2'!L25+'ID-5-1'!L25)</f>
        <v>1</v>
      </c>
      <c r="M25" s="164">
        <f>SUM('ID5-2'!M25+'ID-5-1'!M25)</f>
        <v>1</v>
      </c>
      <c r="N25" s="164">
        <f>SUM('ID5-2'!N25+'ID-5-1'!N25)</f>
        <v>0</v>
      </c>
      <c r="O25" s="695">
        <v>5</v>
      </c>
    </row>
    <row r="26" spans="1:15" ht="16.5" thickTop="1" thickBot="1" x14ac:dyDescent="0.25">
      <c r="A26" s="696">
        <v>6</v>
      </c>
      <c r="B26" s="216">
        <f t="shared" si="0"/>
        <v>1</v>
      </c>
      <c r="C26" s="218">
        <f>SUM('ID5-2'!C26+'ID-5-1'!C26)</f>
        <v>0</v>
      </c>
      <c r="D26" s="218">
        <f>SUM('ID5-2'!D26+'ID-5-1'!D26)</f>
        <v>1</v>
      </c>
      <c r="E26" s="218">
        <f>SUM('ID5-2'!E26+'ID-5-1'!E26)</f>
        <v>0</v>
      </c>
      <c r="F26" s="218">
        <f>SUM('ID5-2'!F26+'ID-5-1'!F26)</f>
        <v>0</v>
      </c>
      <c r="G26" s="218">
        <f>SUM('ID5-2'!G26+'ID-5-1'!G26)</f>
        <v>0</v>
      </c>
      <c r="H26" s="218">
        <f>SUM('ID5-2'!H26+'ID-5-1'!H26)</f>
        <v>0</v>
      </c>
      <c r="I26" s="218">
        <f>SUM('ID5-2'!I26+'ID-5-1'!I26)</f>
        <v>0</v>
      </c>
      <c r="J26" s="218">
        <f>SUM('ID5-2'!J26+'ID-5-1'!J26)</f>
        <v>0</v>
      </c>
      <c r="K26" s="218">
        <f>SUM('ID5-2'!K26+'ID-5-1'!K26)</f>
        <v>0</v>
      </c>
      <c r="L26" s="218">
        <f>SUM('ID5-2'!L26+'ID-5-1'!L26)</f>
        <v>0</v>
      </c>
      <c r="M26" s="218">
        <f>SUM('ID5-2'!M26+'ID-5-1'!M26)</f>
        <v>0</v>
      </c>
      <c r="N26" s="218">
        <f>SUM('ID5-2'!N26+'ID-5-1'!N26)</f>
        <v>0</v>
      </c>
      <c r="O26" s="693">
        <v>6</v>
      </c>
    </row>
    <row r="27" spans="1:15" ht="16.5" thickTop="1" thickBot="1" x14ac:dyDescent="0.25">
      <c r="A27" s="694">
        <v>7</v>
      </c>
      <c r="B27" s="157">
        <f t="shared" si="0"/>
        <v>4</v>
      </c>
      <c r="C27" s="164">
        <f>SUM('ID5-2'!C27+'ID-5-1'!C27)</f>
        <v>1</v>
      </c>
      <c r="D27" s="164">
        <f>SUM('ID5-2'!D27+'ID-5-1'!D27)</f>
        <v>0</v>
      </c>
      <c r="E27" s="164">
        <f>SUM('ID5-2'!E27+'ID-5-1'!E27)</f>
        <v>0</v>
      </c>
      <c r="F27" s="164">
        <f>SUM('ID5-2'!F27+'ID-5-1'!F27)</f>
        <v>0</v>
      </c>
      <c r="G27" s="164">
        <f>SUM('ID5-2'!G27+'ID-5-1'!G27)</f>
        <v>0</v>
      </c>
      <c r="H27" s="164">
        <f>SUM('ID5-2'!H27+'ID-5-1'!H27)</f>
        <v>0</v>
      </c>
      <c r="I27" s="164">
        <f>SUM('ID5-2'!I27+'ID-5-1'!I27)</f>
        <v>1</v>
      </c>
      <c r="J27" s="164">
        <f>SUM('ID5-2'!J27+'ID-5-1'!J27)</f>
        <v>0</v>
      </c>
      <c r="K27" s="164">
        <f>SUM('ID5-2'!K27+'ID-5-1'!K27)</f>
        <v>0</v>
      </c>
      <c r="L27" s="164">
        <f>SUM('ID5-2'!L27+'ID-5-1'!L27)</f>
        <v>0</v>
      </c>
      <c r="M27" s="164">
        <f>SUM('ID5-2'!M27+'ID-5-1'!M27)</f>
        <v>2</v>
      </c>
      <c r="N27" s="164">
        <f>SUM('ID5-2'!N27+'ID-5-1'!N27)</f>
        <v>0</v>
      </c>
      <c r="O27" s="695">
        <v>7</v>
      </c>
    </row>
    <row r="28" spans="1:15" ht="16.5" thickTop="1" thickBot="1" x14ac:dyDescent="0.25">
      <c r="A28" s="696">
        <v>8</v>
      </c>
      <c r="B28" s="216">
        <f t="shared" si="0"/>
        <v>4</v>
      </c>
      <c r="C28" s="218">
        <f>SUM('ID5-2'!C28+'ID-5-1'!C28)</f>
        <v>0</v>
      </c>
      <c r="D28" s="218">
        <f>SUM('ID5-2'!D28+'ID-5-1'!D28)</f>
        <v>1</v>
      </c>
      <c r="E28" s="218">
        <f>SUM('ID5-2'!E28+'ID-5-1'!E28)</f>
        <v>0</v>
      </c>
      <c r="F28" s="218">
        <f>SUM('ID5-2'!F28+'ID-5-1'!F28)</f>
        <v>1</v>
      </c>
      <c r="G28" s="218">
        <f>SUM('ID5-2'!G28+'ID-5-1'!G28)</f>
        <v>0</v>
      </c>
      <c r="H28" s="218">
        <f>SUM('ID5-2'!H28+'ID-5-1'!H28)</f>
        <v>0</v>
      </c>
      <c r="I28" s="218">
        <f>SUM('ID5-2'!I28+'ID-5-1'!I28)</f>
        <v>0</v>
      </c>
      <c r="J28" s="218">
        <f>SUM('ID5-2'!J28+'ID-5-1'!J28)</f>
        <v>0</v>
      </c>
      <c r="K28" s="218">
        <f>SUM('ID5-2'!K28+'ID-5-1'!K28)</f>
        <v>1</v>
      </c>
      <c r="L28" s="218">
        <f>SUM('ID5-2'!L28+'ID-5-1'!L28)</f>
        <v>0</v>
      </c>
      <c r="M28" s="218">
        <f>SUM('ID5-2'!M28+'ID-5-1'!M28)</f>
        <v>1</v>
      </c>
      <c r="N28" s="218">
        <f>SUM('ID5-2'!N28+'ID-5-1'!N28)</f>
        <v>0</v>
      </c>
      <c r="O28" s="693">
        <v>8</v>
      </c>
    </row>
    <row r="29" spans="1:15" ht="16.5" thickTop="1" thickBot="1" x14ac:dyDescent="0.25">
      <c r="A29" s="694">
        <v>9</v>
      </c>
      <c r="B29" s="157">
        <f t="shared" si="0"/>
        <v>5</v>
      </c>
      <c r="C29" s="164">
        <f>SUM('ID5-2'!C29+'ID-5-1'!C29)</f>
        <v>0</v>
      </c>
      <c r="D29" s="164">
        <f>SUM('ID5-2'!D29+'ID-5-1'!D29)</f>
        <v>0</v>
      </c>
      <c r="E29" s="164">
        <f>SUM('ID5-2'!E29+'ID-5-1'!E29)</f>
        <v>0</v>
      </c>
      <c r="F29" s="164">
        <f>SUM('ID5-2'!F29+'ID-5-1'!F29)</f>
        <v>0</v>
      </c>
      <c r="G29" s="164">
        <f>SUM('ID5-2'!G29+'ID-5-1'!G29)</f>
        <v>0</v>
      </c>
      <c r="H29" s="164">
        <f>SUM('ID5-2'!H29+'ID-5-1'!H29)</f>
        <v>0</v>
      </c>
      <c r="I29" s="164">
        <f>SUM('ID5-2'!I29+'ID-5-1'!I29)</f>
        <v>0</v>
      </c>
      <c r="J29" s="164">
        <f>SUM('ID5-2'!J29+'ID-5-1'!J29)</f>
        <v>2</v>
      </c>
      <c r="K29" s="164">
        <f>SUM('ID5-2'!K29+'ID-5-1'!K29)</f>
        <v>0</v>
      </c>
      <c r="L29" s="164">
        <f>SUM('ID5-2'!L29+'ID-5-1'!L29)</f>
        <v>1</v>
      </c>
      <c r="M29" s="164">
        <f>SUM('ID5-2'!M29+'ID-5-1'!M29)</f>
        <v>0</v>
      </c>
      <c r="N29" s="164">
        <f>SUM('ID5-2'!N29+'ID-5-1'!N29)</f>
        <v>2</v>
      </c>
      <c r="O29" s="695">
        <v>9</v>
      </c>
    </row>
    <row r="30" spans="1:15" ht="16.5" thickTop="1" thickBot="1" x14ac:dyDescent="0.25">
      <c r="A30" s="696">
        <v>10</v>
      </c>
      <c r="B30" s="216">
        <f t="shared" si="0"/>
        <v>0</v>
      </c>
      <c r="C30" s="218">
        <f>SUM('ID5-2'!C30+'ID-5-1'!C30)</f>
        <v>0</v>
      </c>
      <c r="D30" s="218">
        <f>SUM('ID5-2'!D30+'ID-5-1'!D30)</f>
        <v>0</v>
      </c>
      <c r="E30" s="218">
        <f>SUM('ID5-2'!E30+'ID-5-1'!E30)</f>
        <v>0</v>
      </c>
      <c r="F30" s="218">
        <f>SUM('ID5-2'!F30+'ID-5-1'!F30)</f>
        <v>0</v>
      </c>
      <c r="G30" s="218">
        <f>SUM('ID5-2'!G30+'ID-5-1'!G30)</f>
        <v>0</v>
      </c>
      <c r="H30" s="218">
        <f>SUM('ID5-2'!H30+'ID-5-1'!H30)</f>
        <v>0</v>
      </c>
      <c r="I30" s="218">
        <f>SUM('ID5-2'!I30+'ID-5-1'!I30)</f>
        <v>0</v>
      </c>
      <c r="J30" s="218">
        <f>SUM('ID5-2'!J30+'ID-5-1'!J30)</f>
        <v>0</v>
      </c>
      <c r="K30" s="218">
        <f>SUM('ID5-2'!K30+'ID-5-1'!K30)</f>
        <v>0</v>
      </c>
      <c r="L30" s="218">
        <f>SUM('ID5-2'!L30+'ID-5-1'!L30)</f>
        <v>0</v>
      </c>
      <c r="M30" s="218">
        <f>SUM('ID5-2'!M30+'ID-5-1'!M30)</f>
        <v>0</v>
      </c>
      <c r="N30" s="218">
        <f>SUM('ID5-2'!N30+'ID-5-1'!N30)</f>
        <v>0</v>
      </c>
      <c r="O30" s="693">
        <v>10</v>
      </c>
    </row>
    <row r="31" spans="1:15" ht="16.5" thickTop="1" thickBot="1" x14ac:dyDescent="0.25">
      <c r="A31" s="701" t="s">
        <v>813</v>
      </c>
      <c r="B31" s="157">
        <f t="shared" si="0"/>
        <v>0</v>
      </c>
      <c r="C31" s="164">
        <f>SUM('ID5-2'!C31+'ID-5-1'!C31)</f>
        <v>0</v>
      </c>
      <c r="D31" s="164">
        <f>SUM('ID5-2'!D31+'ID-5-1'!D31)</f>
        <v>0</v>
      </c>
      <c r="E31" s="164">
        <f>SUM('ID5-2'!E31+'ID-5-1'!E31)</f>
        <v>0</v>
      </c>
      <c r="F31" s="164">
        <f>SUM('ID5-2'!F31+'ID-5-1'!F31)</f>
        <v>0</v>
      </c>
      <c r="G31" s="164">
        <f>SUM('ID5-2'!G31+'ID-5-1'!G31)</f>
        <v>0</v>
      </c>
      <c r="H31" s="164">
        <f>SUM('ID5-2'!H31+'ID-5-1'!H31)</f>
        <v>0</v>
      </c>
      <c r="I31" s="164">
        <f>SUM('ID5-2'!I31+'ID-5-1'!I31)</f>
        <v>0</v>
      </c>
      <c r="J31" s="164">
        <f>SUM('ID5-2'!J31+'ID-5-1'!J31)</f>
        <v>0</v>
      </c>
      <c r="K31" s="164">
        <f>SUM('ID5-2'!K31+'ID-5-1'!K31)</f>
        <v>0</v>
      </c>
      <c r="L31" s="164">
        <f>SUM('ID5-2'!L31+'ID-5-1'!L31)</f>
        <v>0</v>
      </c>
      <c r="M31" s="164">
        <f>SUM('ID5-2'!M31+'ID-5-1'!M31)</f>
        <v>0</v>
      </c>
      <c r="N31" s="164">
        <f>SUM('ID5-2'!N31+'ID-5-1'!N31)</f>
        <v>0</v>
      </c>
      <c r="O31" s="695" t="s">
        <v>811</v>
      </c>
    </row>
    <row r="32" spans="1:15" ht="15.75" thickTop="1" x14ac:dyDescent="0.2">
      <c r="A32" s="704" t="s">
        <v>71</v>
      </c>
      <c r="B32" s="362">
        <f t="shared" si="0"/>
        <v>0</v>
      </c>
      <c r="C32" s="705">
        <f>SUM('ID5-2'!C32+'ID-5-1'!C32)</f>
        <v>0</v>
      </c>
      <c r="D32" s="705">
        <f>SUM('ID5-2'!D32+'ID-5-1'!D32)</f>
        <v>0</v>
      </c>
      <c r="E32" s="705">
        <f>SUM('ID5-2'!E32+'ID-5-1'!E32)</f>
        <v>0</v>
      </c>
      <c r="F32" s="705">
        <f>SUM('ID5-2'!F32+'ID-5-1'!F32)</f>
        <v>0</v>
      </c>
      <c r="G32" s="705">
        <f>SUM('ID5-2'!G32+'ID-5-1'!G32)</f>
        <v>0</v>
      </c>
      <c r="H32" s="705">
        <f>SUM('ID5-2'!H32+'ID-5-1'!H32)</f>
        <v>0</v>
      </c>
      <c r="I32" s="705">
        <f>SUM('ID5-2'!I32+'ID-5-1'!I32)</f>
        <v>0</v>
      </c>
      <c r="J32" s="705">
        <f>SUM('ID5-2'!J32+'ID-5-1'!J32)</f>
        <v>0</v>
      </c>
      <c r="K32" s="705">
        <f>SUM('ID5-2'!K32+'ID-5-1'!K32)</f>
        <v>0</v>
      </c>
      <c r="L32" s="705">
        <f>SUM('ID5-2'!L32+'ID-5-1'!L32)</f>
        <v>0</v>
      </c>
      <c r="M32" s="705">
        <f>SUM('ID5-2'!M32+'ID-5-1'!M32)</f>
        <v>0</v>
      </c>
      <c r="N32" s="705">
        <f>SUM('ID5-2'!N32+'ID-5-1'!N32)</f>
        <v>0</v>
      </c>
      <c r="O32" s="706" t="s">
        <v>72</v>
      </c>
    </row>
    <row r="33" spans="1:15" ht="30" customHeight="1" x14ac:dyDescent="0.2">
      <c r="A33" s="545" t="s">
        <v>44</v>
      </c>
      <c r="B33" s="215">
        <f>SUM(B8:B32)</f>
        <v>172</v>
      </c>
      <c r="C33" s="215">
        <f t="shared" ref="C33:L33" si="1">SUM(C8:C32)</f>
        <v>12</v>
      </c>
      <c r="D33" s="215">
        <f t="shared" si="1"/>
        <v>22</v>
      </c>
      <c r="E33" s="215">
        <f t="shared" si="1"/>
        <v>19</v>
      </c>
      <c r="F33" s="215">
        <f t="shared" si="1"/>
        <v>16</v>
      </c>
      <c r="G33" s="215">
        <f t="shared" si="1"/>
        <v>17</v>
      </c>
      <c r="H33" s="215">
        <f t="shared" si="1"/>
        <v>14</v>
      </c>
      <c r="I33" s="215">
        <f t="shared" si="1"/>
        <v>15</v>
      </c>
      <c r="J33" s="215">
        <f t="shared" si="1"/>
        <v>11</v>
      </c>
      <c r="K33" s="215">
        <f t="shared" si="1"/>
        <v>12</v>
      </c>
      <c r="L33" s="215">
        <f t="shared" si="1"/>
        <v>11</v>
      </c>
      <c r="M33" s="215">
        <f>SUM(M8:M32)</f>
        <v>11</v>
      </c>
      <c r="N33" s="215">
        <f>SUM(N8:N32)</f>
        <v>12</v>
      </c>
      <c r="O33" s="578" t="s">
        <v>45</v>
      </c>
    </row>
    <row r="34" spans="1:1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90"/>
  <dimension ref="A1:N21"/>
  <sheetViews>
    <sheetView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27" style="43" customWidth="1"/>
    <col min="2" max="5" width="11" style="43" customWidth="1"/>
    <col min="6" max="6" width="25.42578125" style="43" customWidth="1"/>
    <col min="7" max="7" width="9.85546875" style="27" bestFit="1" customWidth="1"/>
    <col min="8" max="8" width="7" style="27" bestFit="1" customWidth="1"/>
    <col min="9" max="9" width="8.42578125" style="27" bestFit="1" customWidth="1"/>
    <col min="10" max="10" width="9.85546875" style="27" bestFit="1" customWidth="1"/>
    <col min="11" max="11" width="7" style="27" bestFit="1" customWidth="1"/>
    <col min="12" max="12" width="8.42578125" style="27" bestFit="1" customWidth="1"/>
    <col min="13" max="13" width="9.85546875" style="27" bestFit="1" customWidth="1"/>
    <col min="14" max="14" width="7" style="27" bestFit="1" customWidth="1"/>
    <col min="15" max="257" width="9.140625" style="27"/>
    <col min="258" max="258" width="35.7109375" style="27" customWidth="1"/>
    <col min="259" max="261" width="15.7109375" style="27" customWidth="1"/>
    <col min="262" max="262" width="35.7109375" style="27" customWidth="1"/>
    <col min="263" max="263" width="9.85546875" style="27" bestFit="1" customWidth="1"/>
    <col min="264" max="264" width="7" style="27" bestFit="1" customWidth="1"/>
    <col min="265" max="265" width="8.42578125" style="27" bestFit="1" customWidth="1"/>
    <col min="266" max="266" width="9.85546875" style="27" bestFit="1" customWidth="1"/>
    <col min="267" max="267" width="7" style="27" bestFit="1" customWidth="1"/>
    <col min="268" max="268" width="8.42578125" style="27" bestFit="1" customWidth="1"/>
    <col min="269" max="269" width="9.85546875" style="27" bestFit="1" customWidth="1"/>
    <col min="270" max="270" width="7" style="27" bestFit="1" customWidth="1"/>
    <col min="271" max="513" width="9.140625" style="27"/>
    <col min="514" max="514" width="35.7109375" style="27" customWidth="1"/>
    <col min="515" max="517" width="15.7109375" style="27" customWidth="1"/>
    <col min="518" max="518" width="35.7109375" style="27" customWidth="1"/>
    <col min="519" max="519" width="9.85546875" style="27" bestFit="1" customWidth="1"/>
    <col min="520" max="520" width="7" style="27" bestFit="1" customWidth="1"/>
    <col min="521" max="521" width="8.42578125" style="27" bestFit="1" customWidth="1"/>
    <col min="522" max="522" width="9.85546875" style="27" bestFit="1" customWidth="1"/>
    <col min="523" max="523" width="7" style="27" bestFit="1" customWidth="1"/>
    <col min="524" max="524" width="8.42578125" style="27" bestFit="1" customWidth="1"/>
    <col min="525" max="525" width="9.85546875" style="27" bestFit="1" customWidth="1"/>
    <col min="526" max="526" width="7" style="27" bestFit="1" customWidth="1"/>
    <col min="527" max="769" width="9.140625" style="27"/>
    <col min="770" max="770" width="35.7109375" style="27" customWidth="1"/>
    <col min="771" max="773" width="15.7109375" style="27" customWidth="1"/>
    <col min="774" max="774" width="35.7109375" style="27" customWidth="1"/>
    <col min="775" max="775" width="9.85546875" style="27" bestFit="1" customWidth="1"/>
    <col min="776" max="776" width="7" style="27" bestFit="1" customWidth="1"/>
    <col min="777" max="777" width="8.42578125" style="27" bestFit="1" customWidth="1"/>
    <col min="778" max="778" width="9.85546875" style="27" bestFit="1" customWidth="1"/>
    <col min="779" max="779" width="7" style="27" bestFit="1" customWidth="1"/>
    <col min="780" max="780" width="8.42578125" style="27" bestFit="1" customWidth="1"/>
    <col min="781" max="781" width="9.85546875" style="27" bestFit="1" customWidth="1"/>
    <col min="782" max="782" width="7" style="27" bestFit="1" customWidth="1"/>
    <col min="783" max="1025" width="9.140625" style="27"/>
    <col min="1026" max="1026" width="35.7109375" style="27" customWidth="1"/>
    <col min="1027" max="1029" width="15.7109375" style="27" customWidth="1"/>
    <col min="1030" max="1030" width="35.7109375" style="27" customWidth="1"/>
    <col min="1031" max="1031" width="9.85546875" style="27" bestFit="1" customWidth="1"/>
    <col min="1032" max="1032" width="7" style="27" bestFit="1" customWidth="1"/>
    <col min="1033" max="1033" width="8.42578125" style="27" bestFit="1" customWidth="1"/>
    <col min="1034" max="1034" width="9.85546875" style="27" bestFit="1" customWidth="1"/>
    <col min="1035" max="1035" width="7" style="27" bestFit="1" customWidth="1"/>
    <col min="1036" max="1036" width="8.42578125" style="27" bestFit="1" customWidth="1"/>
    <col min="1037" max="1037" width="9.85546875" style="27" bestFit="1" customWidth="1"/>
    <col min="1038" max="1038" width="7" style="27" bestFit="1" customWidth="1"/>
    <col min="1039" max="1281" width="9.140625" style="27"/>
    <col min="1282" max="1282" width="35.7109375" style="27" customWidth="1"/>
    <col min="1283" max="1285" width="15.7109375" style="27" customWidth="1"/>
    <col min="1286" max="1286" width="35.7109375" style="27" customWidth="1"/>
    <col min="1287" max="1287" width="9.85546875" style="27" bestFit="1" customWidth="1"/>
    <col min="1288" max="1288" width="7" style="27" bestFit="1" customWidth="1"/>
    <col min="1289" max="1289" width="8.42578125" style="27" bestFit="1" customWidth="1"/>
    <col min="1290" max="1290" width="9.85546875" style="27" bestFit="1" customWidth="1"/>
    <col min="1291" max="1291" width="7" style="27" bestFit="1" customWidth="1"/>
    <col min="1292" max="1292" width="8.42578125" style="27" bestFit="1" customWidth="1"/>
    <col min="1293" max="1293" width="9.85546875" style="27" bestFit="1" customWidth="1"/>
    <col min="1294" max="1294" width="7" style="27" bestFit="1" customWidth="1"/>
    <col min="1295" max="1537" width="9.140625" style="27"/>
    <col min="1538" max="1538" width="35.7109375" style="27" customWidth="1"/>
    <col min="1539" max="1541" width="15.7109375" style="27" customWidth="1"/>
    <col min="1542" max="1542" width="35.7109375" style="27" customWidth="1"/>
    <col min="1543" max="1543" width="9.85546875" style="27" bestFit="1" customWidth="1"/>
    <col min="1544" max="1544" width="7" style="27" bestFit="1" customWidth="1"/>
    <col min="1545" max="1545" width="8.42578125" style="27" bestFit="1" customWidth="1"/>
    <col min="1546" max="1546" width="9.85546875" style="27" bestFit="1" customWidth="1"/>
    <col min="1547" max="1547" width="7" style="27" bestFit="1" customWidth="1"/>
    <col min="1548" max="1548" width="8.42578125" style="27" bestFit="1" customWidth="1"/>
    <col min="1549" max="1549" width="9.85546875" style="27" bestFit="1" customWidth="1"/>
    <col min="1550" max="1550" width="7" style="27" bestFit="1" customWidth="1"/>
    <col min="1551" max="1793" width="9.140625" style="27"/>
    <col min="1794" max="1794" width="35.7109375" style="27" customWidth="1"/>
    <col min="1795" max="1797" width="15.7109375" style="27" customWidth="1"/>
    <col min="1798" max="1798" width="35.7109375" style="27" customWidth="1"/>
    <col min="1799" max="1799" width="9.85546875" style="27" bestFit="1" customWidth="1"/>
    <col min="1800" max="1800" width="7" style="27" bestFit="1" customWidth="1"/>
    <col min="1801" max="1801" width="8.42578125" style="27" bestFit="1" customWidth="1"/>
    <col min="1802" max="1802" width="9.85546875" style="27" bestFit="1" customWidth="1"/>
    <col min="1803" max="1803" width="7" style="27" bestFit="1" customWidth="1"/>
    <col min="1804" max="1804" width="8.42578125" style="27" bestFit="1" customWidth="1"/>
    <col min="1805" max="1805" width="9.85546875" style="27" bestFit="1" customWidth="1"/>
    <col min="1806" max="1806" width="7" style="27" bestFit="1" customWidth="1"/>
    <col min="1807" max="2049" width="9.140625" style="27"/>
    <col min="2050" max="2050" width="35.7109375" style="27" customWidth="1"/>
    <col min="2051" max="2053" width="15.7109375" style="27" customWidth="1"/>
    <col min="2054" max="2054" width="35.7109375" style="27" customWidth="1"/>
    <col min="2055" max="2055" width="9.85546875" style="27" bestFit="1" customWidth="1"/>
    <col min="2056" max="2056" width="7" style="27" bestFit="1" customWidth="1"/>
    <col min="2057" max="2057" width="8.42578125" style="27" bestFit="1" customWidth="1"/>
    <col min="2058" max="2058" width="9.85546875" style="27" bestFit="1" customWidth="1"/>
    <col min="2059" max="2059" width="7" style="27" bestFit="1" customWidth="1"/>
    <col min="2060" max="2060" width="8.42578125" style="27" bestFit="1" customWidth="1"/>
    <col min="2061" max="2061" width="9.85546875" style="27" bestFit="1" customWidth="1"/>
    <col min="2062" max="2062" width="7" style="27" bestFit="1" customWidth="1"/>
    <col min="2063" max="2305" width="9.140625" style="27"/>
    <col min="2306" max="2306" width="35.7109375" style="27" customWidth="1"/>
    <col min="2307" max="2309" width="15.7109375" style="27" customWidth="1"/>
    <col min="2310" max="2310" width="35.7109375" style="27" customWidth="1"/>
    <col min="2311" max="2311" width="9.85546875" style="27" bestFit="1" customWidth="1"/>
    <col min="2312" max="2312" width="7" style="27" bestFit="1" customWidth="1"/>
    <col min="2313" max="2313" width="8.42578125" style="27" bestFit="1" customWidth="1"/>
    <col min="2314" max="2314" width="9.85546875" style="27" bestFit="1" customWidth="1"/>
    <col min="2315" max="2315" width="7" style="27" bestFit="1" customWidth="1"/>
    <col min="2316" max="2316" width="8.42578125" style="27" bestFit="1" customWidth="1"/>
    <col min="2317" max="2317" width="9.85546875" style="27" bestFit="1" customWidth="1"/>
    <col min="2318" max="2318" width="7" style="27" bestFit="1" customWidth="1"/>
    <col min="2319" max="2561" width="9.140625" style="27"/>
    <col min="2562" max="2562" width="35.7109375" style="27" customWidth="1"/>
    <col min="2563" max="2565" width="15.7109375" style="27" customWidth="1"/>
    <col min="2566" max="2566" width="35.7109375" style="27" customWidth="1"/>
    <col min="2567" max="2567" width="9.85546875" style="27" bestFit="1" customWidth="1"/>
    <col min="2568" max="2568" width="7" style="27" bestFit="1" customWidth="1"/>
    <col min="2569" max="2569" width="8.42578125" style="27" bestFit="1" customWidth="1"/>
    <col min="2570" max="2570" width="9.85546875" style="27" bestFit="1" customWidth="1"/>
    <col min="2571" max="2571" width="7" style="27" bestFit="1" customWidth="1"/>
    <col min="2572" max="2572" width="8.42578125" style="27" bestFit="1" customWidth="1"/>
    <col min="2573" max="2573" width="9.85546875" style="27" bestFit="1" customWidth="1"/>
    <col min="2574" max="2574" width="7" style="27" bestFit="1" customWidth="1"/>
    <col min="2575" max="2817" width="9.140625" style="27"/>
    <col min="2818" max="2818" width="35.7109375" style="27" customWidth="1"/>
    <col min="2819" max="2821" width="15.7109375" style="27" customWidth="1"/>
    <col min="2822" max="2822" width="35.7109375" style="27" customWidth="1"/>
    <col min="2823" max="2823" width="9.85546875" style="27" bestFit="1" customWidth="1"/>
    <col min="2824" max="2824" width="7" style="27" bestFit="1" customWidth="1"/>
    <col min="2825" max="2825" width="8.42578125" style="27" bestFit="1" customWidth="1"/>
    <col min="2826" max="2826" width="9.85546875" style="27" bestFit="1" customWidth="1"/>
    <col min="2827" max="2827" width="7" style="27" bestFit="1" customWidth="1"/>
    <col min="2828" max="2828" width="8.42578125" style="27" bestFit="1" customWidth="1"/>
    <col min="2829" max="2829" width="9.85546875" style="27" bestFit="1" customWidth="1"/>
    <col min="2830" max="2830" width="7" style="27" bestFit="1" customWidth="1"/>
    <col min="2831" max="3073" width="9.140625" style="27"/>
    <col min="3074" max="3074" width="35.7109375" style="27" customWidth="1"/>
    <col min="3075" max="3077" width="15.7109375" style="27" customWidth="1"/>
    <col min="3078" max="3078" width="35.7109375" style="27" customWidth="1"/>
    <col min="3079" max="3079" width="9.85546875" style="27" bestFit="1" customWidth="1"/>
    <col min="3080" max="3080" width="7" style="27" bestFit="1" customWidth="1"/>
    <col min="3081" max="3081" width="8.42578125" style="27" bestFit="1" customWidth="1"/>
    <col min="3082" max="3082" width="9.85546875" style="27" bestFit="1" customWidth="1"/>
    <col min="3083" max="3083" width="7" style="27" bestFit="1" customWidth="1"/>
    <col min="3084" max="3084" width="8.42578125" style="27" bestFit="1" customWidth="1"/>
    <col min="3085" max="3085" width="9.85546875" style="27" bestFit="1" customWidth="1"/>
    <col min="3086" max="3086" width="7" style="27" bestFit="1" customWidth="1"/>
    <col min="3087" max="3329" width="9.140625" style="27"/>
    <col min="3330" max="3330" width="35.7109375" style="27" customWidth="1"/>
    <col min="3331" max="3333" width="15.7109375" style="27" customWidth="1"/>
    <col min="3334" max="3334" width="35.7109375" style="27" customWidth="1"/>
    <col min="3335" max="3335" width="9.85546875" style="27" bestFit="1" customWidth="1"/>
    <col min="3336" max="3336" width="7" style="27" bestFit="1" customWidth="1"/>
    <col min="3337" max="3337" width="8.42578125" style="27" bestFit="1" customWidth="1"/>
    <col min="3338" max="3338" width="9.85546875" style="27" bestFit="1" customWidth="1"/>
    <col min="3339" max="3339" width="7" style="27" bestFit="1" customWidth="1"/>
    <col min="3340" max="3340" width="8.42578125" style="27" bestFit="1" customWidth="1"/>
    <col min="3341" max="3341" width="9.85546875" style="27" bestFit="1" customWidth="1"/>
    <col min="3342" max="3342" width="7" style="27" bestFit="1" customWidth="1"/>
    <col min="3343" max="3585" width="9.140625" style="27"/>
    <col min="3586" max="3586" width="35.7109375" style="27" customWidth="1"/>
    <col min="3587" max="3589" width="15.7109375" style="27" customWidth="1"/>
    <col min="3590" max="3590" width="35.7109375" style="27" customWidth="1"/>
    <col min="3591" max="3591" width="9.85546875" style="27" bestFit="1" customWidth="1"/>
    <col min="3592" max="3592" width="7" style="27" bestFit="1" customWidth="1"/>
    <col min="3593" max="3593" width="8.42578125" style="27" bestFit="1" customWidth="1"/>
    <col min="3594" max="3594" width="9.85546875" style="27" bestFit="1" customWidth="1"/>
    <col min="3595" max="3595" width="7" style="27" bestFit="1" customWidth="1"/>
    <col min="3596" max="3596" width="8.42578125" style="27" bestFit="1" customWidth="1"/>
    <col min="3597" max="3597" width="9.85546875" style="27" bestFit="1" customWidth="1"/>
    <col min="3598" max="3598" width="7" style="27" bestFit="1" customWidth="1"/>
    <col min="3599" max="3841" width="9.140625" style="27"/>
    <col min="3842" max="3842" width="35.7109375" style="27" customWidth="1"/>
    <col min="3843" max="3845" width="15.7109375" style="27" customWidth="1"/>
    <col min="3846" max="3846" width="35.7109375" style="27" customWidth="1"/>
    <col min="3847" max="3847" width="9.85546875" style="27" bestFit="1" customWidth="1"/>
    <col min="3848" max="3848" width="7" style="27" bestFit="1" customWidth="1"/>
    <col min="3849" max="3849" width="8.42578125" style="27" bestFit="1" customWidth="1"/>
    <col min="3850" max="3850" width="9.85546875" style="27" bestFit="1" customWidth="1"/>
    <col min="3851" max="3851" width="7" style="27" bestFit="1" customWidth="1"/>
    <col min="3852" max="3852" width="8.42578125" style="27" bestFit="1" customWidth="1"/>
    <col min="3853" max="3853" width="9.85546875" style="27" bestFit="1" customWidth="1"/>
    <col min="3854" max="3854" width="7" style="27" bestFit="1" customWidth="1"/>
    <col min="3855" max="4097" width="9.140625" style="27"/>
    <col min="4098" max="4098" width="35.7109375" style="27" customWidth="1"/>
    <col min="4099" max="4101" width="15.7109375" style="27" customWidth="1"/>
    <col min="4102" max="4102" width="35.7109375" style="27" customWidth="1"/>
    <col min="4103" max="4103" width="9.85546875" style="27" bestFit="1" customWidth="1"/>
    <col min="4104" max="4104" width="7" style="27" bestFit="1" customWidth="1"/>
    <col min="4105" max="4105" width="8.42578125" style="27" bestFit="1" customWidth="1"/>
    <col min="4106" max="4106" width="9.85546875" style="27" bestFit="1" customWidth="1"/>
    <col min="4107" max="4107" width="7" style="27" bestFit="1" customWidth="1"/>
    <col min="4108" max="4108" width="8.42578125" style="27" bestFit="1" customWidth="1"/>
    <col min="4109" max="4109" width="9.85546875" style="27" bestFit="1" customWidth="1"/>
    <col min="4110" max="4110" width="7" style="27" bestFit="1" customWidth="1"/>
    <col min="4111" max="4353" width="9.140625" style="27"/>
    <col min="4354" max="4354" width="35.7109375" style="27" customWidth="1"/>
    <col min="4355" max="4357" width="15.7109375" style="27" customWidth="1"/>
    <col min="4358" max="4358" width="35.7109375" style="27" customWidth="1"/>
    <col min="4359" max="4359" width="9.85546875" style="27" bestFit="1" customWidth="1"/>
    <col min="4360" max="4360" width="7" style="27" bestFit="1" customWidth="1"/>
    <col min="4361" max="4361" width="8.42578125" style="27" bestFit="1" customWidth="1"/>
    <col min="4362" max="4362" width="9.85546875" style="27" bestFit="1" customWidth="1"/>
    <col min="4363" max="4363" width="7" style="27" bestFit="1" customWidth="1"/>
    <col min="4364" max="4364" width="8.42578125" style="27" bestFit="1" customWidth="1"/>
    <col min="4365" max="4365" width="9.85546875" style="27" bestFit="1" customWidth="1"/>
    <col min="4366" max="4366" width="7" style="27" bestFit="1" customWidth="1"/>
    <col min="4367" max="4609" width="9.140625" style="27"/>
    <col min="4610" max="4610" width="35.7109375" style="27" customWidth="1"/>
    <col min="4611" max="4613" width="15.7109375" style="27" customWidth="1"/>
    <col min="4614" max="4614" width="35.7109375" style="27" customWidth="1"/>
    <col min="4615" max="4615" width="9.85546875" style="27" bestFit="1" customWidth="1"/>
    <col min="4616" max="4616" width="7" style="27" bestFit="1" customWidth="1"/>
    <col min="4617" max="4617" width="8.42578125" style="27" bestFit="1" customWidth="1"/>
    <col min="4618" max="4618" width="9.85546875" style="27" bestFit="1" customWidth="1"/>
    <col min="4619" max="4619" width="7" style="27" bestFit="1" customWidth="1"/>
    <col min="4620" max="4620" width="8.42578125" style="27" bestFit="1" customWidth="1"/>
    <col min="4621" max="4621" width="9.85546875" style="27" bestFit="1" customWidth="1"/>
    <col min="4622" max="4622" width="7" style="27" bestFit="1" customWidth="1"/>
    <col min="4623" max="4865" width="9.140625" style="27"/>
    <col min="4866" max="4866" width="35.7109375" style="27" customWidth="1"/>
    <col min="4867" max="4869" width="15.7109375" style="27" customWidth="1"/>
    <col min="4870" max="4870" width="35.7109375" style="27" customWidth="1"/>
    <col min="4871" max="4871" width="9.85546875" style="27" bestFit="1" customWidth="1"/>
    <col min="4872" max="4872" width="7" style="27" bestFit="1" customWidth="1"/>
    <col min="4873" max="4873" width="8.42578125" style="27" bestFit="1" customWidth="1"/>
    <col min="4874" max="4874" width="9.85546875" style="27" bestFit="1" customWidth="1"/>
    <col min="4875" max="4875" width="7" style="27" bestFit="1" customWidth="1"/>
    <col min="4876" max="4876" width="8.42578125" style="27" bestFit="1" customWidth="1"/>
    <col min="4877" max="4877" width="9.85546875" style="27" bestFit="1" customWidth="1"/>
    <col min="4878" max="4878" width="7" style="27" bestFit="1" customWidth="1"/>
    <col min="4879" max="5121" width="9.140625" style="27"/>
    <col min="5122" max="5122" width="35.7109375" style="27" customWidth="1"/>
    <col min="5123" max="5125" width="15.7109375" style="27" customWidth="1"/>
    <col min="5126" max="5126" width="35.7109375" style="27" customWidth="1"/>
    <col min="5127" max="5127" width="9.85546875" style="27" bestFit="1" customWidth="1"/>
    <col min="5128" max="5128" width="7" style="27" bestFit="1" customWidth="1"/>
    <col min="5129" max="5129" width="8.42578125" style="27" bestFit="1" customWidth="1"/>
    <col min="5130" max="5130" width="9.85546875" style="27" bestFit="1" customWidth="1"/>
    <col min="5131" max="5131" width="7" style="27" bestFit="1" customWidth="1"/>
    <col min="5132" max="5132" width="8.42578125" style="27" bestFit="1" customWidth="1"/>
    <col min="5133" max="5133" width="9.85546875" style="27" bestFit="1" customWidth="1"/>
    <col min="5134" max="5134" width="7" style="27" bestFit="1" customWidth="1"/>
    <col min="5135" max="5377" width="9.140625" style="27"/>
    <col min="5378" max="5378" width="35.7109375" style="27" customWidth="1"/>
    <col min="5379" max="5381" width="15.7109375" style="27" customWidth="1"/>
    <col min="5382" max="5382" width="35.7109375" style="27" customWidth="1"/>
    <col min="5383" max="5383" width="9.85546875" style="27" bestFit="1" customWidth="1"/>
    <col min="5384" max="5384" width="7" style="27" bestFit="1" customWidth="1"/>
    <col min="5385" max="5385" width="8.42578125" style="27" bestFit="1" customWidth="1"/>
    <col min="5386" max="5386" width="9.85546875" style="27" bestFit="1" customWidth="1"/>
    <col min="5387" max="5387" width="7" style="27" bestFit="1" customWidth="1"/>
    <col min="5388" max="5388" width="8.42578125" style="27" bestFit="1" customWidth="1"/>
    <col min="5389" max="5389" width="9.85546875" style="27" bestFit="1" customWidth="1"/>
    <col min="5390" max="5390" width="7" style="27" bestFit="1" customWidth="1"/>
    <col min="5391" max="5633" width="9.140625" style="27"/>
    <col min="5634" max="5634" width="35.7109375" style="27" customWidth="1"/>
    <col min="5635" max="5637" width="15.7109375" style="27" customWidth="1"/>
    <col min="5638" max="5638" width="35.7109375" style="27" customWidth="1"/>
    <col min="5639" max="5639" width="9.85546875" style="27" bestFit="1" customWidth="1"/>
    <col min="5640" max="5640" width="7" style="27" bestFit="1" customWidth="1"/>
    <col min="5641" max="5641" width="8.42578125" style="27" bestFit="1" customWidth="1"/>
    <col min="5642" max="5642" width="9.85546875" style="27" bestFit="1" customWidth="1"/>
    <col min="5643" max="5643" width="7" style="27" bestFit="1" customWidth="1"/>
    <col min="5644" max="5644" width="8.42578125" style="27" bestFit="1" customWidth="1"/>
    <col min="5645" max="5645" width="9.85546875" style="27" bestFit="1" customWidth="1"/>
    <col min="5646" max="5646" width="7" style="27" bestFit="1" customWidth="1"/>
    <col min="5647" max="5889" width="9.140625" style="27"/>
    <col min="5890" max="5890" width="35.7109375" style="27" customWidth="1"/>
    <col min="5891" max="5893" width="15.7109375" style="27" customWidth="1"/>
    <col min="5894" max="5894" width="35.7109375" style="27" customWidth="1"/>
    <col min="5895" max="5895" width="9.85546875" style="27" bestFit="1" customWidth="1"/>
    <col min="5896" max="5896" width="7" style="27" bestFit="1" customWidth="1"/>
    <col min="5897" max="5897" width="8.42578125" style="27" bestFit="1" customWidth="1"/>
    <col min="5898" max="5898" width="9.85546875" style="27" bestFit="1" customWidth="1"/>
    <col min="5899" max="5899" width="7" style="27" bestFit="1" customWidth="1"/>
    <col min="5900" max="5900" width="8.42578125" style="27" bestFit="1" customWidth="1"/>
    <col min="5901" max="5901" width="9.85546875" style="27" bestFit="1" customWidth="1"/>
    <col min="5902" max="5902" width="7" style="27" bestFit="1" customWidth="1"/>
    <col min="5903" max="6145" width="9.140625" style="27"/>
    <col min="6146" max="6146" width="35.7109375" style="27" customWidth="1"/>
    <col min="6147" max="6149" width="15.7109375" style="27" customWidth="1"/>
    <col min="6150" max="6150" width="35.7109375" style="27" customWidth="1"/>
    <col min="6151" max="6151" width="9.85546875" style="27" bestFit="1" customWidth="1"/>
    <col min="6152" max="6152" width="7" style="27" bestFit="1" customWidth="1"/>
    <col min="6153" max="6153" width="8.42578125" style="27" bestFit="1" customWidth="1"/>
    <col min="6154" max="6154" width="9.85546875" style="27" bestFit="1" customWidth="1"/>
    <col min="6155" max="6155" width="7" style="27" bestFit="1" customWidth="1"/>
    <col min="6156" max="6156" width="8.42578125" style="27" bestFit="1" customWidth="1"/>
    <col min="6157" max="6157" width="9.85546875" style="27" bestFit="1" customWidth="1"/>
    <col min="6158" max="6158" width="7" style="27" bestFit="1" customWidth="1"/>
    <col min="6159" max="6401" width="9.140625" style="27"/>
    <col min="6402" max="6402" width="35.7109375" style="27" customWidth="1"/>
    <col min="6403" max="6405" width="15.7109375" style="27" customWidth="1"/>
    <col min="6406" max="6406" width="35.7109375" style="27" customWidth="1"/>
    <col min="6407" max="6407" width="9.85546875" style="27" bestFit="1" customWidth="1"/>
    <col min="6408" max="6408" width="7" style="27" bestFit="1" customWidth="1"/>
    <col min="6409" max="6409" width="8.42578125" style="27" bestFit="1" customWidth="1"/>
    <col min="6410" max="6410" width="9.85546875" style="27" bestFit="1" customWidth="1"/>
    <col min="6411" max="6411" width="7" style="27" bestFit="1" customWidth="1"/>
    <col min="6412" max="6412" width="8.42578125" style="27" bestFit="1" customWidth="1"/>
    <col min="6413" max="6413" width="9.85546875" style="27" bestFit="1" customWidth="1"/>
    <col min="6414" max="6414" width="7" style="27" bestFit="1" customWidth="1"/>
    <col min="6415" max="6657" width="9.140625" style="27"/>
    <col min="6658" max="6658" width="35.7109375" style="27" customWidth="1"/>
    <col min="6659" max="6661" width="15.7109375" style="27" customWidth="1"/>
    <col min="6662" max="6662" width="35.7109375" style="27" customWidth="1"/>
    <col min="6663" max="6663" width="9.85546875" style="27" bestFit="1" customWidth="1"/>
    <col min="6664" max="6664" width="7" style="27" bestFit="1" customWidth="1"/>
    <col min="6665" max="6665" width="8.42578125" style="27" bestFit="1" customWidth="1"/>
    <col min="6666" max="6666" width="9.85546875" style="27" bestFit="1" customWidth="1"/>
    <col min="6667" max="6667" width="7" style="27" bestFit="1" customWidth="1"/>
    <col min="6668" max="6668" width="8.42578125" style="27" bestFit="1" customWidth="1"/>
    <col min="6669" max="6669" width="9.85546875" style="27" bestFit="1" customWidth="1"/>
    <col min="6670" max="6670" width="7" style="27" bestFit="1" customWidth="1"/>
    <col min="6671" max="6913" width="9.140625" style="27"/>
    <col min="6914" max="6914" width="35.7109375" style="27" customWidth="1"/>
    <col min="6915" max="6917" width="15.7109375" style="27" customWidth="1"/>
    <col min="6918" max="6918" width="35.7109375" style="27" customWidth="1"/>
    <col min="6919" max="6919" width="9.85546875" style="27" bestFit="1" customWidth="1"/>
    <col min="6920" max="6920" width="7" style="27" bestFit="1" customWidth="1"/>
    <col min="6921" max="6921" width="8.42578125" style="27" bestFit="1" customWidth="1"/>
    <col min="6922" max="6922" width="9.85546875" style="27" bestFit="1" customWidth="1"/>
    <col min="6923" max="6923" width="7" style="27" bestFit="1" customWidth="1"/>
    <col min="6924" max="6924" width="8.42578125" style="27" bestFit="1" customWidth="1"/>
    <col min="6925" max="6925" width="9.85546875" style="27" bestFit="1" customWidth="1"/>
    <col min="6926" max="6926" width="7" style="27" bestFit="1" customWidth="1"/>
    <col min="6927" max="7169" width="9.140625" style="27"/>
    <col min="7170" max="7170" width="35.7109375" style="27" customWidth="1"/>
    <col min="7171" max="7173" width="15.7109375" style="27" customWidth="1"/>
    <col min="7174" max="7174" width="35.7109375" style="27" customWidth="1"/>
    <col min="7175" max="7175" width="9.85546875" style="27" bestFit="1" customWidth="1"/>
    <col min="7176" max="7176" width="7" style="27" bestFit="1" customWidth="1"/>
    <col min="7177" max="7177" width="8.42578125" style="27" bestFit="1" customWidth="1"/>
    <col min="7178" max="7178" width="9.85546875" style="27" bestFit="1" customWidth="1"/>
    <col min="7179" max="7179" width="7" style="27" bestFit="1" customWidth="1"/>
    <col min="7180" max="7180" width="8.42578125" style="27" bestFit="1" customWidth="1"/>
    <col min="7181" max="7181" width="9.85546875" style="27" bestFit="1" customWidth="1"/>
    <col min="7182" max="7182" width="7" style="27" bestFit="1" customWidth="1"/>
    <col min="7183" max="7425" width="9.140625" style="27"/>
    <col min="7426" max="7426" width="35.7109375" style="27" customWidth="1"/>
    <col min="7427" max="7429" width="15.7109375" style="27" customWidth="1"/>
    <col min="7430" max="7430" width="35.7109375" style="27" customWidth="1"/>
    <col min="7431" max="7431" width="9.85546875" style="27" bestFit="1" customWidth="1"/>
    <col min="7432" max="7432" width="7" style="27" bestFit="1" customWidth="1"/>
    <col min="7433" max="7433" width="8.42578125" style="27" bestFit="1" customWidth="1"/>
    <col min="7434" max="7434" width="9.85546875" style="27" bestFit="1" customWidth="1"/>
    <col min="7435" max="7435" width="7" style="27" bestFit="1" customWidth="1"/>
    <col min="7436" max="7436" width="8.42578125" style="27" bestFit="1" customWidth="1"/>
    <col min="7437" max="7437" width="9.85546875" style="27" bestFit="1" customWidth="1"/>
    <col min="7438" max="7438" width="7" style="27" bestFit="1" customWidth="1"/>
    <col min="7439" max="7681" width="9.140625" style="27"/>
    <col min="7682" max="7682" width="35.7109375" style="27" customWidth="1"/>
    <col min="7683" max="7685" width="15.7109375" style="27" customWidth="1"/>
    <col min="7686" max="7686" width="35.7109375" style="27" customWidth="1"/>
    <col min="7687" max="7687" width="9.85546875" style="27" bestFit="1" customWidth="1"/>
    <col min="7688" max="7688" width="7" style="27" bestFit="1" customWidth="1"/>
    <col min="7689" max="7689" width="8.42578125" style="27" bestFit="1" customWidth="1"/>
    <col min="7690" max="7690" width="9.85546875" style="27" bestFit="1" customWidth="1"/>
    <col min="7691" max="7691" width="7" style="27" bestFit="1" customWidth="1"/>
    <col min="7692" max="7692" width="8.42578125" style="27" bestFit="1" customWidth="1"/>
    <col min="7693" max="7693" width="9.85546875" style="27" bestFit="1" customWidth="1"/>
    <col min="7694" max="7694" width="7" style="27" bestFit="1" customWidth="1"/>
    <col min="7695" max="7937" width="9.140625" style="27"/>
    <col min="7938" max="7938" width="35.7109375" style="27" customWidth="1"/>
    <col min="7939" max="7941" width="15.7109375" style="27" customWidth="1"/>
    <col min="7942" max="7942" width="35.7109375" style="27" customWidth="1"/>
    <col min="7943" max="7943" width="9.85546875" style="27" bestFit="1" customWidth="1"/>
    <col min="7944" max="7944" width="7" style="27" bestFit="1" customWidth="1"/>
    <col min="7945" max="7945" width="8.42578125" style="27" bestFit="1" customWidth="1"/>
    <col min="7946" max="7946" width="9.85546875" style="27" bestFit="1" customWidth="1"/>
    <col min="7947" max="7947" width="7" style="27" bestFit="1" customWidth="1"/>
    <col min="7948" max="7948" width="8.42578125" style="27" bestFit="1" customWidth="1"/>
    <col min="7949" max="7949" width="9.85546875" style="27" bestFit="1" customWidth="1"/>
    <col min="7950" max="7950" width="7" style="27" bestFit="1" customWidth="1"/>
    <col min="7951" max="8193" width="9.140625" style="27"/>
    <col min="8194" max="8194" width="35.7109375" style="27" customWidth="1"/>
    <col min="8195" max="8197" width="15.7109375" style="27" customWidth="1"/>
    <col min="8198" max="8198" width="35.7109375" style="27" customWidth="1"/>
    <col min="8199" max="8199" width="9.85546875" style="27" bestFit="1" customWidth="1"/>
    <col min="8200" max="8200" width="7" style="27" bestFit="1" customWidth="1"/>
    <col min="8201" max="8201" width="8.42578125" style="27" bestFit="1" customWidth="1"/>
    <col min="8202" max="8202" width="9.85546875" style="27" bestFit="1" customWidth="1"/>
    <col min="8203" max="8203" width="7" style="27" bestFit="1" customWidth="1"/>
    <col min="8204" max="8204" width="8.42578125" style="27" bestFit="1" customWidth="1"/>
    <col min="8205" max="8205" width="9.85546875" style="27" bestFit="1" customWidth="1"/>
    <col min="8206" max="8206" width="7" style="27" bestFit="1" customWidth="1"/>
    <col min="8207" max="8449" width="9.140625" style="27"/>
    <col min="8450" max="8450" width="35.7109375" style="27" customWidth="1"/>
    <col min="8451" max="8453" width="15.7109375" style="27" customWidth="1"/>
    <col min="8454" max="8454" width="35.7109375" style="27" customWidth="1"/>
    <col min="8455" max="8455" width="9.85546875" style="27" bestFit="1" customWidth="1"/>
    <col min="8456" max="8456" width="7" style="27" bestFit="1" customWidth="1"/>
    <col min="8457" max="8457" width="8.42578125" style="27" bestFit="1" customWidth="1"/>
    <col min="8458" max="8458" width="9.85546875" style="27" bestFit="1" customWidth="1"/>
    <col min="8459" max="8459" width="7" style="27" bestFit="1" customWidth="1"/>
    <col min="8460" max="8460" width="8.42578125" style="27" bestFit="1" customWidth="1"/>
    <col min="8461" max="8461" width="9.85546875" style="27" bestFit="1" customWidth="1"/>
    <col min="8462" max="8462" width="7" style="27" bestFit="1" customWidth="1"/>
    <col min="8463" max="8705" width="9.140625" style="27"/>
    <col min="8706" max="8706" width="35.7109375" style="27" customWidth="1"/>
    <col min="8707" max="8709" width="15.7109375" style="27" customWidth="1"/>
    <col min="8710" max="8710" width="35.7109375" style="27" customWidth="1"/>
    <col min="8711" max="8711" width="9.85546875" style="27" bestFit="1" customWidth="1"/>
    <col min="8712" max="8712" width="7" style="27" bestFit="1" customWidth="1"/>
    <col min="8713" max="8713" width="8.42578125" style="27" bestFit="1" customWidth="1"/>
    <col min="8714" max="8714" width="9.85546875" style="27" bestFit="1" customWidth="1"/>
    <col min="8715" max="8715" width="7" style="27" bestFit="1" customWidth="1"/>
    <col min="8716" max="8716" width="8.42578125" style="27" bestFit="1" customWidth="1"/>
    <col min="8717" max="8717" width="9.85546875" style="27" bestFit="1" customWidth="1"/>
    <col min="8718" max="8718" width="7" style="27" bestFit="1" customWidth="1"/>
    <col min="8719" max="8961" width="9.140625" style="27"/>
    <col min="8962" max="8962" width="35.7109375" style="27" customWidth="1"/>
    <col min="8963" max="8965" width="15.7109375" style="27" customWidth="1"/>
    <col min="8966" max="8966" width="35.7109375" style="27" customWidth="1"/>
    <col min="8967" max="8967" width="9.85546875" style="27" bestFit="1" customWidth="1"/>
    <col min="8968" max="8968" width="7" style="27" bestFit="1" customWidth="1"/>
    <col min="8969" max="8969" width="8.42578125" style="27" bestFit="1" customWidth="1"/>
    <col min="8970" max="8970" width="9.85546875" style="27" bestFit="1" customWidth="1"/>
    <col min="8971" max="8971" width="7" style="27" bestFit="1" customWidth="1"/>
    <col min="8972" max="8972" width="8.42578125" style="27" bestFit="1" customWidth="1"/>
    <col min="8973" max="8973" width="9.85546875" style="27" bestFit="1" customWidth="1"/>
    <col min="8974" max="8974" width="7" style="27" bestFit="1" customWidth="1"/>
    <col min="8975" max="9217" width="9.140625" style="27"/>
    <col min="9218" max="9218" width="35.7109375" style="27" customWidth="1"/>
    <col min="9219" max="9221" width="15.7109375" style="27" customWidth="1"/>
    <col min="9222" max="9222" width="35.7109375" style="27" customWidth="1"/>
    <col min="9223" max="9223" width="9.85546875" style="27" bestFit="1" customWidth="1"/>
    <col min="9224" max="9224" width="7" style="27" bestFit="1" customWidth="1"/>
    <col min="9225" max="9225" width="8.42578125" style="27" bestFit="1" customWidth="1"/>
    <col min="9226" max="9226" width="9.85546875" style="27" bestFit="1" customWidth="1"/>
    <col min="9227" max="9227" width="7" style="27" bestFit="1" customWidth="1"/>
    <col min="9228" max="9228" width="8.42578125" style="27" bestFit="1" customWidth="1"/>
    <col min="9229" max="9229" width="9.85546875" style="27" bestFit="1" customWidth="1"/>
    <col min="9230" max="9230" width="7" style="27" bestFit="1" customWidth="1"/>
    <col min="9231" max="9473" width="9.140625" style="27"/>
    <col min="9474" max="9474" width="35.7109375" style="27" customWidth="1"/>
    <col min="9475" max="9477" width="15.7109375" style="27" customWidth="1"/>
    <col min="9478" max="9478" width="35.7109375" style="27" customWidth="1"/>
    <col min="9479" max="9479" width="9.85546875" style="27" bestFit="1" customWidth="1"/>
    <col min="9480" max="9480" width="7" style="27" bestFit="1" customWidth="1"/>
    <col min="9481" max="9481" width="8.42578125" style="27" bestFit="1" customWidth="1"/>
    <col min="9482" max="9482" width="9.85546875" style="27" bestFit="1" customWidth="1"/>
    <col min="9483" max="9483" width="7" style="27" bestFit="1" customWidth="1"/>
    <col min="9484" max="9484" width="8.42578125" style="27" bestFit="1" customWidth="1"/>
    <col min="9485" max="9485" width="9.85546875" style="27" bestFit="1" customWidth="1"/>
    <col min="9486" max="9486" width="7" style="27" bestFit="1" customWidth="1"/>
    <col min="9487" max="9729" width="9.140625" style="27"/>
    <col min="9730" max="9730" width="35.7109375" style="27" customWidth="1"/>
    <col min="9731" max="9733" width="15.7109375" style="27" customWidth="1"/>
    <col min="9734" max="9734" width="35.7109375" style="27" customWidth="1"/>
    <col min="9735" max="9735" width="9.85546875" style="27" bestFit="1" customWidth="1"/>
    <col min="9736" max="9736" width="7" style="27" bestFit="1" customWidth="1"/>
    <col min="9737" max="9737" width="8.42578125" style="27" bestFit="1" customWidth="1"/>
    <col min="9738" max="9738" width="9.85546875" style="27" bestFit="1" customWidth="1"/>
    <col min="9739" max="9739" width="7" style="27" bestFit="1" customWidth="1"/>
    <col min="9740" max="9740" width="8.42578125" style="27" bestFit="1" customWidth="1"/>
    <col min="9741" max="9741" width="9.85546875" style="27" bestFit="1" customWidth="1"/>
    <col min="9742" max="9742" width="7" style="27" bestFit="1" customWidth="1"/>
    <col min="9743" max="9985" width="9.140625" style="27"/>
    <col min="9986" max="9986" width="35.7109375" style="27" customWidth="1"/>
    <col min="9987" max="9989" width="15.7109375" style="27" customWidth="1"/>
    <col min="9990" max="9990" width="35.7109375" style="27" customWidth="1"/>
    <col min="9991" max="9991" width="9.85546875" style="27" bestFit="1" customWidth="1"/>
    <col min="9992" max="9992" width="7" style="27" bestFit="1" customWidth="1"/>
    <col min="9993" max="9993" width="8.42578125" style="27" bestFit="1" customWidth="1"/>
    <col min="9994" max="9994" width="9.85546875" style="27" bestFit="1" customWidth="1"/>
    <col min="9995" max="9995" width="7" style="27" bestFit="1" customWidth="1"/>
    <col min="9996" max="9996" width="8.42578125" style="27" bestFit="1" customWidth="1"/>
    <col min="9997" max="9997" width="9.85546875" style="27" bestFit="1" customWidth="1"/>
    <col min="9998" max="9998" width="7" style="27" bestFit="1" customWidth="1"/>
    <col min="9999" max="10241" width="9.140625" style="27"/>
    <col min="10242" max="10242" width="35.7109375" style="27" customWidth="1"/>
    <col min="10243" max="10245" width="15.7109375" style="27" customWidth="1"/>
    <col min="10246" max="10246" width="35.7109375" style="27" customWidth="1"/>
    <col min="10247" max="10247" width="9.85546875" style="27" bestFit="1" customWidth="1"/>
    <col min="10248" max="10248" width="7" style="27" bestFit="1" customWidth="1"/>
    <col min="10249" max="10249" width="8.42578125" style="27" bestFit="1" customWidth="1"/>
    <col min="10250" max="10250" width="9.85546875" style="27" bestFit="1" customWidth="1"/>
    <col min="10251" max="10251" width="7" style="27" bestFit="1" customWidth="1"/>
    <col min="10252" max="10252" width="8.42578125" style="27" bestFit="1" customWidth="1"/>
    <col min="10253" max="10253" width="9.85546875" style="27" bestFit="1" customWidth="1"/>
    <col min="10254" max="10254" width="7" style="27" bestFit="1" customWidth="1"/>
    <col min="10255" max="10497" width="9.140625" style="27"/>
    <col min="10498" max="10498" width="35.7109375" style="27" customWidth="1"/>
    <col min="10499" max="10501" width="15.7109375" style="27" customWidth="1"/>
    <col min="10502" max="10502" width="35.7109375" style="27" customWidth="1"/>
    <col min="10503" max="10503" width="9.85546875" style="27" bestFit="1" customWidth="1"/>
    <col min="10504" max="10504" width="7" style="27" bestFit="1" customWidth="1"/>
    <col min="10505" max="10505" width="8.42578125" style="27" bestFit="1" customWidth="1"/>
    <col min="10506" max="10506" width="9.85546875" style="27" bestFit="1" customWidth="1"/>
    <col min="10507" max="10507" width="7" style="27" bestFit="1" customWidth="1"/>
    <col min="10508" max="10508" width="8.42578125" style="27" bestFit="1" customWidth="1"/>
    <col min="10509" max="10509" width="9.85546875" style="27" bestFit="1" customWidth="1"/>
    <col min="10510" max="10510" width="7" style="27" bestFit="1" customWidth="1"/>
    <col min="10511" max="10753" width="9.140625" style="27"/>
    <col min="10754" max="10754" width="35.7109375" style="27" customWidth="1"/>
    <col min="10755" max="10757" width="15.7109375" style="27" customWidth="1"/>
    <col min="10758" max="10758" width="35.7109375" style="27" customWidth="1"/>
    <col min="10759" max="10759" width="9.85546875" style="27" bestFit="1" customWidth="1"/>
    <col min="10760" max="10760" width="7" style="27" bestFit="1" customWidth="1"/>
    <col min="10761" max="10761" width="8.42578125" style="27" bestFit="1" customWidth="1"/>
    <col min="10762" max="10762" width="9.85546875" style="27" bestFit="1" customWidth="1"/>
    <col min="10763" max="10763" width="7" style="27" bestFit="1" customWidth="1"/>
    <col min="10764" max="10764" width="8.42578125" style="27" bestFit="1" customWidth="1"/>
    <col min="10765" max="10765" width="9.85546875" style="27" bestFit="1" customWidth="1"/>
    <col min="10766" max="10766" width="7" style="27" bestFit="1" customWidth="1"/>
    <col min="10767" max="11009" width="9.140625" style="27"/>
    <col min="11010" max="11010" width="35.7109375" style="27" customWidth="1"/>
    <col min="11011" max="11013" width="15.7109375" style="27" customWidth="1"/>
    <col min="11014" max="11014" width="35.7109375" style="27" customWidth="1"/>
    <col min="11015" max="11015" width="9.85546875" style="27" bestFit="1" customWidth="1"/>
    <col min="11016" max="11016" width="7" style="27" bestFit="1" customWidth="1"/>
    <col min="11017" max="11017" width="8.42578125" style="27" bestFit="1" customWidth="1"/>
    <col min="11018" max="11018" width="9.85546875" style="27" bestFit="1" customWidth="1"/>
    <col min="11019" max="11019" width="7" style="27" bestFit="1" customWidth="1"/>
    <col min="11020" max="11020" width="8.42578125" style="27" bestFit="1" customWidth="1"/>
    <col min="11021" max="11021" width="9.85546875" style="27" bestFit="1" customWidth="1"/>
    <col min="11022" max="11022" width="7" style="27" bestFit="1" customWidth="1"/>
    <col min="11023" max="11265" width="9.140625" style="27"/>
    <col min="11266" max="11266" width="35.7109375" style="27" customWidth="1"/>
    <col min="11267" max="11269" width="15.7109375" style="27" customWidth="1"/>
    <col min="11270" max="11270" width="35.7109375" style="27" customWidth="1"/>
    <col min="11271" max="11271" width="9.85546875" style="27" bestFit="1" customWidth="1"/>
    <col min="11272" max="11272" width="7" style="27" bestFit="1" customWidth="1"/>
    <col min="11273" max="11273" width="8.42578125" style="27" bestFit="1" customWidth="1"/>
    <col min="11274" max="11274" width="9.85546875" style="27" bestFit="1" customWidth="1"/>
    <col min="11275" max="11275" width="7" style="27" bestFit="1" customWidth="1"/>
    <col min="11276" max="11276" width="8.42578125" style="27" bestFit="1" customWidth="1"/>
    <col min="11277" max="11277" width="9.85546875" style="27" bestFit="1" customWidth="1"/>
    <col min="11278" max="11278" width="7" style="27" bestFit="1" customWidth="1"/>
    <col min="11279" max="11521" width="9.140625" style="27"/>
    <col min="11522" max="11522" width="35.7109375" style="27" customWidth="1"/>
    <col min="11523" max="11525" width="15.7109375" style="27" customWidth="1"/>
    <col min="11526" max="11526" width="35.7109375" style="27" customWidth="1"/>
    <col min="11527" max="11527" width="9.85546875" style="27" bestFit="1" customWidth="1"/>
    <col min="11528" max="11528" width="7" style="27" bestFit="1" customWidth="1"/>
    <col min="11529" max="11529" width="8.42578125" style="27" bestFit="1" customWidth="1"/>
    <col min="11530" max="11530" width="9.85546875" style="27" bestFit="1" customWidth="1"/>
    <col min="11531" max="11531" width="7" style="27" bestFit="1" customWidth="1"/>
    <col min="11532" max="11532" width="8.42578125" style="27" bestFit="1" customWidth="1"/>
    <col min="11533" max="11533" width="9.85546875" style="27" bestFit="1" customWidth="1"/>
    <col min="11534" max="11534" width="7" style="27" bestFit="1" customWidth="1"/>
    <col min="11535" max="11777" width="9.140625" style="27"/>
    <col min="11778" max="11778" width="35.7109375" style="27" customWidth="1"/>
    <col min="11779" max="11781" width="15.7109375" style="27" customWidth="1"/>
    <col min="11782" max="11782" width="35.7109375" style="27" customWidth="1"/>
    <col min="11783" max="11783" width="9.85546875" style="27" bestFit="1" customWidth="1"/>
    <col min="11784" max="11784" width="7" style="27" bestFit="1" customWidth="1"/>
    <col min="11785" max="11785" width="8.42578125" style="27" bestFit="1" customWidth="1"/>
    <col min="11786" max="11786" width="9.85546875" style="27" bestFit="1" customWidth="1"/>
    <col min="11787" max="11787" width="7" style="27" bestFit="1" customWidth="1"/>
    <col min="11788" max="11788" width="8.42578125" style="27" bestFit="1" customWidth="1"/>
    <col min="11789" max="11789" width="9.85546875" style="27" bestFit="1" customWidth="1"/>
    <col min="11790" max="11790" width="7" style="27" bestFit="1" customWidth="1"/>
    <col min="11791" max="12033" width="9.140625" style="27"/>
    <col min="12034" max="12034" width="35.7109375" style="27" customWidth="1"/>
    <col min="12035" max="12037" width="15.7109375" style="27" customWidth="1"/>
    <col min="12038" max="12038" width="35.7109375" style="27" customWidth="1"/>
    <col min="12039" max="12039" width="9.85546875" style="27" bestFit="1" customWidth="1"/>
    <col min="12040" max="12040" width="7" style="27" bestFit="1" customWidth="1"/>
    <col min="12041" max="12041" width="8.42578125" style="27" bestFit="1" customWidth="1"/>
    <col min="12042" max="12042" width="9.85546875" style="27" bestFit="1" customWidth="1"/>
    <col min="12043" max="12043" width="7" style="27" bestFit="1" customWidth="1"/>
    <col min="12044" max="12044" width="8.42578125" style="27" bestFit="1" customWidth="1"/>
    <col min="12045" max="12045" width="9.85546875" style="27" bestFit="1" customWidth="1"/>
    <col min="12046" max="12046" width="7" style="27" bestFit="1" customWidth="1"/>
    <col min="12047" max="12289" width="9.140625" style="27"/>
    <col min="12290" max="12290" width="35.7109375" style="27" customWidth="1"/>
    <col min="12291" max="12293" width="15.7109375" style="27" customWidth="1"/>
    <col min="12294" max="12294" width="35.7109375" style="27" customWidth="1"/>
    <col min="12295" max="12295" width="9.85546875" style="27" bestFit="1" customWidth="1"/>
    <col min="12296" max="12296" width="7" style="27" bestFit="1" customWidth="1"/>
    <col min="12297" max="12297" width="8.42578125" style="27" bestFit="1" customWidth="1"/>
    <col min="12298" max="12298" width="9.85546875" style="27" bestFit="1" customWidth="1"/>
    <col min="12299" max="12299" width="7" style="27" bestFit="1" customWidth="1"/>
    <col min="12300" max="12300" width="8.42578125" style="27" bestFit="1" customWidth="1"/>
    <col min="12301" max="12301" width="9.85546875" style="27" bestFit="1" customWidth="1"/>
    <col min="12302" max="12302" width="7" style="27" bestFit="1" customWidth="1"/>
    <col min="12303" max="12545" width="9.140625" style="27"/>
    <col min="12546" max="12546" width="35.7109375" style="27" customWidth="1"/>
    <col min="12547" max="12549" width="15.7109375" style="27" customWidth="1"/>
    <col min="12550" max="12550" width="35.7109375" style="27" customWidth="1"/>
    <col min="12551" max="12551" width="9.85546875" style="27" bestFit="1" customWidth="1"/>
    <col min="12552" max="12552" width="7" style="27" bestFit="1" customWidth="1"/>
    <col min="12553" max="12553" width="8.42578125" style="27" bestFit="1" customWidth="1"/>
    <col min="12554" max="12554" width="9.85546875" style="27" bestFit="1" customWidth="1"/>
    <col min="12555" max="12555" width="7" style="27" bestFit="1" customWidth="1"/>
    <col min="12556" max="12556" width="8.42578125" style="27" bestFit="1" customWidth="1"/>
    <col min="12557" max="12557" width="9.85546875" style="27" bestFit="1" customWidth="1"/>
    <col min="12558" max="12558" width="7" style="27" bestFit="1" customWidth="1"/>
    <col min="12559" max="12801" width="9.140625" style="27"/>
    <col min="12802" max="12802" width="35.7109375" style="27" customWidth="1"/>
    <col min="12803" max="12805" width="15.7109375" style="27" customWidth="1"/>
    <col min="12806" max="12806" width="35.7109375" style="27" customWidth="1"/>
    <col min="12807" max="12807" width="9.85546875" style="27" bestFit="1" customWidth="1"/>
    <col min="12808" max="12808" width="7" style="27" bestFit="1" customWidth="1"/>
    <col min="12809" max="12809" width="8.42578125" style="27" bestFit="1" customWidth="1"/>
    <col min="12810" max="12810" width="9.85546875" style="27" bestFit="1" customWidth="1"/>
    <col min="12811" max="12811" width="7" style="27" bestFit="1" customWidth="1"/>
    <col min="12812" max="12812" width="8.42578125" style="27" bestFit="1" customWidth="1"/>
    <col min="12813" max="12813" width="9.85546875" style="27" bestFit="1" customWidth="1"/>
    <col min="12814" max="12814" width="7" style="27" bestFit="1" customWidth="1"/>
    <col min="12815" max="13057" width="9.140625" style="27"/>
    <col min="13058" max="13058" width="35.7109375" style="27" customWidth="1"/>
    <col min="13059" max="13061" width="15.7109375" style="27" customWidth="1"/>
    <col min="13062" max="13062" width="35.7109375" style="27" customWidth="1"/>
    <col min="13063" max="13063" width="9.85546875" style="27" bestFit="1" customWidth="1"/>
    <col min="13064" max="13064" width="7" style="27" bestFit="1" customWidth="1"/>
    <col min="13065" max="13065" width="8.42578125" style="27" bestFit="1" customWidth="1"/>
    <col min="13066" max="13066" width="9.85546875" style="27" bestFit="1" customWidth="1"/>
    <col min="13067" max="13067" width="7" style="27" bestFit="1" customWidth="1"/>
    <col min="13068" max="13068" width="8.42578125" style="27" bestFit="1" customWidth="1"/>
    <col min="13069" max="13069" width="9.85546875" style="27" bestFit="1" customWidth="1"/>
    <col min="13070" max="13070" width="7" style="27" bestFit="1" customWidth="1"/>
    <col min="13071" max="13313" width="9.140625" style="27"/>
    <col min="13314" max="13314" width="35.7109375" style="27" customWidth="1"/>
    <col min="13315" max="13317" width="15.7109375" style="27" customWidth="1"/>
    <col min="13318" max="13318" width="35.7109375" style="27" customWidth="1"/>
    <col min="13319" max="13319" width="9.85546875" style="27" bestFit="1" customWidth="1"/>
    <col min="13320" max="13320" width="7" style="27" bestFit="1" customWidth="1"/>
    <col min="13321" max="13321" width="8.42578125" style="27" bestFit="1" customWidth="1"/>
    <col min="13322" max="13322" width="9.85546875" style="27" bestFit="1" customWidth="1"/>
    <col min="13323" max="13323" width="7" style="27" bestFit="1" customWidth="1"/>
    <col min="13324" max="13324" width="8.42578125" style="27" bestFit="1" customWidth="1"/>
    <col min="13325" max="13325" width="9.85546875" style="27" bestFit="1" customWidth="1"/>
    <col min="13326" max="13326" width="7" style="27" bestFit="1" customWidth="1"/>
    <col min="13327" max="13569" width="9.140625" style="27"/>
    <col min="13570" max="13570" width="35.7109375" style="27" customWidth="1"/>
    <col min="13571" max="13573" width="15.7109375" style="27" customWidth="1"/>
    <col min="13574" max="13574" width="35.7109375" style="27" customWidth="1"/>
    <col min="13575" max="13575" width="9.85546875" style="27" bestFit="1" customWidth="1"/>
    <col min="13576" max="13576" width="7" style="27" bestFit="1" customWidth="1"/>
    <col min="13577" max="13577" width="8.42578125" style="27" bestFit="1" customWidth="1"/>
    <col min="13578" max="13578" width="9.85546875" style="27" bestFit="1" customWidth="1"/>
    <col min="13579" max="13579" width="7" style="27" bestFit="1" customWidth="1"/>
    <col min="13580" max="13580" width="8.42578125" style="27" bestFit="1" customWidth="1"/>
    <col min="13581" max="13581" width="9.85546875" style="27" bestFit="1" customWidth="1"/>
    <col min="13582" max="13582" width="7" style="27" bestFit="1" customWidth="1"/>
    <col min="13583" max="13825" width="9.140625" style="27"/>
    <col min="13826" max="13826" width="35.7109375" style="27" customWidth="1"/>
    <col min="13827" max="13829" width="15.7109375" style="27" customWidth="1"/>
    <col min="13830" max="13830" width="35.7109375" style="27" customWidth="1"/>
    <col min="13831" max="13831" width="9.85546875" style="27" bestFit="1" customWidth="1"/>
    <col min="13832" max="13832" width="7" style="27" bestFit="1" customWidth="1"/>
    <col min="13833" max="13833" width="8.42578125" style="27" bestFit="1" customWidth="1"/>
    <col min="13834" max="13834" width="9.85546875" style="27" bestFit="1" customWidth="1"/>
    <col min="13835" max="13835" width="7" style="27" bestFit="1" customWidth="1"/>
    <col min="13836" max="13836" width="8.42578125" style="27" bestFit="1" customWidth="1"/>
    <col min="13837" max="13837" width="9.85546875" style="27" bestFit="1" customWidth="1"/>
    <col min="13838" max="13838" width="7" style="27" bestFit="1" customWidth="1"/>
    <col min="13839" max="14081" width="9.140625" style="27"/>
    <col min="14082" max="14082" width="35.7109375" style="27" customWidth="1"/>
    <col min="14083" max="14085" width="15.7109375" style="27" customWidth="1"/>
    <col min="14086" max="14086" width="35.7109375" style="27" customWidth="1"/>
    <col min="14087" max="14087" width="9.85546875" style="27" bestFit="1" customWidth="1"/>
    <col min="14088" max="14088" width="7" style="27" bestFit="1" customWidth="1"/>
    <col min="14089" max="14089" width="8.42578125" style="27" bestFit="1" customWidth="1"/>
    <col min="14090" max="14090" width="9.85546875" style="27" bestFit="1" customWidth="1"/>
    <col min="14091" max="14091" width="7" style="27" bestFit="1" customWidth="1"/>
    <col min="14092" max="14092" width="8.42578125" style="27" bestFit="1" customWidth="1"/>
    <col min="14093" max="14093" width="9.85546875" style="27" bestFit="1" customWidth="1"/>
    <col min="14094" max="14094" width="7" style="27" bestFit="1" customWidth="1"/>
    <col min="14095" max="14337" width="9.140625" style="27"/>
    <col min="14338" max="14338" width="35.7109375" style="27" customWidth="1"/>
    <col min="14339" max="14341" width="15.7109375" style="27" customWidth="1"/>
    <col min="14342" max="14342" width="35.7109375" style="27" customWidth="1"/>
    <col min="14343" max="14343" width="9.85546875" style="27" bestFit="1" customWidth="1"/>
    <col min="14344" max="14344" width="7" style="27" bestFit="1" customWidth="1"/>
    <col min="14345" max="14345" width="8.42578125" style="27" bestFit="1" customWidth="1"/>
    <col min="14346" max="14346" width="9.85546875" style="27" bestFit="1" customWidth="1"/>
    <col min="14347" max="14347" width="7" style="27" bestFit="1" customWidth="1"/>
    <col min="14348" max="14348" width="8.42578125" style="27" bestFit="1" customWidth="1"/>
    <col min="14349" max="14349" width="9.85546875" style="27" bestFit="1" customWidth="1"/>
    <col min="14350" max="14350" width="7" style="27" bestFit="1" customWidth="1"/>
    <col min="14351" max="14593" width="9.140625" style="27"/>
    <col min="14594" max="14594" width="35.7109375" style="27" customWidth="1"/>
    <col min="14595" max="14597" width="15.7109375" style="27" customWidth="1"/>
    <col min="14598" max="14598" width="35.7109375" style="27" customWidth="1"/>
    <col min="14599" max="14599" width="9.85546875" style="27" bestFit="1" customWidth="1"/>
    <col min="14600" max="14600" width="7" style="27" bestFit="1" customWidth="1"/>
    <col min="14601" max="14601" width="8.42578125" style="27" bestFit="1" customWidth="1"/>
    <col min="14602" max="14602" width="9.85546875" style="27" bestFit="1" customWidth="1"/>
    <col min="14603" max="14603" width="7" style="27" bestFit="1" customWidth="1"/>
    <col min="14604" max="14604" width="8.42578125" style="27" bestFit="1" customWidth="1"/>
    <col min="14605" max="14605" width="9.85546875" style="27" bestFit="1" customWidth="1"/>
    <col min="14606" max="14606" width="7" style="27" bestFit="1" customWidth="1"/>
    <col min="14607" max="14849" width="9.140625" style="27"/>
    <col min="14850" max="14850" width="35.7109375" style="27" customWidth="1"/>
    <col min="14851" max="14853" width="15.7109375" style="27" customWidth="1"/>
    <col min="14854" max="14854" width="35.7109375" style="27" customWidth="1"/>
    <col min="14855" max="14855" width="9.85546875" style="27" bestFit="1" customWidth="1"/>
    <col min="14856" max="14856" width="7" style="27" bestFit="1" customWidth="1"/>
    <col min="14857" max="14857" width="8.42578125" style="27" bestFit="1" customWidth="1"/>
    <col min="14858" max="14858" width="9.85546875" style="27" bestFit="1" customWidth="1"/>
    <col min="14859" max="14859" width="7" style="27" bestFit="1" customWidth="1"/>
    <col min="14860" max="14860" width="8.42578125" style="27" bestFit="1" customWidth="1"/>
    <col min="14861" max="14861" width="9.85546875" style="27" bestFit="1" customWidth="1"/>
    <col min="14862" max="14862" width="7" style="27" bestFit="1" customWidth="1"/>
    <col min="14863" max="15105" width="9.140625" style="27"/>
    <col min="15106" max="15106" width="35.7109375" style="27" customWidth="1"/>
    <col min="15107" max="15109" width="15.7109375" style="27" customWidth="1"/>
    <col min="15110" max="15110" width="35.7109375" style="27" customWidth="1"/>
    <col min="15111" max="15111" width="9.85546875" style="27" bestFit="1" customWidth="1"/>
    <col min="15112" max="15112" width="7" style="27" bestFit="1" customWidth="1"/>
    <col min="15113" max="15113" width="8.42578125" style="27" bestFit="1" customWidth="1"/>
    <col min="15114" max="15114" width="9.85546875" style="27" bestFit="1" customWidth="1"/>
    <col min="15115" max="15115" width="7" style="27" bestFit="1" customWidth="1"/>
    <col min="15116" max="15116" width="8.42578125" style="27" bestFit="1" customWidth="1"/>
    <col min="15117" max="15117" width="9.85546875" style="27" bestFit="1" customWidth="1"/>
    <col min="15118" max="15118" width="7" style="27" bestFit="1" customWidth="1"/>
    <col min="15119" max="15361" width="9.140625" style="27"/>
    <col min="15362" max="15362" width="35.7109375" style="27" customWidth="1"/>
    <col min="15363" max="15365" width="15.7109375" style="27" customWidth="1"/>
    <col min="15366" max="15366" width="35.7109375" style="27" customWidth="1"/>
    <col min="15367" max="15367" width="9.85546875" style="27" bestFit="1" customWidth="1"/>
    <col min="15368" max="15368" width="7" style="27" bestFit="1" customWidth="1"/>
    <col min="15369" max="15369" width="8.42578125" style="27" bestFit="1" customWidth="1"/>
    <col min="15370" max="15370" width="9.85546875" style="27" bestFit="1" customWidth="1"/>
    <col min="15371" max="15371" width="7" style="27" bestFit="1" customWidth="1"/>
    <col min="15372" max="15372" width="8.42578125" style="27" bestFit="1" customWidth="1"/>
    <col min="15373" max="15373" width="9.85546875" style="27" bestFit="1" customWidth="1"/>
    <col min="15374" max="15374" width="7" style="27" bestFit="1" customWidth="1"/>
    <col min="15375" max="15617" width="9.140625" style="27"/>
    <col min="15618" max="15618" width="35.7109375" style="27" customWidth="1"/>
    <col min="15619" max="15621" width="15.7109375" style="27" customWidth="1"/>
    <col min="15622" max="15622" width="35.7109375" style="27" customWidth="1"/>
    <col min="15623" max="15623" width="9.85546875" style="27" bestFit="1" customWidth="1"/>
    <col min="15624" max="15624" width="7" style="27" bestFit="1" customWidth="1"/>
    <col min="15625" max="15625" width="8.42578125" style="27" bestFit="1" customWidth="1"/>
    <col min="15626" max="15626" width="9.85546875" style="27" bestFit="1" customWidth="1"/>
    <col min="15627" max="15627" width="7" style="27" bestFit="1" customWidth="1"/>
    <col min="15628" max="15628" width="8.42578125" style="27" bestFit="1" customWidth="1"/>
    <col min="15629" max="15629" width="9.85546875" style="27" bestFit="1" customWidth="1"/>
    <col min="15630" max="15630" width="7" style="27" bestFit="1" customWidth="1"/>
    <col min="15631" max="15873" width="9.140625" style="27"/>
    <col min="15874" max="15874" width="35.7109375" style="27" customWidth="1"/>
    <col min="15875" max="15877" width="15.7109375" style="27" customWidth="1"/>
    <col min="15878" max="15878" width="35.7109375" style="27" customWidth="1"/>
    <col min="15879" max="15879" width="9.85546875" style="27" bestFit="1" customWidth="1"/>
    <col min="15880" max="15880" width="7" style="27" bestFit="1" customWidth="1"/>
    <col min="15881" max="15881" width="8.42578125" style="27" bestFit="1" customWidth="1"/>
    <col min="15882" max="15882" width="9.85546875" style="27" bestFit="1" customWidth="1"/>
    <col min="15883" max="15883" width="7" style="27" bestFit="1" customWidth="1"/>
    <col min="15884" max="15884" width="8.42578125" style="27" bestFit="1" customWidth="1"/>
    <col min="15885" max="15885" width="9.85546875" style="27" bestFit="1" customWidth="1"/>
    <col min="15886" max="15886" width="7" style="27" bestFit="1" customWidth="1"/>
    <col min="15887" max="16129" width="9.140625" style="27"/>
    <col min="16130" max="16130" width="35.7109375" style="27" customWidth="1"/>
    <col min="16131" max="16133" width="15.7109375" style="27" customWidth="1"/>
    <col min="16134" max="16134" width="35.7109375" style="27" customWidth="1"/>
    <col min="16135" max="16135" width="9.85546875" style="27" bestFit="1" customWidth="1"/>
    <col min="16136" max="16136" width="7" style="27" bestFit="1" customWidth="1"/>
    <col min="16137" max="16137" width="8.42578125" style="27" bestFit="1" customWidth="1"/>
    <col min="16138" max="16138" width="9.85546875" style="27" bestFit="1" customWidth="1"/>
    <col min="16139" max="16139" width="7" style="27" bestFit="1" customWidth="1"/>
    <col min="16140" max="16140" width="8.42578125" style="27" bestFit="1" customWidth="1"/>
    <col min="16141" max="16141" width="9.85546875" style="27" bestFit="1" customWidth="1"/>
    <col min="16142" max="16142" width="7" style="27" bestFit="1" customWidth="1"/>
    <col min="16143" max="16384" width="9.140625" style="27"/>
  </cols>
  <sheetData>
    <row r="1" spans="1:14" ht="21.95" customHeight="1" x14ac:dyDescent="0.25">
      <c r="A1" s="1330" t="s">
        <v>409</v>
      </c>
      <c r="B1" s="1330"/>
      <c r="C1" s="1330"/>
      <c r="D1" s="1330"/>
      <c r="E1" s="1330"/>
      <c r="F1" s="1330"/>
      <c r="G1" s="90"/>
      <c r="H1" s="4"/>
      <c r="I1" s="4"/>
      <c r="J1" s="4"/>
      <c r="K1" s="4"/>
      <c r="L1" s="4"/>
      <c r="M1" s="4"/>
    </row>
    <row r="2" spans="1:14" ht="35.25" customHeight="1" x14ac:dyDescent="0.25">
      <c r="A2" s="1516" t="s">
        <v>514</v>
      </c>
      <c r="B2" s="1331"/>
      <c r="C2" s="1331"/>
      <c r="D2" s="1331"/>
      <c r="E2" s="1331"/>
      <c r="F2" s="1331"/>
      <c r="G2" s="89"/>
      <c r="H2" s="4"/>
      <c r="I2" s="4"/>
      <c r="J2" s="4"/>
      <c r="K2" s="4"/>
      <c r="L2" s="4"/>
      <c r="M2" s="4"/>
    </row>
    <row r="3" spans="1:14" ht="21.95" customHeight="1" x14ac:dyDescent="0.25">
      <c r="A3" s="1331">
        <v>2022</v>
      </c>
      <c r="B3" s="1331"/>
      <c r="C3" s="1331"/>
      <c r="D3" s="1331"/>
      <c r="E3" s="1331"/>
      <c r="F3" s="1331"/>
      <c r="G3" s="89"/>
      <c r="H3" s="4"/>
      <c r="I3" s="4"/>
      <c r="J3" s="4"/>
      <c r="K3" s="4"/>
      <c r="L3" s="4"/>
    </row>
    <row r="4" spans="1:14" ht="19.5" customHeight="1" x14ac:dyDescent="0.3">
      <c r="A4" s="267" t="s">
        <v>146</v>
      </c>
      <c r="B4" s="269"/>
      <c r="C4" s="269"/>
      <c r="D4" s="269"/>
      <c r="E4" s="269"/>
      <c r="F4" s="268" t="s">
        <v>74</v>
      </c>
      <c r="G4" s="4"/>
      <c r="H4" s="4"/>
      <c r="I4" s="85"/>
      <c r="J4" s="1665"/>
      <c r="K4" s="1665"/>
      <c r="L4" s="4"/>
      <c r="M4" s="4"/>
      <c r="N4" s="4"/>
    </row>
    <row r="5" spans="1:14" ht="35.1" customHeight="1" x14ac:dyDescent="0.2">
      <c r="A5" s="438" t="s">
        <v>688</v>
      </c>
      <c r="B5" s="522" t="s">
        <v>395</v>
      </c>
      <c r="C5" s="522" t="s">
        <v>1364</v>
      </c>
      <c r="D5" s="523" t="s">
        <v>815</v>
      </c>
      <c r="E5" s="523" t="s">
        <v>814</v>
      </c>
      <c r="F5" s="439" t="s">
        <v>687</v>
      </c>
    </row>
    <row r="6" spans="1:14" ht="30" customHeight="1" thickBot="1" x14ac:dyDescent="0.25">
      <c r="A6" s="602" t="s">
        <v>278</v>
      </c>
      <c r="B6" s="222">
        <f>E6+D6+C6</f>
        <v>52</v>
      </c>
      <c r="C6" s="222">
        <v>0</v>
      </c>
      <c r="D6" s="186">
        <v>28</v>
      </c>
      <c r="E6" s="186">
        <v>24</v>
      </c>
      <c r="F6" s="552" t="s">
        <v>82</v>
      </c>
    </row>
    <row r="7" spans="1:14" ht="30" customHeight="1" thickTop="1" thickBot="1" x14ac:dyDescent="0.25">
      <c r="A7" s="603" t="s">
        <v>484</v>
      </c>
      <c r="B7" s="495">
        <f t="shared" ref="B7:B11" si="0">E7+D7+C7</f>
        <v>7</v>
      </c>
      <c r="C7" s="495">
        <v>0</v>
      </c>
      <c r="D7" s="188">
        <v>6</v>
      </c>
      <c r="E7" s="188">
        <v>1</v>
      </c>
      <c r="F7" s="553" t="s">
        <v>83</v>
      </c>
    </row>
    <row r="8" spans="1:14" ht="30" customHeight="1" thickTop="1" thickBot="1" x14ac:dyDescent="0.25">
      <c r="A8" s="604" t="s">
        <v>190</v>
      </c>
      <c r="B8" s="222">
        <f>E8+D8+C8</f>
        <v>44</v>
      </c>
      <c r="C8" s="222">
        <v>0</v>
      </c>
      <c r="D8" s="164">
        <v>18</v>
      </c>
      <c r="E8" s="164">
        <v>26</v>
      </c>
      <c r="F8" s="554" t="s">
        <v>84</v>
      </c>
    </row>
    <row r="9" spans="1:14" ht="30" customHeight="1" thickTop="1" thickBot="1" x14ac:dyDescent="0.25">
      <c r="A9" s="603" t="s">
        <v>85</v>
      </c>
      <c r="B9" s="495">
        <f>E9+D9+C9</f>
        <v>61</v>
      </c>
      <c r="C9" s="495">
        <v>1</v>
      </c>
      <c r="D9" s="188">
        <v>32</v>
      </c>
      <c r="E9" s="188">
        <v>28</v>
      </c>
      <c r="F9" s="553" t="s">
        <v>86</v>
      </c>
    </row>
    <row r="10" spans="1:14" ht="30" customHeight="1" thickTop="1" thickBot="1" x14ac:dyDescent="0.25">
      <c r="A10" s="605" t="s">
        <v>803</v>
      </c>
      <c r="B10" s="1163">
        <f t="shared" si="0"/>
        <v>2</v>
      </c>
      <c r="C10" s="1163">
        <v>0</v>
      </c>
      <c r="D10" s="210">
        <v>0</v>
      </c>
      <c r="E10" s="210">
        <v>2</v>
      </c>
      <c r="F10" s="601" t="s">
        <v>670</v>
      </c>
    </row>
    <row r="11" spans="1:14" ht="30" customHeight="1" thickTop="1" x14ac:dyDescent="0.2">
      <c r="A11" s="606" t="s">
        <v>89</v>
      </c>
      <c r="B11" s="497">
        <f t="shared" si="0"/>
        <v>6</v>
      </c>
      <c r="C11" s="497">
        <v>0</v>
      </c>
      <c r="D11" s="190">
        <v>1</v>
      </c>
      <c r="E11" s="190">
        <v>5</v>
      </c>
      <c r="F11" s="555" t="s">
        <v>90</v>
      </c>
    </row>
    <row r="12" spans="1:14" ht="35.1" customHeight="1" x14ac:dyDescent="0.2">
      <c r="A12" s="477" t="s">
        <v>44</v>
      </c>
      <c r="B12" s="496">
        <f>E12+D12+C12</f>
        <v>172</v>
      </c>
      <c r="C12" s="496">
        <f>SUM(C6:C11)</f>
        <v>1</v>
      </c>
      <c r="D12" s="215">
        <f>SUM(D6:D11)</f>
        <v>85</v>
      </c>
      <c r="E12" s="215">
        <f>SUM(E6:E11)</f>
        <v>86</v>
      </c>
      <c r="F12" s="542" t="s">
        <v>45</v>
      </c>
    </row>
    <row r="14" spans="1:14" x14ac:dyDescent="0.25">
      <c r="B14" s="399" t="str">
        <f t="shared" ref="B14:B20" si="1">D5</f>
        <v>إناث
Females</v>
      </c>
      <c r="C14" s="399" t="str">
        <f t="shared" ref="C14:C20" si="2">E5</f>
        <v>ذكور
Males</v>
      </c>
    </row>
    <row r="15" spans="1:14" ht="25.5" x14ac:dyDescent="0.25">
      <c r="A15" s="410" t="s">
        <v>612</v>
      </c>
      <c r="B15" s="399">
        <f>D6</f>
        <v>28</v>
      </c>
      <c r="C15" s="399">
        <f t="shared" si="2"/>
        <v>24</v>
      </c>
    </row>
    <row r="16" spans="1:14" ht="25.5" x14ac:dyDescent="0.25">
      <c r="A16" s="266" t="s">
        <v>508</v>
      </c>
      <c r="B16" s="399">
        <f t="shared" si="1"/>
        <v>6</v>
      </c>
      <c r="C16" s="399">
        <f t="shared" si="2"/>
        <v>1</v>
      </c>
    </row>
    <row r="17" spans="1:5" ht="25.5" x14ac:dyDescent="0.25">
      <c r="A17" s="266" t="s">
        <v>192</v>
      </c>
      <c r="B17" s="399">
        <f t="shared" si="1"/>
        <v>18</v>
      </c>
      <c r="C17" s="399">
        <f t="shared" si="2"/>
        <v>26</v>
      </c>
    </row>
    <row r="18" spans="1:5" ht="25.5" x14ac:dyDescent="0.25">
      <c r="A18" s="33" t="s">
        <v>193</v>
      </c>
      <c r="B18" s="399">
        <f t="shared" si="1"/>
        <v>32</v>
      </c>
      <c r="C18" s="399">
        <f t="shared" si="2"/>
        <v>28</v>
      </c>
      <c r="E18" s="43" t="s">
        <v>304</v>
      </c>
    </row>
    <row r="19" spans="1:5" ht="25.5" x14ac:dyDescent="0.25">
      <c r="A19" s="34" t="s">
        <v>816</v>
      </c>
      <c r="B19" s="399">
        <f t="shared" si="1"/>
        <v>0</v>
      </c>
      <c r="C19" s="399">
        <f t="shared" si="2"/>
        <v>2</v>
      </c>
    </row>
    <row r="20" spans="1:5" ht="25.5" x14ac:dyDescent="0.25">
      <c r="A20" s="33" t="s">
        <v>194</v>
      </c>
      <c r="B20" s="399">
        <f t="shared" si="1"/>
        <v>1</v>
      </c>
      <c r="C20" s="399">
        <f t="shared" si="2"/>
        <v>5</v>
      </c>
    </row>
    <row r="21" spans="1:5" x14ac:dyDescent="0.25">
      <c r="B21" s="399">
        <f>SUM(B15:B20)</f>
        <v>85</v>
      </c>
      <c r="C21" s="399">
        <f>SUM(C15:C20)</f>
        <v>86</v>
      </c>
    </row>
  </sheetData>
  <mergeCells count="4">
    <mergeCell ref="A1:F1"/>
    <mergeCell ref="A2:F2"/>
    <mergeCell ref="A3:F3"/>
    <mergeCell ref="J4:K4"/>
  </mergeCells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T105"/>
  <sheetViews>
    <sheetView view="pageBreakPreview" zoomScaleNormal="100" zoomScaleSheetLayoutView="100" workbookViewId="0">
      <selection activeCell="C10" sqref="C10"/>
    </sheetView>
  </sheetViews>
  <sheetFormatPr defaultColWidth="9.140625" defaultRowHeight="12.75" x14ac:dyDescent="0.2"/>
  <cols>
    <col min="1" max="1" width="10.7109375" style="252" customWidth="1"/>
    <col min="2" max="2" width="45.140625" style="252" customWidth="1"/>
    <col min="3" max="4" width="6.42578125" style="252" customWidth="1"/>
    <col min="5" max="5" width="7.42578125" style="259" customWidth="1"/>
    <col min="6" max="8" width="6.42578125" style="262" customWidth="1"/>
    <col min="9" max="9" width="7.42578125" style="262" customWidth="1"/>
    <col min="10" max="10" width="6.42578125" style="262" customWidth="1"/>
    <col min="11" max="12" width="6.28515625" style="262" customWidth="1"/>
    <col min="13" max="13" width="7.42578125" style="262" customWidth="1"/>
    <col min="14" max="14" width="6.42578125" style="262" customWidth="1"/>
    <col min="15" max="15" width="44.5703125" style="252" customWidth="1"/>
    <col min="16" max="16384" width="9.140625" style="252"/>
  </cols>
  <sheetData>
    <row r="1" spans="1:15" ht="17.25" customHeight="1" x14ac:dyDescent="0.2">
      <c r="A1" s="1670" t="s">
        <v>468</v>
      </c>
      <c r="B1" s="1670"/>
      <c r="C1" s="1670"/>
      <c r="D1" s="1670"/>
      <c r="E1" s="1670"/>
      <c r="F1" s="1670"/>
      <c r="G1" s="1670"/>
      <c r="H1" s="1670"/>
      <c r="I1" s="1670"/>
      <c r="J1" s="1670"/>
      <c r="K1" s="1670"/>
      <c r="L1" s="1670"/>
      <c r="M1" s="1670"/>
      <c r="N1" s="1670"/>
      <c r="O1" s="1670"/>
    </row>
    <row r="2" spans="1:15" s="261" customFormat="1" ht="17.25" customHeight="1" x14ac:dyDescent="0.2">
      <c r="A2" s="1671" t="s">
        <v>532</v>
      </c>
      <c r="B2" s="1671"/>
      <c r="C2" s="1671"/>
      <c r="D2" s="1671"/>
      <c r="E2" s="1671"/>
      <c r="F2" s="1671"/>
      <c r="G2" s="1671"/>
      <c r="H2" s="1671"/>
      <c r="I2" s="1671"/>
      <c r="J2" s="1671"/>
      <c r="K2" s="1671"/>
      <c r="L2" s="1671"/>
      <c r="M2" s="1671"/>
      <c r="N2" s="1671"/>
      <c r="O2" s="1671"/>
    </row>
    <row r="3" spans="1:15" ht="17.25" customHeight="1" x14ac:dyDescent="0.2">
      <c r="A3" s="1620">
        <v>2022</v>
      </c>
      <c r="B3" s="1620"/>
      <c r="C3" s="1620"/>
      <c r="D3" s="1620"/>
      <c r="E3" s="1620"/>
      <c r="F3" s="1620"/>
      <c r="G3" s="1620"/>
      <c r="H3" s="1620"/>
      <c r="I3" s="1620"/>
      <c r="J3" s="1620"/>
      <c r="K3" s="1620"/>
      <c r="L3" s="1620"/>
      <c r="M3" s="1620"/>
      <c r="N3" s="1620"/>
      <c r="O3" s="1620"/>
    </row>
    <row r="4" spans="1:15" ht="27.75" customHeight="1" x14ac:dyDescent="0.25">
      <c r="A4" s="685" t="s">
        <v>694</v>
      </c>
      <c r="B4" s="686"/>
      <c r="C4" s="686"/>
      <c r="D4" s="686"/>
      <c r="E4" s="686"/>
      <c r="F4" s="686"/>
      <c r="G4" s="686"/>
      <c r="H4" s="686"/>
      <c r="I4" s="686"/>
      <c r="J4" s="686"/>
      <c r="K4" s="686"/>
      <c r="L4" s="686"/>
      <c r="M4" s="686"/>
      <c r="N4" s="686"/>
      <c r="O4" s="687" t="s">
        <v>79</v>
      </c>
    </row>
    <row r="5" spans="1:15" ht="29.45" customHeight="1" x14ac:dyDescent="0.2">
      <c r="A5" s="1672" t="s">
        <v>467</v>
      </c>
      <c r="B5" s="1674" t="s">
        <v>111</v>
      </c>
      <c r="C5" s="1373" t="s">
        <v>693</v>
      </c>
      <c r="D5" s="1373"/>
      <c r="E5" s="1373"/>
      <c r="F5" s="1373"/>
      <c r="G5" s="1373" t="s">
        <v>692</v>
      </c>
      <c r="H5" s="1373"/>
      <c r="I5" s="1373"/>
      <c r="J5" s="1373"/>
      <c r="K5" s="1373" t="s">
        <v>691</v>
      </c>
      <c r="L5" s="1373"/>
      <c r="M5" s="1373"/>
      <c r="N5" s="1373"/>
      <c r="O5" s="1676" t="s">
        <v>112</v>
      </c>
    </row>
    <row r="6" spans="1:15" ht="48" x14ac:dyDescent="0.2">
      <c r="A6" s="1673"/>
      <c r="B6" s="1675"/>
      <c r="C6" s="380" t="s">
        <v>673</v>
      </c>
      <c r="D6" s="381" t="s">
        <v>1385</v>
      </c>
      <c r="E6" s="381" t="s">
        <v>566</v>
      </c>
      <c r="F6" s="381" t="s">
        <v>565</v>
      </c>
      <c r="G6" s="380" t="s">
        <v>394</v>
      </c>
      <c r="H6" s="381" t="s">
        <v>1385</v>
      </c>
      <c r="I6" s="381" t="s">
        <v>566</v>
      </c>
      <c r="J6" s="381" t="s">
        <v>565</v>
      </c>
      <c r="K6" s="380" t="s">
        <v>394</v>
      </c>
      <c r="L6" s="381" t="s">
        <v>1385</v>
      </c>
      <c r="M6" s="381" t="s">
        <v>566</v>
      </c>
      <c r="N6" s="381" t="s">
        <v>565</v>
      </c>
      <c r="O6" s="1677"/>
    </row>
    <row r="7" spans="1:15" s="308" customFormat="1" ht="24.95" customHeight="1" thickBot="1" x14ac:dyDescent="0.25">
      <c r="A7" s="348" t="s">
        <v>977</v>
      </c>
      <c r="B7" s="836" t="s">
        <v>978</v>
      </c>
      <c r="C7" s="350">
        <f>F7+E7+D7</f>
        <v>1</v>
      </c>
      <c r="D7" s="350">
        <f>L7+H7</f>
        <v>0</v>
      </c>
      <c r="E7" s="350">
        <f>M7+I7</f>
        <v>1</v>
      </c>
      <c r="F7" s="350">
        <f>N7+J7</f>
        <v>0</v>
      </c>
      <c r="G7" s="350">
        <f>J7+I7+H7</f>
        <v>1</v>
      </c>
      <c r="H7" s="350">
        <f>0</f>
        <v>0</v>
      </c>
      <c r="I7" s="347">
        <v>1</v>
      </c>
      <c r="J7" s="347">
        <f>0</f>
        <v>0</v>
      </c>
      <c r="K7" s="350">
        <f>N7+M7+L7</f>
        <v>0</v>
      </c>
      <c r="L7" s="350">
        <f>0</f>
        <v>0</v>
      </c>
      <c r="M7" s="347">
        <f>0</f>
        <v>0</v>
      </c>
      <c r="N7" s="347">
        <f>0</f>
        <v>0</v>
      </c>
      <c r="O7" s="1199" t="s">
        <v>1621</v>
      </c>
    </row>
    <row r="8" spans="1:15" s="309" customFormat="1" ht="24.95" customHeight="1" thickBot="1" x14ac:dyDescent="0.25">
      <c r="A8" s="349" t="s">
        <v>1116</v>
      </c>
      <c r="B8" s="837" t="s">
        <v>1117</v>
      </c>
      <c r="C8" s="351">
        <f t="shared" ref="C8:C36" si="0">F8+E8+D8</f>
        <v>1</v>
      </c>
      <c r="D8" s="351">
        <f t="shared" ref="D8:E35" si="1">L8+H8</f>
        <v>0</v>
      </c>
      <c r="E8" s="351">
        <f t="shared" si="1"/>
        <v>1</v>
      </c>
      <c r="F8" s="351">
        <f t="shared" ref="F8:F35" si="2">N8+J8</f>
        <v>0</v>
      </c>
      <c r="G8" s="351">
        <f t="shared" ref="G8:G36" si="3">J8+I8+H8</f>
        <v>0</v>
      </c>
      <c r="H8" s="351">
        <f>0</f>
        <v>0</v>
      </c>
      <c r="I8" s="263">
        <f>0</f>
        <v>0</v>
      </c>
      <c r="J8" s="263">
        <f>0</f>
        <v>0</v>
      </c>
      <c r="K8" s="351">
        <f t="shared" ref="K8:K36" si="4">N8+M8+L8</f>
        <v>1</v>
      </c>
      <c r="L8" s="351">
        <f>0</f>
        <v>0</v>
      </c>
      <c r="M8" s="263">
        <v>1</v>
      </c>
      <c r="N8" s="263">
        <f>0</f>
        <v>0</v>
      </c>
      <c r="O8" s="1200" t="s">
        <v>1118</v>
      </c>
    </row>
    <row r="9" spans="1:15" s="308" customFormat="1" ht="24.95" customHeight="1" thickBot="1" x14ac:dyDescent="0.25">
      <c r="A9" s="348" t="s">
        <v>1596</v>
      </c>
      <c r="B9" s="836" t="s">
        <v>1597</v>
      </c>
      <c r="C9" s="350">
        <f t="shared" si="0"/>
        <v>1</v>
      </c>
      <c r="D9" s="350">
        <f t="shared" si="1"/>
        <v>0</v>
      </c>
      <c r="E9" s="350">
        <f t="shared" si="1"/>
        <v>1</v>
      </c>
      <c r="F9" s="350">
        <f>N9+J9</f>
        <v>0</v>
      </c>
      <c r="G9" s="350">
        <f>J9+I9+H9</f>
        <v>1</v>
      </c>
      <c r="H9" s="350">
        <f>0</f>
        <v>0</v>
      </c>
      <c r="I9" s="347">
        <v>1</v>
      </c>
      <c r="J9" s="347">
        <f>0</f>
        <v>0</v>
      </c>
      <c r="K9" s="350">
        <f>N9+M9+L9</f>
        <v>0</v>
      </c>
      <c r="L9" s="350">
        <f>0</f>
        <v>0</v>
      </c>
      <c r="M9" s="347">
        <f>0</f>
        <v>0</v>
      </c>
      <c r="N9" s="347">
        <f>0</f>
        <v>0</v>
      </c>
      <c r="O9" s="1199" t="s">
        <v>1613</v>
      </c>
    </row>
    <row r="10" spans="1:15" s="309" customFormat="1" ht="24.95" customHeight="1" thickBot="1" x14ac:dyDescent="0.25">
      <c r="A10" s="349" t="s">
        <v>1129</v>
      </c>
      <c r="B10" s="837" t="s">
        <v>1130</v>
      </c>
      <c r="C10" s="351">
        <f t="shared" si="0"/>
        <v>1</v>
      </c>
      <c r="D10" s="351">
        <f t="shared" si="1"/>
        <v>0</v>
      </c>
      <c r="E10" s="351">
        <f t="shared" si="1"/>
        <v>0</v>
      </c>
      <c r="F10" s="351">
        <f t="shared" si="2"/>
        <v>1</v>
      </c>
      <c r="G10" s="351">
        <f t="shared" si="3"/>
        <v>1</v>
      </c>
      <c r="H10" s="351">
        <f>0</f>
        <v>0</v>
      </c>
      <c r="I10" s="263">
        <f>0</f>
        <v>0</v>
      </c>
      <c r="J10" s="263">
        <v>1</v>
      </c>
      <c r="K10" s="351">
        <f t="shared" si="4"/>
        <v>0</v>
      </c>
      <c r="L10" s="351">
        <f>0</f>
        <v>0</v>
      </c>
      <c r="M10" s="263">
        <f>0</f>
        <v>0</v>
      </c>
      <c r="N10" s="263">
        <f>0</f>
        <v>0</v>
      </c>
      <c r="O10" s="1200" t="s">
        <v>1131</v>
      </c>
    </row>
    <row r="11" spans="1:15" s="308" customFormat="1" ht="24.95" customHeight="1" thickBot="1" x14ac:dyDescent="0.25">
      <c r="A11" s="348" t="s">
        <v>993</v>
      </c>
      <c r="B11" s="836" t="s">
        <v>994</v>
      </c>
      <c r="C11" s="350">
        <f t="shared" si="0"/>
        <v>1</v>
      </c>
      <c r="D11" s="350">
        <f t="shared" si="1"/>
        <v>0</v>
      </c>
      <c r="E11" s="350">
        <f t="shared" si="1"/>
        <v>0</v>
      </c>
      <c r="F11" s="350">
        <f t="shared" si="2"/>
        <v>1</v>
      </c>
      <c r="G11" s="350">
        <f t="shared" si="3"/>
        <v>1</v>
      </c>
      <c r="H11" s="350">
        <f>0</f>
        <v>0</v>
      </c>
      <c r="I11" s="347">
        <f>0</f>
        <v>0</v>
      </c>
      <c r="J11" s="347">
        <v>1</v>
      </c>
      <c r="K11" s="350">
        <f t="shared" si="4"/>
        <v>0</v>
      </c>
      <c r="L11" s="350">
        <f>0</f>
        <v>0</v>
      </c>
      <c r="M11" s="347">
        <f>0</f>
        <v>0</v>
      </c>
      <c r="N11" s="347">
        <f>0</f>
        <v>0</v>
      </c>
      <c r="O11" s="1199" t="s">
        <v>995</v>
      </c>
    </row>
    <row r="12" spans="1:15" s="309" customFormat="1" ht="24.95" customHeight="1" thickBot="1" x14ac:dyDescent="0.25">
      <c r="A12" s="349" t="s">
        <v>1567</v>
      </c>
      <c r="B12" s="837" t="s">
        <v>1568</v>
      </c>
      <c r="C12" s="351">
        <f t="shared" si="0"/>
        <v>2</v>
      </c>
      <c r="D12" s="351">
        <f t="shared" si="1"/>
        <v>0</v>
      </c>
      <c r="E12" s="351">
        <f t="shared" si="1"/>
        <v>1</v>
      </c>
      <c r="F12" s="351">
        <f t="shared" si="2"/>
        <v>1</v>
      </c>
      <c r="G12" s="351">
        <f t="shared" si="3"/>
        <v>2</v>
      </c>
      <c r="H12" s="351">
        <f>0</f>
        <v>0</v>
      </c>
      <c r="I12" s="263">
        <v>1</v>
      </c>
      <c r="J12" s="263">
        <v>1</v>
      </c>
      <c r="K12" s="351">
        <f t="shared" si="4"/>
        <v>0</v>
      </c>
      <c r="L12" s="351">
        <f>0</f>
        <v>0</v>
      </c>
      <c r="M12" s="263">
        <f>0</f>
        <v>0</v>
      </c>
      <c r="N12" s="263">
        <f>0</f>
        <v>0</v>
      </c>
      <c r="O12" s="1200" t="s">
        <v>1585</v>
      </c>
    </row>
    <row r="13" spans="1:15" s="308" customFormat="1" ht="24.95" customHeight="1" thickBot="1" x14ac:dyDescent="0.25">
      <c r="A13" s="348" t="s">
        <v>1005</v>
      </c>
      <c r="B13" s="836" t="s">
        <v>1006</v>
      </c>
      <c r="C13" s="350">
        <f t="shared" si="0"/>
        <v>1</v>
      </c>
      <c r="D13" s="350">
        <f t="shared" si="1"/>
        <v>0</v>
      </c>
      <c r="E13" s="350">
        <f t="shared" si="1"/>
        <v>1</v>
      </c>
      <c r="F13" s="350">
        <f t="shared" si="2"/>
        <v>0</v>
      </c>
      <c r="G13" s="350">
        <f t="shared" si="3"/>
        <v>1</v>
      </c>
      <c r="H13" s="350">
        <f>0</f>
        <v>0</v>
      </c>
      <c r="I13" s="347">
        <v>1</v>
      </c>
      <c r="J13" s="347">
        <f>0</f>
        <v>0</v>
      </c>
      <c r="K13" s="350">
        <f t="shared" si="4"/>
        <v>0</v>
      </c>
      <c r="L13" s="350">
        <f>0</f>
        <v>0</v>
      </c>
      <c r="M13" s="347">
        <f>0</f>
        <v>0</v>
      </c>
      <c r="N13" s="347">
        <f>0</f>
        <v>0</v>
      </c>
      <c r="O13" s="1199" t="s">
        <v>1007</v>
      </c>
    </row>
    <row r="14" spans="1:15" s="309" customFormat="1" ht="24.95" customHeight="1" thickBot="1" x14ac:dyDescent="0.25">
      <c r="A14" s="349" t="s">
        <v>1012</v>
      </c>
      <c r="B14" s="837" t="s">
        <v>1013</v>
      </c>
      <c r="C14" s="351">
        <f t="shared" si="0"/>
        <v>1</v>
      </c>
      <c r="D14" s="351">
        <f t="shared" si="1"/>
        <v>0</v>
      </c>
      <c r="E14" s="351">
        <f t="shared" si="1"/>
        <v>1</v>
      </c>
      <c r="F14" s="351">
        <f t="shared" si="2"/>
        <v>0</v>
      </c>
      <c r="G14" s="351">
        <f t="shared" si="3"/>
        <v>1</v>
      </c>
      <c r="H14" s="351">
        <f>0</f>
        <v>0</v>
      </c>
      <c r="I14" s="263">
        <v>1</v>
      </c>
      <c r="J14" s="263">
        <f>0</f>
        <v>0</v>
      </c>
      <c r="K14" s="351">
        <f t="shared" si="4"/>
        <v>0</v>
      </c>
      <c r="L14" s="351">
        <f>0</f>
        <v>0</v>
      </c>
      <c r="M14" s="263">
        <f>0</f>
        <v>0</v>
      </c>
      <c r="N14" s="263">
        <f>0</f>
        <v>0</v>
      </c>
      <c r="O14" s="1200" t="s">
        <v>1622</v>
      </c>
    </row>
    <row r="15" spans="1:15" s="308" customFormat="1" ht="24.95" customHeight="1" thickBot="1" x14ac:dyDescent="0.25">
      <c r="A15" s="348" t="s">
        <v>1138</v>
      </c>
      <c r="B15" s="836" t="s">
        <v>1139</v>
      </c>
      <c r="C15" s="350">
        <f t="shared" si="0"/>
        <v>1</v>
      </c>
      <c r="D15" s="350">
        <f t="shared" si="1"/>
        <v>0</v>
      </c>
      <c r="E15" s="350">
        <f t="shared" si="1"/>
        <v>0</v>
      </c>
      <c r="F15" s="350">
        <f t="shared" si="2"/>
        <v>1</v>
      </c>
      <c r="G15" s="350">
        <f t="shared" si="3"/>
        <v>1</v>
      </c>
      <c r="H15" s="350">
        <f>0</f>
        <v>0</v>
      </c>
      <c r="I15" s="347">
        <f>0</f>
        <v>0</v>
      </c>
      <c r="J15" s="347">
        <v>1</v>
      </c>
      <c r="K15" s="350">
        <f t="shared" si="4"/>
        <v>0</v>
      </c>
      <c r="L15" s="350">
        <f>0</f>
        <v>0</v>
      </c>
      <c r="M15" s="347">
        <f>0</f>
        <v>0</v>
      </c>
      <c r="N15" s="347">
        <f>0</f>
        <v>0</v>
      </c>
      <c r="O15" s="1199" t="s">
        <v>1140</v>
      </c>
    </row>
    <row r="16" spans="1:15" s="309" customFormat="1" ht="24.95" customHeight="1" thickBot="1" x14ac:dyDescent="0.25">
      <c r="A16" s="349" t="s">
        <v>1141</v>
      </c>
      <c r="B16" s="837" t="s">
        <v>461</v>
      </c>
      <c r="C16" s="351">
        <f t="shared" si="0"/>
        <v>1</v>
      </c>
      <c r="D16" s="351">
        <f t="shared" si="1"/>
        <v>0</v>
      </c>
      <c r="E16" s="351">
        <f t="shared" si="1"/>
        <v>0</v>
      </c>
      <c r="F16" s="351">
        <f t="shared" si="2"/>
        <v>1</v>
      </c>
      <c r="G16" s="351">
        <f t="shared" si="3"/>
        <v>1</v>
      </c>
      <c r="H16" s="351">
        <f>0</f>
        <v>0</v>
      </c>
      <c r="I16" s="263">
        <f>0</f>
        <v>0</v>
      </c>
      <c r="J16" s="263">
        <v>1</v>
      </c>
      <c r="K16" s="351">
        <f t="shared" si="4"/>
        <v>0</v>
      </c>
      <c r="L16" s="351">
        <f>0</f>
        <v>0</v>
      </c>
      <c r="M16" s="263">
        <f>0</f>
        <v>0</v>
      </c>
      <c r="N16" s="263">
        <f>0</f>
        <v>0</v>
      </c>
      <c r="O16" s="1200" t="s">
        <v>502</v>
      </c>
    </row>
    <row r="17" spans="1:15" s="308" customFormat="1" ht="24.95" customHeight="1" thickBot="1" x14ac:dyDescent="0.25">
      <c r="A17" s="348" t="s">
        <v>1032</v>
      </c>
      <c r="B17" s="836" t="s">
        <v>1033</v>
      </c>
      <c r="C17" s="350">
        <f t="shared" si="0"/>
        <v>1</v>
      </c>
      <c r="D17" s="350">
        <f t="shared" si="1"/>
        <v>0</v>
      </c>
      <c r="E17" s="350">
        <f t="shared" si="1"/>
        <v>0</v>
      </c>
      <c r="F17" s="350">
        <f t="shared" si="2"/>
        <v>1</v>
      </c>
      <c r="G17" s="350">
        <f t="shared" si="3"/>
        <v>0</v>
      </c>
      <c r="H17" s="350">
        <f>0</f>
        <v>0</v>
      </c>
      <c r="I17" s="347">
        <f>0</f>
        <v>0</v>
      </c>
      <c r="J17" s="347">
        <f>0</f>
        <v>0</v>
      </c>
      <c r="K17" s="350">
        <f t="shared" si="4"/>
        <v>1</v>
      </c>
      <c r="L17" s="350">
        <f>0</f>
        <v>0</v>
      </c>
      <c r="M17" s="347">
        <f>0</f>
        <v>0</v>
      </c>
      <c r="N17" s="347">
        <v>1</v>
      </c>
      <c r="O17" s="1199" t="s">
        <v>1034</v>
      </c>
    </row>
    <row r="18" spans="1:15" s="309" customFormat="1" ht="24.95" customHeight="1" thickBot="1" x14ac:dyDescent="0.25">
      <c r="A18" s="349" t="s">
        <v>1216</v>
      </c>
      <c r="B18" s="837" t="s">
        <v>1217</v>
      </c>
      <c r="C18" s="351">
        <f t="shared" si="0"/>
        <v>1</v>
      </c>
      <c r="D18" s="351">
        <f t="shared" si="1"/>
        <v>0</v>
      </c>
      <c r="E18" s="351">
        <f t="shared" si="1"/>
        <v>1</v>
      </c>
      <c r="F18" s="351">
        <f t="shared" si="2"/>
        <v>0</v>
      </c>
      <c r="G18" s="351">
        <f t="shared" si="3"/>
        <v>1</v>
      </c>
      <c r="H18" s="351">
        <f>0</f>
        <v>0</v>
      </c>
      <c r="I18" s="263">
        <v>1</v>
      </c>
      <c r="J18" s="263">
        <f>0</f>
        <v>0</v>
      </c>
      <c r="K18" s="351">
        <f t="shared" si="4"/>
        <v>0</v>
      </c>
      <c r="L18" s="351">
        <f>0</f>
        <v>0</v>
      </c>
      <c r="M18" s="263">
        <f>0</f>
        <v>0</v>
      </c>
      <c r="N18" s="263">
        <f>0</f>
        <v>0</v>
      </c>
      <c r="O18" s="1200" t="s">
        <v>1623</v>
      </c>
    </row>
    <row r="19" spans="1:15" s="308" customFormat="1" ht="24.95" customHeight="1" thickBot="1" x14ac:dyDescent="0.25">
      <c r="A19" s="348" t="s">
        <v>1035</v>
      </c>
      <c r="B19" s="836" t="s">
        <v>1036</v>
      </c>
      <c r="C19" s="350">
        <f t="shared" si="0"/>
        <v>8</v>
      </c>
      <c r="D19" s="350">
        <f t="shared" si="1"/>
        <v>0</v>
      </c>
      <c r="E19" s="350">
        <f t="shared" si="1"/>
        <v>5</v>
      </c>
      <c r="F19" s="350">
        <f t="shared" si="2"/>
        <v>3</v>
      </c>
      <c r="G19" s="350">
        <f t="shared" si="3"/>
        <v>8</v>
      </c>
      <c r="H19" s="350">
        <f>0</f>
        <v>0</v>
      </c>
      <c r="I19" s="347">
        <v>5</v>
      </c>
      <c r="J19" s="347">
        <v>3</v>
      </c>
      <c r="K19" s="350">
        <f t="shared" si="4"/>
        <v>0</v>
      </c>
      <c r="L19" s="350">
        <f>0</f>
        <v>0</v>
      </c>
      <c r="M19" s="347">
        <f>0</f>
        <v>0</v>
      </c>
      <c r="N19" s="347">
        <f>0</f>
        <v>0</v>
      </c>
      <c r="O19" s="1199" t="s">
        <v>1624</v>
      </c>
    </row>
    <row r="20" spans="1:15" s="309" customFormat="1" ht="24.95" customHeight="1" thickBot="1" x14ac:dyDescent="0.25">
      <c r="A20" s="349" t="s">
        <v>1144</v>
      </c>
      <c r="B20" s="837" t="s">
        <v>1145</v>
      </c>
      <c r="C20" s="351">
        <f t="shared" si="0"/>
        <v>1</v>
      </c>
      <c r="D20" s="351">
        <f t="shared" si="1"/>
        <v>0</v>
      </c>
      <c r="E20" s="351">
        <f t="shared" si="1"/>
        <v>0</v>
      </c>
      <c r="F20" s="351">
        <f t="shared" si="2"/>
        <v>1</v>
      </c>
      <c r="G20" s="351">
        <f t="shared" si="3"/>
        <v>1</v>
      </c>
      <c r="H20" s="351">
        <f>0</f>
        <v>0</v>
      </c>
      <c r="I20" s="263">
        <f>0</f>
        <v>0</v>
      </c>
      <c r="J20" s="263">
        <v>1</v>
      </c>
      <c r="K20" s="351">
        <f t="shared" si="4"/>
        <v>0</v>
      </c>
      <c r="L20" s="351">
        <f>0</f>
        <v>0</v>
      </c>
      <c r="M20" s="263">
        <f>0</f>
        <v>0</v>
      </c>
      <c r="N20" s="263">
        <f>0</f>
        <v>0</v>
      </c>
      <c r="O20" s="1200" t="s">
        <v>1146</v>
      </c>
    </row>
    <row r="21" spans="1:15" s="308" customFormat="1" ht="24.95" customHeight="1" thickBot="1" x14ac:dyDescent="0.25">
      <c r="A21" s="348" t="s">
        <v>950</v>
      </c>
      <c r="B21" s="836" t="s">
        <v>951</v>
      </c>
      <c r="C21" s="350">
        <f t="shared" si="0"/>
        <v>2</v>
      </c>
      <c r="D21" s="350">
        <f t="shared" si="1"/>
        <v>0</v>
      </c>
      <c r="E21" s="350">
        <f t="shared" si="1"/>
        <v>0</v>
      </c>
      <c r="F21" s="350">
        <f t="shared" si="2"/>
        <v>2</v>
      </c>
      <c r="G21" s="350">
        <f t="shared" si="3"/>
        <v>1</v>
      </c>
      <c r="H21" s="350">
        <f>0</f>
        <v>0</v>
      </c>
      <c r="I21" s="347">
        <f>0</f>
        <v>0</v>
      </c>
      <c r="J21" s="347">
        <v>1</v>
      </c>
      <c r="K21" s="350">
        <f t="shared" si="4"/>
        <v>1</v>
      </c>
      <c r="L21" s="350">
        <f>0</f>
        <v>0</v>
      </c>
      <c r="M21" s="347">
        <f>0</f>
        <v>0</v>
      </c>
      <c r="N21" s="347">
        <v>1</v>
      </c>
      <c r="O21" s="1198" t="s">
        <v>1625</v>
      </c>
    </row>
    <row r="22" spans="1:15" s="309" customFormat="1" ht="24.95" customHeight="1" thickBot="1" x14ac:dyDescent="0.25">
      <c r="A22" s="349" t="s">
        <v>1054</v>
      </c>
      <c r="B22" s="837" t="s">
        <v>1173</v>
      </c>
      <c r="C22" s="351">
        <f t="shared" si="0"/>
        <v>43</v>
      </c>
      <c r="D22" s="351">
        <f t="shared" si="1"/>
        <v>0</v>
      </c>
      <c r="E22" s="351">
        <f t="shared" si="1"/>
        <v>20</v>
      </c>
      <c r="F22" s="351">
        <f t="shared" si="2"/>
        <v>23</v>
      </c>
      <c r="G22" s="351">
        <f t="shared" si="3"/>
        <v>26</v>
      </c>
      <c r="H22" s="351">
        <f>0</f>
        <v>0</v>
      </c>
      <c r="I22" s="263">
        <v>12</v>
      </c>
      <c r="J22" s="263">
        <v>14</v>
      </c>
      <c r="K22" s="351">
        <f t="shared" si="4"/>
        <v>17</v>
      </c>
      <c r="L22" s="351">
        <f>0</f>
        <v>0</v>
      </c>
      <c r="M22" s="263">
        <v>8</v>
      </c>
      <c r="N22" s="263">
        <v>9</v>
      </c>
      <c r="O22" s="1200" t="s">
        <v>1626</v>
      </c>
    </row>
    <row r="23" spans="1:15" s="308" customFormat="1" ht="24.95" customHeight="1" thickBot="1" x14ac:dyDescent="0.25">
      <c r="A23" s="348" t="s">
        <v>1057</v>
      </c>
      <c r="B23" s="836" t="s">
        <v>1058</v>
      </c>
      <c r="C23" s="350">
        <f t="shared" ref="C23:C29" si="5">F23+E23+D23</f>
        <v>24</v>
      </c>
      <c r="D23" s="350">
        <f t="shared" ref="D23:D29" si="6">L23+H23</f>
        <v>0</v>
      </c>
      <c r="E23" s="350">
        <f t="shared" ref="E23:E29" si="7">M23+I23</f>
        <v>13</v>
      </c>
      <c r="F23" s="350">
        <f t="shared" ref="F23:F29" si="8">N23+J23</f>
        <v>11</v>
      </c>
      <c r="G23" s="350">
        <f t="shared" ref="G23:G29" si="9">J23+I23+H23</f>
        <v>19</v>
      </c>
      <c r="H23" s="350">
        <f>0</f>
        <v>0</v>
      </c>
      <c r="I23" s="347">
        <v>11</v>
      </c>
      <c r="J23" s="347">
        <v>8</v>
      </c>
      <c r="K23" s="350">
        <f t="shared" ref="K23:K29" si="10">N23+M23+L23</f>
        <v>5</v>
      </c>
      <c r="L23" s="350">
        <f>0</f>
        <v>0</v>
      </c>
      <c r="M23" s="347">
        <v>2</v>
      </c>
      <c r="N23" s="347">
        <v>3</v>
      </c>
      <c r="O23" s="1199" t="s">
        <v>1059</v>
      </c>
    </row>
    <row r="24" spans="1:15" s="309" customFormat="1" ht="24.95" customHeight="1" thickBot="1" x14ac:dyDescent="0.25">
      <c r="A24" s="349" t="s">
        <v>1226</v>
      </c>
      <c r="B24" s="837" t="s">
        <v>1227</v>
      </c>
      <c r="C24" s="351">
        <f t="shared" si="5"/>
        <v>1</v>
      </c>
      <c r="D24" s="351">
        <f t="shared" si="6"/>
        <v>0</v>
      </c>
      <c r="E24" s="351">
        <f t="shared" si="7"/>
        <v>0</v>
      </c>
      <c r="F24" s="351">
        <f t="shared" si="8"/>
        <v>1</v>
      </c>
      <c r="G24" s="351">
        <f t="shared" si="9"/>
        <v>1</v>
      </c>
      <c r="H24" s="351">
        <f>0</f>
        <v>0</v>
      </c>
      <c r="I24" s="263">
        <f>0</f>
        <v>0</v>
      </c>
      <c r="J24" s="263">
        <v>1</v>
      </c>
      <c r="K24" s="351">
        <f t="shared" si="10"/>
        <v>0</v>
      </c>
      <c r="L24" s="351">
        <f>0</f>
        <v>0</v>
      </c>
      <c r="M24" s="263">
        <f>0</f>
        <v>0</v>
      </c>
      <c r="N24" s="263">
        <f>0</f>
        <v>0</v>
      </c>
      <c r="O24" s="1200" t="s">
        <v>1257</v>
      </c>
    </row>
    <row r="25" spans="1:15" s="308" customFormat="1" ht="24.95" customHeight="1" thickBot="1" x14ac:dyDescent="0.25">
      <c r="A25" s="1241" t="s">
        <v>1573</v>
      </c>
      <c r="B25" s="1242" t="s">
        <v>1574</v>
      </c>
      <c r="C25" s="1243">
        <f t="shared" si="5"/>
        <v>2</v>
      </c>
      <c r="D25" s="1243">
        <f t="shared" si="6"/>
        <v>0</v>
      </c>
      <c r="E25" s="1243">
        <f t="shared" si="7"/>
        <v>1</v>
      </c>
      <c r="F25" s="1243">
        <f t="shared" si="8"/>
        <v>1</v>
      </c>
      <c r="G25" s="1243">
        <f t="shared" si="9"/>
        <v>1</v>
      </c>
      <c r="H25" s="1243">
        <f>0</f>
        <v>0</v>
      </c>
      <c r="I25" s="1244">
        <f>0</f>
        <v>0</v>
      </c>
      <c r="J25" s="1244">
        <v>1</v>
      </c>
      <c r="K25" s="1243">
        <f t="shared" si="10"/>
        <v>1</v>
      </c>
      <c r="L25" s="1243">
        <f>0</f>
        <v>0</v>
      </c>
      <c r="M25" s="1244">
        <v>1</v>
      </c>
      <c r="N25" s="1244">
        <f>0</f>
        <v>0</v>
      </c>
      <c r="O25" s="1245" t="s">
        <v>1588</v>
      </c>
    </row>
    <row r="26" spans="1:15" s="309" customFormat="1" ht="24.95" customHeight="1" x14ac:dyDescent="0.2">
      <c r="A26" s="1253" t="s">
        <v>1060</v>
      </c>
      <c r="B26" s="1254" t="s">
        <v>1061</v>
      </c>
      <c r="C26" s="1255">
        <f t="shared" si="5"/>
        <v>8</v>
      </c>
      <c r="D26" s="1255">
        <f t="shared" si="6"/>
        <v>0</v>
      </c>
      <c r="E26" s="1255">
        <f t="shared" si="7"/>
        <v>6</v>
      </c>
      <c r="F26" s="1255">
        <f t="shared" si="8"/>
        <v>2</v>
      </c>
      <c r="G26" s="1255">
        <f t="shared" si="9"/>
        <v>7</v>
      </c>
      <c r="H26" s="1255">
        <f>0</f>
        <v>0</v>
      </c>
      <c r="I26" s="1256">
        <v>6</v>
      </c>
      <c r="J26" s="1256">
        <v>1</v>
      </c>
      <c r="K26" s="1255">
        <f t="shared" si="10"/>
        <v>1</v>
      </c>
      <c r="L26" s="1255">
        <f>0</f>
        <v>0</v>
      </c>
      <c r="M26" s="1256">
        <f>0</f>
        <v>0</v>
      </c>
      <c r="N26" s="1256">
        <v>1</v>
      </c>
      <c r="O26" s="1257" t="s">
        <v>1627</v>
      </c>
    </row>
    <row r="27" spans="1:15" s="308" customFormat="1" ht="24.95" customHeight="1" thickBot="1" x14ac:dyDescent="0.25">
      <c r="A27" s="1248" t="s">
        <v>1063</v>
      </c>
      <c r="B27" s="1249" t="s">
        <v>1064</v>
      </c>
      <c r="C27" s="1250">
        <f t="shared" si="5"/>
        <v>1</v>
      </c>
      <c r="D27" s="1250">
        <f t="shared" si="6"/>
        <v>0</v>
      </c>
      <c r="E27" s="1250">
        <f t="shared" si="7"/>
        <v>0</v>
      </c>
      <c r="F27" s="1250">
        <f t="shared" si="8"/>
        <v>1</v>
      </c>
      <c r="G27" s="1250">
        <f t="shared" si="9"/>
        <v>1</v>
      </c>
      <c r="H27" s="1250">
        <f>0</f>
        <v>0</v>
      </c>
      <c r="I27" s="1251">
        <f>0</f>
        <v>0</v>
      </c>
      <c r="J27" s="1251">
        <v>1</v>
      </c>
      <c r="K27" s="1250">
        <f t="shared" si="10"/>
        <v>0</v>
      </c>
      <c r="L27" s="1250">
        <f>0</f>
        <v>0</v>
      </c>
      <c r="M27" s="1251">
        <f>0</f>
        <v>0</v>
      </c>
      <c r="N27" s="1251">
        <f>0</f>
        <v>0</v>
      </c>
      <c r="O27" s="1252" t="s">
        <v>1628</v>
      </c>
    </row>
    <row r="28" spans="1:15" s="309" customFormat="1" ht="24.95" customHeight="1" thickBot="1" x14ac:dyDescent="0.25">
      <c r="A28" s="349" t="s">
        <v>1066</v>
      </c>
      <c r="B28" s="837" t="s">
        <v>1067</v>
      </c>
      <c r="C28" s="351">
        <f t="shared" si="5"/>
        <v>20</v>
      </c>
      <c r="D28" s="351">
        <f t="shared" si="6"/>
        <v>0</v>
      </c>
      <c r="E28" s="351">
        <f t="shared" si="7"/>
        <v>8</v>
      </c>
      <c r="F28" s="351">
        <f t="shared" si="8"/>
        <v>12</v>
      </c>
      <c r="G28" s="351">
        <f t="shared" si="9"/>
        <v>14</v>
      </c>
      <c r="H28" s="351">
        <f>0</f>
        <v>0</v>
      </c>
      <c r="I28" s="263">
        <v>5</v>
      </c>
      <c r="J28" s="263">
        <v>9</v>
      </c>
      <c r="K28" s="351">
        <f t="shared" si="10"/>
        <v>6</v>
      </c>
      <c r="L28" s="351">
        <f>0</f>
        <v>0</v>
      </c>
      <c r="M28" s="263">
        <v>3</v>
      </c>
      <c r="N28" s="263">
        <v>3</v>
      </c>
      <c r="O28" s="1200" t="s">
        <v>1068</v>
      </c>
    </row>
    <row r="29" spans="1:15" s="308" customFormat="1" ht="24.95" customHeight="1" x14ac:dyDescent="0.2">
      <c r="A29" s="907" t="s">
        <v>1069</v>
      </c>
      <c r="B29" s="908" t="s">
        <v>1070</v>
      </c>
      <c r="C29" s="909">
        <f t="shared" si="5"/>
        <v>10</v>
      </c>
      <c r="D29" s="909">
        <f t="shared" si="6"/>
        <v>0</v>
      </c>
      <c r="E29" s="909">
        <f t="shared" si="7"/>
        <v>6</v>
      </c>
      <c r="F29" s="909">
        <f t="shared" si="8"/>
        <v>4</v>
      </c>
      <c r="G29" s="909">
        <f t="shared" si="9"/>
        <v>5</v>
      </c>
      <c r="H29" s="909">
        <f>0</f>
        <v>0</v>
      </c>
      <c r="I29" s="910">
        <v>1</v>
      </c>
      <c r="J29" s="910">
        <v>4</v>
      </c>
      <c r="K29" s="909">
        <f t="shared" si="10"/>
        <v>5</v>
      </c>
      <c r="L29" s="909">
        <f>0</f>
        <v>0</v>
      </c>
      <c r="M29" s="910">
        <v>5</v>
      </c>
      <c r="N29" s="910">
        <f>0</f>
        <v>0</v>
      </c>
      <c r="O29" s="1201" t="s">
        <v>1071</v>
      </c>
    </row>
    <row r="30" spans="1:15" s="308" customFormat="1" ht="24.95" customHeight="1" thickBot="1" x14ac:dyDescent="0.25">
      <c r="A30" s="1226" t="s">
        <v>1575</v>
      </c>
      <c r="B30" s="1227" t="s">
        <v>1576</v>
      </c>
      <c r="C30" s="1228">
        <f t="shared" si="0"/>
        <v>1</v>
      </c>
      <c r="D30" s="1228">
        <f t="shared" si="1"/>
        <v>0</v>
      </c>
      <c r="E30" s="1228">
        <f t="shared" si="1"/>
        <v>0</v>
      </c>
      <c r="F30" s="1228">
        <f t="shared" si="2"/>
        <v>1</v>
      </c>
      <c r="G30" s="1228">
        <f t="shared" si="3"/>
        <v>0</v>
      </c>
      <c r="H30" s="1228">
        <f>0</f>
        <v>0</v>
      </c>
      <c r="I30" s="1229">
        <f>0</f>
        <v>0</v>
      </c>
      <c r="J30" s="1229">
        <f>0</f>
        <v>0</v>
      </c>
      <c r="K30" s="1228">
        <f t="shared" si="4"/>
        <v>1</v>
      </c>
      <c r="L30" s="1228">
        <f>0</f>
        <v>0</v>
      </c>
      <c r="M30" s="1229">
        <f>0</f>
        <v>0</v>
      </c>
      <c r="N30" s="1229">
        <v>1</v>
      </c>
      <c r="O30" s="1230" t="s">
        <v>1589</v>
      </c>
    </row>
    <row r="31" spans="1:15" s="309" customFormat="1" ht="24.95" customHeight="1" thickBot="1" x14ac:dyDescent="0.25">
      <c r="A31" s="1241" t="s">
        <v>1577</v>
      </c>
      <c r="B31" s="1242" t="s">
        <v>1578</v>
      </c>
      <c r="C31" s="1243">
        <f t="shared" si="0"/>
        <v>2</v>
      </c>
      <c r="D31" s="1243">
        <f t="shared" si="1"/>
        <v>0</v>
      </c>
      <c r="E31" s="1243">
        <f t="shared" si="1"/>
        <v>0</v>
      </c>
      <c r="F31" s="1243">
        <f t="shared" si="2"/>
        <v>2</v>
      </c>
      <c r="G31" s="1243">
        <f t="shared" si="3"/>
        <v>1</v>
      </c>
      <c r="H31" s="1243">
        <f>0</f>
        <v>0</v>
      </c>
      <c r="I31" s="1244">
        <f>0</f>
        <v>0</v>
      </c>
      <c r="J31" s="1244">
        <v>1</v>
      </c>
      <c r="K31" s="1243">
        <f t="shared" si="4"/>
        <v>1</v>
      </c>
      <c r="L31" s="1243">
        <f>0</f>
        <v>0</v>
      </c>
      <c r="M31" s="1244">
        <f>0</f>
        <v>0</v>
      </c>
      <c r="N31" s="1244">
        <v>1</v>
      </c>
      <c r="O31" s="1245" t="s">
        <v>1590</v>
      </c>
    </row>
    <row r="32" spans="1:15" s="308" customFormat="1" ht="24.95" customHeight="1" thickBot="1" x14ac:dyDescent="0.25">
      <c r="A32" s="1231" t="s">
        <v>1072</v>
      </c>
      <c r="B32" s="1232" t="s">
        <v>1073</v>
      </c>
      <c r="C32" s="1233">
        <f t="shared" si="0"/>
        <v>5</v>
      </c>
      <c r="D32" s="1233">
        <f t="shared" si="1"/>
        <v>0</v>
      </c>
      <c r="E32" s="1233">
        <f t="shared" si="1"/>
        <v>3</v>
      </c>
      <c r="F32" s="1233">
        <f t="shared" si="2"/>
        <v>2</v>
      </c>
      <c r="G32" s="1233">
        <f t="shared" si="3"/>
        <v>4</v>
      </c>
      <c r="H32" s="1233">
        <f>0</f>
        <v>0</v>
      </c>
      <c r="I32" s="1234">
        <v>2</v>
      </c>
      <c r="J32" s="1234">
        <v>2</v>
      </c>
      <c r="K32" s="1233">
        <f t="shared" si="4"/>
        <v>1</v>
      </c>
      <c r="L32" s="1233">
        <f>0</f>
        <v>0</v>
      </c>
      <c r="M32" s="1234">
        <v>1</v>
      </c>
      <c r="N32" s="1234">
        <f>0</f>
        <v>0</v>
      </c>
      <c r="O32" s="1235" t="s">
        <v>1074</v>
      </c>
    </row>
    <row r="33" spans="1:20" s="309" customFormat="1" ht="24.95" customHeight="1" thickBot="1" x14ac:dyDescent="0.25">
      <c r="A33" s="1241" t="s">
        <v>1075</v>
      </c>
      <c r="B33" s="1242" t="s">
        <v>1076</v>
      </c>
      <c r="C33" s="1243">
        <f t="shared" si="0"/>
        <v>1</v>
      </c>
      <c r="D33" s="1243">
        <f t="shared" si="1"/>
        <v>0</v>
      </c>
      <c r="E33" s="1243">
        <f t="shared" si="1"/>
        <v>0</v>
      </c>
      <c r="F33" s="1243">
        <f t="shared" si="2"/>
        <v>1</v>
      </c>
      <c r="G33" s="1243">
        <f t="shared" si="3"/>
        <v>1</v>
      </c>
      <c r="H33" s="1243">
        <f>0</f>
        <v>0</v>
      </c>
      <c r="I33" s="1244">
        <f>0</f>
        <v>0</v>
      </c>
      <c r="J33" s="1244">
        <v>1</v>
      </c>
      <c r="K33" s="1243">
        <f t="shared" si="4"/>
        <v>0</v>
      </c>
      <c r="L33" s="1243">
        <f>0</f>
        <v>0</v>
      </c>
      <c r="M33" s="1244">
        <f>0</f>
        <v>0</v>
      </c>
      <c r="N33" s="1244">
        <f>0</f>
        <v>0</v>
      </c>
      <c r="O33" s="1245" t="s">
        <v>1629</v>
      </c>
    </row>
    <row r="34" spans="1:20" s="308" customFormat="1" ht="24.95" customHeight="1" thickBot="1" x14ac:dyDescent="0.25">
      <c r="A34" s="1231" t="s">
        <v>1078</v>
      </c>
      <c r="B34" s="1232" t="s">
        <v>466</v>
      </c>
      <c r="C34" s="1233">
        <f t="shared" si="0"/>
        <v>4</v>
      </c>
      <c r="D34" s="1233">
        <f t="shared" si="1"/>
        <v>1</v>
      </c>
      <c r="E34" s="1233">
        <f t="shared" si="1"/>
        <v>1</v>
      </c>
      <c r="F34" s="1233">
        <f t="shared" si="2"/>
        <v>2</v>
      </c>
      <c r="G34" s="1233">
        <f t="shared" si="3"/>
        <v>3</v>
      </c>
      <c r="H34" s="1233">
        <v>1</v>
      </c>
      <c r="I34" s="1234">
        <v>1</v>
      </c>
      <c r="J34" s="1234">
        <v>1</v>
      </c>
      <c r="K34" s="1233">
        <f t="shared" si="4"/>
        <v>1</v>
      </c>
      <c r="L34" s="1233">
        <f>0</f>
        <v>0</v>
      </c>
      <c r="M34" s="1234">
        <f>0</f>
        <v>0</v>
      </c>
      <c r="N34" s="1234">
        <v>1</v>
      </c>
      <c r="O34" s="1235" t="s">
        <v>1258</v>
      </c>
    </row>
    <row r="35" spans="1:20" s="309" customFormat="1" ht="24.95" customHeight="1" thickBot="1" x14ac:dyDescent="0.25">
      <c r="A35" s="1241" t="s">
        <v>1079</v>
      </c>
      <c r="B35" s="1242" t="s">
        <v>1080</v>
      </c>
      <c r="C35" s="1243">
        <f t="shared" si="0"/>
        <v>8</v>
      </c>
      <c r="D35" s="1243">
        <f t="shared" si="1"/>
        <v>0</v>
      </c>
      <c r="E35" s="1243">
        <f t="shared" si="1"/>
        <v>4</v>
      </c>
      <c r="F35" s="1243">
        <f t="shared" si="2"/>
        <v>4</v>
      </c>
      <c r="G35" s="1243">
        <f t="shared" si="3"/>
        <v>5</v>
      </c>
      <c r="H35" s="1243">
        <f>0</f>
        <v>0</v>
      </c>
      <c r="I35" s="1244">
        <v>3</v>
      </c>
      <c r="J35" s="1244">
        <v>2</v>
      </c>
      <c r="K35" s="1243">
        <f t="shared" si="4"/>
        <v>3</v>
      </c>
      <c r="L35" s="1243">
        <f>0</f>
        <v>0</v>
      </c>
      <c r="M35" s="1244">
        <v>1</v>
      </c>
      <c r="N35" s="1244">
        <v>2</v>
      </c>
      <c r="O35" s="1245" t="s">
        <v>1630</v>
      </c>
    </row>
    <row r="36" spans="1:20" s="308" customFormat="1" ht="24.95" customHeight="1" x14ac:dyDescent="0.2">
      <c r="A36" s="1236" t="s">
        <v>1086</v>
      </c>
      <c r="B36" s="1237" t="s">
        <v>1087</v>
      </c>
      <c r="C36" s="1238">
        <f t="shared" si="0"/>
        <v>18</v>
      </c>
      <c r="D36" s="1238">
        <f t="shared" ref="D36:E36" si="11">L36+H36</f>
        <v>0</v>
      </c>
      <c r="E36" s="1238">
        <f t="shared" si="11"/>
        <v>11</v>
      </c>
      <c r="F36" s="1238">
        <f t="shared" ref="F36" si="12">N36+J36</f>
        <v>7</v>
      </c>
      <c r="G36" s="1238">
        <f t="shared" si="3"/>
        <v>11</v>
      </c>
      <c r="H36" s="1238">
        <f>0</f>
        <v>0</v>
      </c>
      <c r="I36" s="1239">
        <v>5</v>
      </c>
      <c r="J36" s="1239">
        <v>6</v>
      </c>
      <c r="K36" s="1238">
        <f t="shared" si="4"/>
        <v>7</v>
      </c>
      <c r="L36" s="1238">
        <f>0</f>
        <v>0</v>
      </c>
      <c r="M36" s="1239">
        <v>6</v>
      </c>
      <c r="N36" s="1239">
        <v>1</v>
      </c>
      <c r="O36" s="1240" t="s">
        <v>1631</v>
      </c>
    </row>
    <row r="37" spans="1:20" s="308" customFormat="1" ht="20.25" customHeight="1" x14ac:dyDescent="0.2">
      <c r="A37" s="1666" t="s">
        <v>44</v>
      </c>
      <c r="B37" s="1667" t="s">
        <v>465</v>
      </c>
      <c r="C37" s="1246">
        <f>SUM(C7:C36)</f>
        <v>172</v>
      </c>
      <c r="D37" s="1246">
        <f t="shared" ref="D37:M37" si="13">SUM(D7:D36)</f>
        <v>1</v>
      </c>
      <c r="E37" s="1246">
        <f t="shared" si="13"/>
        <v>85</v>
      </c>
      <c r="F37" s="1246">
        <f t="shared" si="13"/>
        <v>86</v>
      </c>
      <c r="G37" s="1246">
        <f t="shared" si="13"/>
        <v>120</v>
      </c>
      <c r="H37" s="1246">
        <f t="shared" si="13"/>
        <v>1</v>
      </c>
      <c r="I37" s="1246">
        <f t="shared" si="13"/>
        <v>57</v>
      </c>
      <c r="J37" s="1246">
        <f t="shared" si="13"/>
        <v>62</v>
      </c>
      <c r="K37" s="1246">
        <f>SUM(K7:K36)</f>
        <v>52</v>
      </c>
      <c r="L37" s="1246">
        <f t="shared" si="13"/>
        <v>0</v>
      </c>
      <c r="M37" s="1246">
        <f t="shared" si="13"/>
        <v>28</v>
      </c>
      <c r="N37" s="1246">
        <f>SUM(N7:N36)</f>
        <v>24</v>
      </c>
      <c r="O37" s="1247" t="s">
        <v>45</v>
      </c>
    </row>
    <row r="38" spans="1:20" s="311" customFormat="1" ht="15.75" customHeight="1" x14ac:dyDescent="0.2">
      <c r="A38" s="1668" t="s">
        <v>672</v>
      </c>
      <c r="B38" s="1668"/>
      <c r="C38" s="344"/>
      <c r="D38" s="344"/>
      <c r="E38" s="906"/>
      <c r="F38" s="905"/>
      <c r="G38" s="905"/>
      <c r="H38" s="905"/>
      <c r="I38" s="905"/>
      <c r="J38" s="905"/>
      <c r="K38" s="905"/>
      <c r="L38" s="905"/>
      <c r="M38" s="905"/>
      <c r="N38" s="1669" t="s">
        <v>689</v>
      </c>
      <c r="O38" s="1669"/>
      <c r="T38" s="308"/>
    </row>
    <row r="39" spans="1:20" s="308" customFormat="1" x14ac:dyDescent="0.2">
      <c r="E39" s="312"/>
      <c r="F39" s="313"/>
      <c r="G39" s="313"/>
      <c r="H39" s="313"/>
      <c r="I39" s="313"/>
      <c r="J39" s="313"/>
      <c r="K39" s="313"/>
      <c r="L39" s="313"/>
      <c r="M39" s="313"/>
      <c r="N39" s="313"/>
    </row>
    <row r="40" spans="1:20" s="308" customFormat="1" x14ac:dyDescent="0.2">
      <c r="E40" s="312"/>
      <c r="F40" s="313"/>
      <c r="G40" s="313"/>
      <c r="H40" s="313"/>
      <c r="I40" s="313"/>
      <c r="J40" s="313"/>
      <c r="K40" s="313"/>
      <c r="L40" s="313"/>
      <c r="M40" s="313"/>
      <c r="N40" s="313"/>
    </row>
    <row r="41" spans="1:20" s="308" customFormat="1" x14ac:dyDescent="0.2">
      <c r="E41" s="312"/>
      <c r="F41" s="313"/>
      <c r="G41" s="313"/>
      <c r="H41" s="313"/>
      <c r="I41" s="313"/>
      <c r="J41" s="313"/>
      <c r="K41" s="313"/>
      <c r="L41" s="313"/>
      <c r="M41" s="313"/>
      <c r="N41" s="313"/>
    </row>
    <row r="47" spans="1:20" x14ac:dyDescent="0.2">
      <c r="E47" s="252"/>
      <c r="F47" s="252"/>
      <c r="G47" s="252"/>
      <c r="H47" s="252"/>
      <c r="I47" s="252"/>
      <c r="J47" s="252"/>
      <c r="K47" s="252"/>
      <c r="L47" s="252"/>
      <c r="M47" s="252"/>
      <c r="N47" s="252"/>
    </row>
    <row r="48" spans="1:20" x14ac:dyDescent="0.2">
      <c r="E48" s="252"/>
      <c r="F48" s="252"/>
      <c r="G48" s="252"/>
      <c r="H48" s="252"/>
      <c r="I48" s="252"/>
      <c r="J48" s="252"/>
      <c r="K48" s="252"/>
      <c r="L48" s="252"/>
      <c r="M48" s="252"/>
      <c r="N48" s="252"/>
    </row>
    <row r="49" s="252" customFormat="1" x14ac:dyDescent="0.2"/>
    <row r="50" s="252" customFormat="1" x14ac:dyDescent="0.2"/>
    <row r="51" s="252" customFormat="1" x14ac:dyDescent="0.2"/>
    <row r="52" s="252" customFormat="1" x14ac:dyDescent="0.2"/>
    <row r="53" s="252" customFormat="1" x14ac:dyDescent="0.2"/>
    <row r="54" s="252" customFormat="1" x14ac:dyDescent="0.2"/>
    <row r="55" s="252" customFormat="1" x14ac:dyDescent="0.2"/>
    <row r="56" s="252" customFormat="1" x14ac:dyDescent="0.2"/>
    <row r="57" s="252" customFormat="1" x14ac:dyDescent="0.2"/>
    <row r="58" s="252" customFormat="1" x14ac:dyDescent="0.2"/>
    <row r="59" s="252" customFormat="1" x14ac:dyDescent="0.2"/>
    <row r="60" s="252" customFormat="1" x14ac:dyDescent="0.2"/>
    <row r="61" s="252" customFormat="1" x14ac:dyDescent="0.2"/>
    <row r="62" s="252" customFormat="1" x14ac:dyDescent="0.2"/>
    <row r="63" s="252" customFormat="1" x14ac:dyDescent="0.2"/>
    <row r="64" s="252" customFormat="1" x14ac:dyDescent="0.2"/>
    <row r="65" s="252" customFormat="1" x14ac:dyDescent="0.2"/>
    <row r="66" s="252" customFormat="1" x14ac:dyDescent="0.2"/>
    <row r="67" s="252" customFormat="1" x14ac:dyDescent="0.2"/>
    <row r="68" s="252" customFormat="1" x14ac:dyDescent="0.2"/>
    <row r="69" s="252" customFormat="1" x14ac:dyDescent="0.2"/>
    <row r="70" s="252" customFormat="1" x14ac:dyDescent="0.2"/>
    <row r="71" s="252" customFormat="1" x14ac:dyDescent="0.2"/>
    <row r="72" s="252" customFormat="1" x14ac:dyDescent="0.2"/>
    <row r="73" s="252" customFormat="1" x14ac:dyDescent="0.2"/>
    <row r="76" s="252" customFormat="1" x14ac:dyDescent="0.2"/>
    <row r="77" s="252" customFormat="1" x14ac:dyDescent="0.2"/>
    <row r="78" s="252" customFormat="1" x14ac:dyDescent="0.2"/>
    <row r="79" s="252" customFormat="1" x14ac:dyDescent="0.2"/>
    <row r="80" s="252" customFormat="1" x14ac:dyDescent="0.2"/>
    <row r="81" s="252" customFormat="1" x14ac:dyDescent="0.2"/>
    <row r="82" s="252" customFormat="1" x14ac:dyDescent="0.2"/>
    <row r="83" s="252" customFormat="1" x14ac:dyDescent="0.2"/>
    <row r="84" s="252" customFormat="1" x14ac:dyDescent="0.2"/>
    <row r="85" s="252" customFormat="1" x14ac:dyDescent="0.2"/>
    <row r="86" s="252" customFormat="1" x14ac:dyDescent="0.2"/>
    <row r="87" s="252" customFormat="1" x14ac:dyDescent="0.2"/>
    <row r="88" s="252" customFormat="1" x14ac:dyDescent="0.2"/>
    <row r="89" s="252" customFormat="1" x14ac:dyDescent="0.2"/>
    <row r="90" s="252" customFormat="1" x14ac:dyDescent="0.2"/>
    <row r="91" s="252" customFormat="1" x14ac:dyDescent="0.2"/>
    <row r="92" s="252" customFormat="1" x14ac:dyDescent="0.2"/>
    <row r="93" s="252" customFormat="1" x14ac:dyDescent="0.2"/>
    <row r="94" s="252" customFormat="1" x14ac:dyDescent="0.2"/>
    <row r="95" s="252" customFormat="1" x14ac:dyDescent="0.2"/>
    <row r="96" s="252" customFormat="1" x14ac:dyDescent="0.2"/>
    <row r="97" s="252" customFormat="1" x14ac:dyDescent="0.2"/>
    <row r="98" s="252" customFormat="1" x14ac:dyDescent="0.2"/>
    <row r="99" s="252" customFormat="1" x14ac:dyDescent="0.2"/>
    <row r="100" s="252" customFormat="1" x14ac:dyDescent="0.2"/>
    <row r="101" s="252" customFormat="1" x14ac:dyDescent="0.2"/>
    <row r="102" s="252" customFormat="1" x14ac:dyDescent="0.2"/>
    <row r="103" s="252" customFormat="1" x14ac:dyDescent="0.2"/>
    <row r="104" s="252" customFormat="1" x14ac:dyDescent="0.2"/>
    <row r="105" s="252" customFormat="1" x14ac:dyDescent="0.2"/>
  </sheetData>
  <mergeCells count="12">
    <mergeCell ref="A37:B37"/>
    <mergeCell ref="A38:B38"/>
    <mergeCell ref="N38:O38"/>
    <mergeCell ref="A1:O1"/>
    <mergeCell ref="A2:O2"/>
    <mergeCell ref="A3:O3"/>
    <mergeCell ref="A5:A6"/>
    <mergeCell ref="B5:B6"/>
    <mergeCell ref="C5:F5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80" orientation="landscape" r:id="rId1"/>
  <rowBreaks count="1" manualBreakCount="1">
    <brk id="26" max="14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93"/>
  <dimension ref="A1:A3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64.85546875" style="27" customWidth="1"/>
    <col min="2" max="255" width="9.140625" style="27"/>
    <col min="256" max="256" width="52.7109375" style="27" customWidth="1"/>
    <col min="257" max="511" width="9.140625" style="27"/>
    <col min="512" max="512" width="52.7109375" style="27" customWidth="1"/>
    <col min="513" max="767" width="9.140625" style="27"/>
    <col min="768" max="768" width="52.7109375" style="27" customWidth="1"/>
    <col min="769" max="1023" width="9.140625" style="27"/>
    <col min="1024" max="1024" width="52.7109375" style="27" customWidth="1"/>
    <col min="1025" max="1279" width="9.140625" style="27"/>
    <col min="1280" max="1280" width="52.7109375" style="27" customWidth="1"/>
    <col min="1281" max="1535" width="9.140625" style="27"/>
    <col min="1536" max="1536" width="52.7109375" style="27" customWidth="1"/>
    <col min="1537" max="1791" width="9.140625" style="27"/>
    <col min="1792" max="1792" width="52.7109375" style="27" customWidth="1"/>
    <col min="1793" max="2047" width="9.140625" style="27"/>
    <col min="2048" max="2048" width="52.7109375" style="27" customWidth="1"/>
    <col min="2049" max="2303" width="9.140625" style="27"/>
    <col min="2304" max="2304" width="52.7109375" style="27" customWidth="1"/>
    <col min="2305" max="2559" width="9.140625" style="27"/>
    <col min="2560" max="2560" width="52.7109375" style="27" customWidth="1"/>
    <col min="2561" max="2815" width="9.140625" style="27"/>
    <col min="2816" max="2816" width="52.7109375" style="27" customWidth="1"/>
    <col min="2817" max="3071" width="9.140625" style="27"/>
    <col min="3072" max="3072" width="52.7109375" style="27" customWidth="1"/>
    <col min="3073" max="3327" width="9.140625" style="27"/>
    <col min="3328" max="3328" width="52.7109375" style="27" customWidth="1"/>
    <col min="3329" max="3583" width="9.140625" style="27"/>
    <col min="3584" max="3584" width="52.7109375" style="27" customWidth="1"/>
    <col min="3585" max="3839" width="9.140625" style="27"/>
    <col min="3840" max="3840" width="52.7109375" style="27" customWidth="1"/>
    <col min="3841" max="4095" width="9.140625" style="27"/>
    <col min="4096" max="4096" width="52.7109375" style="27" customWidth="1"/>
    <col min="4097" max="4351" width="9.140625" style="27"/>
    <col min="4352" max="4352" width="52.7109375" style="27" customWidth="1"/>
    <col min="4353" max="4607" width="9.140625" style="27"/>
    <col min="4608" max="4608" width="52.7109375" style="27" customWidth="1"/>
    <col min="4609" max="4863" width="9.140625" style="27"/>
    <col min="4864" max="4864" width="52.7109375" style="27" customWidth="1"/>
    <col min="4865" max="5119" width="9.140625" style="27"/>
    <col min="5120" max="5120" width="52.7109375" style="27" customWidth="1"/>
    <col min="5121" max="5375" width="9.140625" style="27"/>
    <col min="5376" max="5376" width="52.7109375" style="27" customWidth="1"/>
    <col min="5377" max="5631" width="9.140625" style="27"/>
    <col min="5632" max="5632" width="52.7109375" style="27" customWidth="1"/>
    <col min="5633" max="5887" width="9.140625" style="27"/>
    <col min="5888" max="5888" width="52.7109375" style="27" customWidth="1"/>
    <col min="5889" max="6143" width="9.140625" style="27"/>
    <col min="6144" max="6144" width="52.7109375" style="27" customWidth="1"/>
    <col min="6145" max="6399" width="9.140625" style="27"/>
    <col min="6400" max="6400" width="52.7109375" style="27" customWidth="1"/>
    <col min="6401" max="6655" width="9.140625" style="27"/>
    <col min="6656" max="6656" width="52.7109375" style="27" customWidth="1"/>
    <col min="6657" max="6911" width="9.140625" style="27"/>
    <col min="6912" max="6912" width="52.7109375" style="27" customWidth="1"/>
    <col min="6913" max="7167" width="9.140625" style="27"/>
    <col min="7168" max="7168" width="52.7109375" style="27" customWidth="1"/>
    <col min="7169" max="7423" width="9.140625" style="27"/>
    <col min="7424" max="7424" width="52.7109375" style="27" customWidth="1"/>
    <col min="7425" max="7679" width="9.140625" style="27"/>
    <col min="7680" max="7680" width="52.7109375" style="27" customWidth="1"/>
    <col min="7681" max="7935" width="9.140625" style="27"/>
    <col min="7936" max="7936" width="52.7109375" style="27" customWidth="1"/>
    <col min="7937" max="8191" width="9.140625" style="27"/>
    <col min="8192" max="8192" width="52.7109375" style="27" customWidth="1"/>
    <col min="8193" max="8447" width="9.140625" style="27"/>
    <col min="8448" max="8448" width="52.7109375" style="27" customWidth="1"/>
    <col min="8449" max="8703" width="9.140625" style="27"/>
    <col min="8704" max="8704" width="52.7109375" style="27" customWidth="1"/>
    <col min="8705" max="8959" width="9.140625" style="27"/>
    <col min="8960" max="8960" width="52.7109375" style="27" customWidth="1"/>
    <col min="8961" max="9215" width="9.140625" style="27"/>
    <col min="9216" max="9216" width="52.7109375" style="27" customWidth="1"/>
    <col min="9217" max="9471" width="9.140625" style="27"/>
    <col min="9472" max="9472" width="52.7109375" style="27" customWidth="1"/>
    <col min="9473" max="9727" width="9.140625" style="27"/>
    <col min="9728" max="9728" width="52.7109375" style="27" customWidth="1"/>
    <col min="9729" max="9983" width="9.140625" style="27"/>
    <col min="9984" max="9984" width="52.7109375" style="27" customWidth="1"/>
    <col min="9985" max="10239" width="9.140625" style="27"/>
    <col min="10240" max="10240" width="52.7109375" style="27" customWidth="1"/>
    <col min="10241" max="10495" width="9.140625" style="27"/>
    <col min="10496" max="10496" width="52.7109375" style="27" customWidth="1"/>
    <col min="10497" max="10751" width="9.140625" style="27"/>
    <col min="10752" max="10752" width="52.7109375" style="27" customWidth="1"/>
    <col min="10753" max="11007" width="9.140625" style="27"/>
    <col min="11008" max="11008" width="52.7109375" style="27" customWidth="1"/>
    <col min="11009" max="11263" width="9.140625" style="27"/>
    <col min="11264" max="11264" width="52.7109375" style="27" customWidth="1"/>
    <col min="11265" max="11519" width="9.140625" style="27"/>
    <col min="11520" max="11520" width="52.7109375" style="27" customWidth="1"/>
    <col min="11521" max="11775" width="9.140625" style="27"/>
    <col min="11776" max="11776" width="52.7109375" style="27" customWidth="1"/>
    <col min="11777" max="12031" width="9.140625" style="27"/>
    <col min="12032" max="12032" width="52.7109375" style="27" customWidth="1"/>
    <col min="12033" max="12287" width="9.140625" style="27"/>
    <col min="12288" max="12288" width="52.7109375" style="27" customWidth="1"/>
    <col min="12289" max="12543" width="9.140625" style="27"/>
    <col min="12544" max="12544" width="52.7109375" style="27" customWidth="1"/>
    <col min="12545" max="12799" width="9.140625" style="27"/>
    <col min="12800" max="12800" width="52.7109375" style="27" customWidth="1"/>
    <col min="12801" max="13055" width="9.140625" style="27"/>
    <col min="13056" max="13056" width="52.7109375" style="27" customWidth="1"/>
    <col min="13057" max="13311" width="9.140625" style="27"/>
    <col min="13312" max="13312" width="52.7109375" style="27" customWidth="1"/>
    <col min="13313" max="13567" width="9.140625" style="27"/>
    <col min="13568" max="13568" width="52.7109375" style="27" customWidth="1"/>
    <col min="13569" max="13823" width="9.140625" style="27"/>
    <col min="13824" max="13824" width="52.7109375" style="27" customWidth="1"/>
    <col min="13825" max="14079" width="9.140625" style="27"/>
    <col min="14080" max="14080" width="52.7109375" style="27" customWidth="1"/>
    <col min="14081" max="14335" width="9.140625" style="27"/>
    <col min="14336" max="14336" width="52.7109375" style="27" customWidth="1"/>
    <col min="14337" max="14591" width="9.140625" style="27"/>
    <col min="14592" max="14592" width="52.7109375" style="27" customWidth="1"/>
    <col min="14593" max="14847" width="9.140625" style="27"/>
    <col min="14848" max="14848" width="52.7109375" style="27" customWidth="1"/>
    <col min="14849" max="15103" width="9.140625" style="27"/>
    <col min="15104" max="15104" width="52.7109375" style="27" customWidth="1"/>
    <col min="15105" max="15359" width="9.140625" style="27"/>
    <col min="15360" max="15360" width="52.7109375" style="27" customWidth="1"/>
    <col min="15361" max="15615" width="9.140625" style="27"/>
    <col min="15616" max="15616" width="52.7109375" style="27" customWidth="1"/>
    <col min="15617" max="15871" width="9.140625" style="27"/>
    <col min="15872" max="15872" width="52.7109375" style="27" customWidth="1"/>
    <col min="15873" max="16127" width="9.140625" style="27"/>
    <col min="16128" max="16128" width="52.7109375" style="27" customWidth="1"/>
    <col min="16129" max="16384" width="9.140625" style="27"/>
  </cols>
  <sheetData>
    <row r="1" spans="1:1" ht="84" customHeight="1" thickTop="1" x14ac:dyDescent="0.4">
      <c r="A1" s="1104" t="s">
        <v>1645</v>
      </c>
    </row>
    <row r="2" spans="1:1" ht="53.25" customHeight="1" thickBot="1" x14ac:dyDescent="0.25">
      <c r="A2" s="1105" t="s">
        <v>1644</v>
      </c>
    </row>
    <row r="3" spans="1:1" ht="13.5" thickTop="1" x14ac:dyDescent="0.2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24"/>
  <sheetViews>
    <sheetView view="pageBreakPreview" topLeftCell="A5" zoomScaleNormal="100" zoomScaleSheetLayoutView="100" workbookViewId="0">
      <selection activeCell="Q22" sqref="Q22"/>
    </sheetView>
  </sheetViews>
  <sheetFormatPr defaultRowHeight="15" x14ac:dyDescent="0.25"/>
  <cols>
    <col min="1" max="1" width="40.42578125" style="43" customWidth="1"/>
    <col min="2" max="10" width="9.28515625" style="43" customWidth="1"/>
    <col min="11" max="11" width="39.85546875" style="43" customWidth="1"/>
    <col min="12" max="255" width="9.140625" style="27"/>
    <col min="256" max="256" width="42.7109375" style="27" customWidth="1"/>
    <col min="257" max="257" width="7.7109375" style="27" customWidth="1"/>
    <col min="258" max="258" width="8.42578125" style="27" customWidth="1"/>
    <col min="259" max="260" width="7.7109375" style="27" customWidth="1"/>
    <col min="261" max="261" width="8.42578125" style="27" customWidth="1"/>
    <col min="262" max="263" width="7.7109375" style="27" customWidth="1"/>
    <col min="264" max="264" width="8.42578125" style="27" customWidth="1"/>
    <col min="265" max="265" width="7.7109375" style="27" customWidth="1"/>
    <col min="266" max="266" width="40.7109375" style="27" customWidth="1"/>
    <col min="267" max="511" width="9.140625" style="27"/>
    <col min="512" max="512" width="42.7109375" style="27" customWidth="1"/>
    <col min="513" max="513" width="7.7109375" style="27" customWidth="1"/>
    <col min="514" max="514" width="8.42578125" style="27" customWidth="1"/>
    <col min="515" max="516" width="7.7109375" style="27" customWidth="1"/>
    <col min="517" max="517" width="8.42578125" style="27" customWidth="1"/>
    <col min="518" max="519" width="7.7109375" style="27" customWidth="1"/>
    <col min="520" max="520" width="8.42578125" style="27" customWidth="1"/>
    <col min="521" max="521" width="7.7109375" style="27" customWidth="1"/>
    <col min="522" max="522" width="40.7109375" style="27" customWidth="1"/>
    <col min="523" max="767" width="9.140625" style="27"/>
    <col min="768" max="768" width="42.7109375" style="27" customWidth="1"/>
    <col min="769" max="769" width="7.7109375" style="27" customWidth="1"/>
    <col min="770" max="770" width="8.42578125" style="27" customWidth="1"/>
    <col min="771" max="772" width="7.7109375" style="27" customWidth="1"/>
    <col min="773" max="773" width="8.42578125" style="27" customWidth="1"/>
    <col min="774" max="775" width="7.7109375" style="27" customWidth="1"/>
    <col min="776" max="776" width="8.42578125" style="27" customWidth="1"/>
    <col min="777" max="777" width="7.7109375" style="27" customWidth="1"/>
    <col min="778" max="778" width="40.7109375" style="27" customWidth="1"/>
    <col min="779" max="1023" width="9.140625" style="27"/>
    <col min="1024" max="1024" width="42.7109375" style="27" customWidth="1"/>
    <col min="1025" max="1025" width="7.7109375" style="27" customWidth="1"/>
    <col min="1026" max="1026" width="8.42578125" style="27" customWidth="1"/>
    <col min="1027" max="1028" width="7.7109375" style="27" customWidth="1"/>
    <col min="1029" max="1029" width="8.42578125" style="27" customWidth="1"/>
    <col min="1030" max="1031" width="7.7109375" style="27" customWidth="1"/>
    <col min="1032" max="1032" width="8.42578125" style="27" customWidth="1"/>
    <col min="1033" max="1033" width="7.7109375" style="27" customWidth="1"/>
    <col min="1034" max="1034" width="40.7109375" style="27" customWidth="1"/>
    <col min="1035" max="1279" width="9.140625" style="27"/>
    <col min="1280" max="1280" width="42.7109375" style="27" customWidth="1"/>
    <col min="1281" max="1281" width="7.7109375" style="27" customWidth="1"/>
    <col min="1282" max="1282" width="8.42578125" style="27" customWidth="1"/>
    <col min="1283" max="1284" width="7.7109375" style="27" customWidth="1"/>
    <col min="1285" max="1285" width="8.42578125" style="27" customWidth="1"/>
    <col min="1286" max="1287" width="7.7109375" style="27" customWidth="1"/>
    <col min="1288" max="1288" width="8.42578125" style="27" customWidth="1"/>
    <col min="1289" max="1289" width="7.7109375" style="27" customWidth="1"/>
    <col min="1290" max="1290" width="40.7109375" style="27" customWidth="1"/>
    <col min="1291" max="1535" width="9.140625" style="27"/>
    <col min="1536" max="1536" width="42.7109375" style="27" customWidth="1"/>
    <col min="1537" max="1537" width="7.7109375" style="27" customWidth="1"/>
    <col min="1538" max="1538" width="8.42578125" style="27" customWidth="1"/>
    <col min="1539" max="1540" width="7.7109375" style="27" customWidth="1"/>
    <col min="1541" max="1541" width="8.42578125" style="27" customWidth="1"/>
    <col min="1542" max="1543" width="7.7109375" style="27" customWidth="1"/>
    <col min="1544" max="1544" width="8.42578125" style="27" customWidth="1"/>
    <col min="1545" max="1545" width="7.7109375" style="27" customWidth="1"/>
    <col min="1546" max="1546" width="40.7109375" style="27" customWidth="1"/>
    <col min="1547" max="1791" width="9.140625" style="27"/>
    <col min="1792" max="1792" width="42.7109375" style="27" customWidth="1"/>
    <col min="1793" max="1793" width="7.7109375" style="27" customWidth="1"/>
    <col min="1794" max="1794" width="8.42578125" style="27" customWidth="1"/>
    <col min="1795" max="1796" width="7.7109375" style="27" customWidth="1"/>
    <col min="1797" max="1797" width="8.42578125" style="27" customWidth="1"/>
    <col min="1798" max="1799" width="7.7109375" style="27" customWidth="1"/>
    <col min="1800" max="1800" width="8.42578125" style="27" customWidth="1"/>
    <col min="1801" max="1801" width="7.7109375" style="27" customWidth="1"/>
    <col min="1802" max="1802" width="40.7109375" style="27" customWidth="1"/>
    <col min="1803" max="2047" width="9.140625" style="27"/>
    <col min="2048" max="2048" width="42.7109375" style="27" customWidth="1"/>
    <col min="2049" max="2049" width="7.7109375" style="27" customWidth="1"/>
    <col min="2050" max="2050" width="8.42578125" style="27" customWidth="1"/>
    <col min="2051" max="2052" width="7.7109375" style="27" customWidth="1"/>
    <col min="2053" max="2053" width="8.42578125" style="27" customWidth="1"/>
    <col min="2054" max="2055" width="7.7109375" style="27" customWidth="1"/>
    <col min="2056" max="2056" width="8.42578125" style="27" customWidth="1"/>
    <col min="2057" max="2057" width="7.7109375" style="27" customWidth="1"/>
    <col min="2058" max="2058" width="40.7109375" style="27" customWidth="1"/>
    <col min="2059" max="2303" width="9.140625" style="27"/>
    <col min="2304" max="2304" width="42.7109375" style="27" customWidth="1"/>
    <col min="2305" max="2305" width="7.7109375" style="27" customWidth="1"/>
    <col min="2306" max="2306" width="8.42578125" style="27" customWidth="1"/>
    <col min="2307" max="2308" width="7.7109375" style="27" customWidth="1"/>
    <col min="2309" max="2309" width="8.42578125" style="27" customWidth="1"/>
    <col min="2310" max="2311" width="7.7109375" style="27" customWidth="1"/>
    <col min="2312" max="2312" width="8.42578125" style="27" customWidth="1"/>
    <col min="2313" max="2313" width="7.7109375" style="27" customWidth="1"/>
    <col min="2314" max="2314" width="40.7109375" style="27" customWidth="1"/>
    <col min="2315" max="2559" width="9.140625" style="27"/>
    <col min="2560" max="2560" width="42.7109375" style="27" customWidth="1"/>
    <col min="2561" max="2561" width="7.7109375" style="27" customWidth="1"/>
    <col min="2562" max="2562" width="8.42578125" style="27" customWidth="1"/>
    <col min="2563" max="2564" width="7.7109375" style="27" customWidth="1"/>
    <col min="2565" max="2565" width="8.42578125" style="27" customWidth="1"/>
    <col min="2566" max="2567" width="7.7109375" style="27" customWidth="1"/>
    <col min="2568" max="2568" width="8.42578125" style="27" customWidth="1"/>
    <col min="2569" max="2569" width="7.7109375" style="27" customWidth="1"/>
    <col min="2570" max="2570" width="40.7109375" style="27" customWidth="1"/>
    <col min="2571" max="2815" width="9.140625" style="27"/>
    <col min="2816" max="2816" width="42.7109375" style="27" customWidth="1"/>
    <col min="2817" max="2817" width="7.7109375" style="27" customWidth="1"/>
    <col min="2818" max="2818" width="8.42578125" style="27" customWidth="1"/>
    <col min="2819" max="2820" width="7.7109375" style="27" customWidth="1"/>
    <col min="2821" max="2821" width="8.42578125" style="27" customWidth="1"/>
    <col min="2822" max="2823" width="7.7109375" style="27" customWidth="1"/>
    <col min="2824" max="2824" width="8.42578125" style="27" customWidth="1"/>
    <col min="2825" max="2825" width="7.7109375" style="27" customWidth="1"/>
    <col min="2826" max="2826" width="40.7109375" style="27" customWidth="1"/>
    <col min="2827" max="3071" width="9.140625" style="27"/>
    <col min="3072" max="3072" width="42.7109375" style="27" customWidth="1"/>
    <col min="3073" max="3073" width="7.7109375" style="27" customWidth="1"/>
    <col min="3074" max="3074" width="8.42578125" style="27" customWidth="1"/>
    <col min="3075" max="3076" width="7.7109375" style="27" customWidth="1"/>
    <col min="3077" max="3077" width="8.42578125" style="27" customWidth="1"/>
    <col min="3078" max="3079" width="7.7109375" style="27" customWidth="1"/>
    <col min="3080" max="3080" width="8.42578125" style="27" customWidth="1"/>
    <col min="3081" max="3081" width="7.7109375" style="27" customWidth="1"/>
    <col min="3082" max="3082" width="40.7109375" style="27" customWidth="1"/>
    <col min="3083" max="3327" width="9.140625" style="27"/>
    <col min="3328" max="3328" width="42.7109375" style="27" customWidth="1"/>
    <col min="3329" max="3329" width="7.7109375" style="27" customWidth="1"/>
    <col min="3330" max="3330" width="8.42578125" style="27" customWidth="1"/>
    <col min="3331" max="3332" width="7.7109375" style="27" customWidth="1"/>
    <col min="3333" max="3333" width="8.42578125" style="27" customWidth="1"/>
    <col min="3334" max="3335" width="7.7109375" style="27" customWidth="1"/>
    <col min="3336" max="3336" width="8.42578125" style="27" customWidth="1"/>
    <col min="3337" max="3337" width="7.7109375" style="27" customWidth="1"/>
    <col min="3338" max="3338" width="40.7109375" style="27" customWidth="1"/>
    <col min="3339" max="3583" width="9.140625" style="27"/>
    <col min="3584" max="3584" width="42.7109375" style="27" customWidth="1"/>
    <col min="3585" max="3585" width="7.7109375" style="27" customWidth="1"/>
    <col min="3586" max="3586" width="8.42578125" style="27" customWidth="1"/>
    <col min="3587" max="3588" width="7.7109375" style="27" customWidth="1"/>
    <col min="3589" max="3589" width="8.42578125" style="27" customWidth="1"/>
    <col min="3590" max="3591" width="7.7109375" style="27" customWidth="1"/>
    <col min="3592" max="3592" width="8.42578125" style="27" customWidth="1"/>
    <col min="3593" max="3593" width="7.7109375" style="27" customWidth="1"/>
    <col min="3594" max="3594" width="40.7109375" style="27" customWidth="1"/>
    <col min="3595" max="3839" width="9.140625" style="27"/>
    <col min="3840" max="3840" width="42.7109375" style="27" customWidth="1"/>
    <col min="3841" max="3841" width="7.7109375" style="27" customWidth="1"/>
    <col min="3842" max="3842" width="8.42578125" style="27" customWidth="1"/>
    <col min="3843" max="3844" width="7.7109375" style="27" customWidth="1"/>
    <col min="3845" max="3845" width="8.42578125" style="27" customWidth="1"/>
    <col min="3846" max="3847" width="7.7109375" style="27" customWidth="1"/>
    <col min="3848" max="3848" width="8.42578125" style="27" customWidth="1"/>
    <col min="3849" max="3849" width="7.7109375" style="27" customWidth="1"/>
    <col min="3850" max="3850" width="40.7109375" style="27" customWidth="1"/>
    <col min="3851" max="4095" width="9.140625" style="27"/>
    <col min="4096" max="4096" width="42.7109375" style="27" customWidth="1"/>
    <col min="4097" max="4097" width="7.7109375" style="27" customWidth="1"/>
    <col min="4098" max="4098" width="8.42578125" style="27" customWidth="1"/>
    <col min="4099" max="4100" width="7.7109375" style="27" customWidth="1"/>
    <col min="4101" max="4101" width="8.42578125" style="27" customWidth="1"/>
    <col min="4102" max="4103" width="7.7109375" style="27" customWidth="1"/>
    <col min="4104" max="4104" width="8.42578125" style="27" customWidth="1"/>
    <col min="4105" max="4105" width="7.7109375" style="27" customWidth="1"/>
    <col min="4106" max="4106" width="40.7109375" style="27" customWidth="1"/>
    <col min="4107" max="4351" width="9.140625" style="27"/>
    <col min="4352" max="4352" width="42.7109375" style="27" customWidth="1"/>
    <col min="4353" max="4353" width="7.7109375" style="27" customWidth="1"/>
    <col min="4354" max="4354" width="8.42578125" style="27" customWidth="1"/>
    <col min="4355" max="4356" width="7.7109375" style="27" customWidth="1"/>
    <col min="4357" max="4357" width="8.42578125" style="27" customWidth="1"/>
    <col min="4358" max="4359" width="7.7109375" style="27" customWidth="1"/>
    <col min="4360" max="4360" width="8.42578125" style="27" customWidth="1"/>
    <col min="4361" max="4361" width="7.7109375" style="27" customWidth="1"/>
    <col min="4362" max="4362" width="40.7109375" style="27" customWidth="1"/>
    <col min="4363" max="4607" width="9.140625" style="27"/>
    <col min="4608" max="4608" width="42.7109375" style="27" customWidth="1"/>
    <col min="4609" max="4609" width="7.7109375" style="27" customWidth="1"/>
    <col min="4610" max="4610" width="8.42578125" style="27" customWidth="1"/>
    <col min="4611" max="4612" width="7.7109375" style="27" customWidth="1"/>
    <col min="4613" max="4613" width="8.42578125" style="27" customWidth="1"/>
    <col min="4614" max="4615" width="7.7109375" style="27" customWidth="1"/>
    <col min="4616" max="4616" width="8.42578125" style="27" customWidth="1"/>
    <col min="4617" max="4617" width="7.7109375" style="27" customWidth="1"/>
    <col min="4618" max="4618" width="40.7109375" style="27" customWidth="1"/>
    <col min="4619" max="4863" width="9.140625" style="27"/>
    <col min="4864" max="4864" width="42.7109375" style="27" customWidth="1"/>
    <col min="4865" max="4865" width="7.7109375" style="27" customWidth="1"/>
    <col min="4866" max="4866" width="8.42578125" style="27" customWidth="1"/>
    <col min="4867" max="4868" width="7.7109375" style="27" customWidth="1"/>
    <col min="4869" max="4869" width="8.42578125" style="27" customWidth="1"/>
    <col min="4870" max="4871" width="7.7109375" style="27" customWidth="1"/>
    <col min="4872" max="4872" width="8.42578125" style="27" customWidth="1"/>
    <col min="4873" max="4873" width="7.7109375" style="27" customWidth="1"/>
    <col min="4874" max="4874" width="40.7109375" style="27" customWidth="1"/>
    <col min="4875" max="5119" width="9.140625" style="27"/>
    <col min="5120" max="5120" width="42.7109375" style="27" customWidth="1"/>
    <col min="5121" max="5121" width="7.7109375" style="27" customWidth="1"/>
    <col min="5122" max="5122" width="8.42578125" style="27" customWidth="1"/>
    <col min="5123" max="5124" width="7.7109375" style="27" customWidth="1"/>
    <col min="5125" max="5125" width="8.42578125" style="27" customWidth="1"/>
    <col min="5126" max="5127" width="7.7109375" style="27" customWidth="1"/>
    <col min="5128" max="5128" width="8.42578125" style="27" customWidth="1"/>
    <col min="5129" max="5129" width="7.7109375" style="27" customWidth="1"/>
    <col min="5130" max="5130" width="40.7109375" style="27" customWidth="1"/>
    <col min="5131" max="5375" width="9.140625" style="27"/>
    <col min="5376" max="5376" width="42.7109375" style="27" customWidth="1"/>
    <col min="5377" max="5377" width="7.7109375" style="27" customWidth="1"/>
    <col min="5378" max="5378" width="8.42578125" style="27" customWidth="1"/>
    <col min="5379" max="5380" width="7.7109375" style="27" customWidth="1"/>
    <col min="5381" max="5381" width="8.42578125" style="27" customWidth="1"/>
    <col min="5382" max="5383" width="7.7109375" style="27" customWidth="1"/>
    <col min="5384" max="5384" width="8.42578125" style="27" customWidth="1"/>
    <col min="5385" max="5385" width="7.7109375" style="27" customWidth="1"/>
    <col min="5386" max="5386" width="40.7109375" style="27" customWidth="1"/>
    <col min="5387" max="5631" width="9.140625" style="27"/>
    <col min="5632" max="5632" width="42.7109375" style="27" customWidth="1"/>
    <col min="5633" max="5633" width="7.7109375" style="27" customWidth="1"/>
    <col min="5634" max="5634" width="8.42578125" style="27" customWidth="1"/>
    <col min="5635" max="5636" width="7.7109375" style="27" customWidth="1"/>
    <col min="5637" max="5637" width="8.42578125" style="27" customWidth="1"/>
    <col min="5638" max="5639" width="7.7109375" style="27" customWidth="1"/>
    <col min="5640" max="5640" width="8.42578125" style="27" customWidth="1"/>
    <col min="5641" max="5641" width="7.7109375" style="27" customWidth="1"/>
    <col min="5642" max="5642" width="40.7109375" style="27" customWidth="1"/>
    <col min="5643" max="5887" width="9.140625" style="27"/>
    <col min="5888" max="5888" width="42.7109375" style="27" customWidth="1"/>
    <col min="5889" max="5889" width="7.7109375" style="27" customWidth="1"/>
    <col min="5890" max="5890" width="8.42578125" style="27" customWidth="1"/>
    <col min="5891" max="5892" width="7.7109375" style="27" customWidth="1"/>
    <col min="5893" max="5893" width="8.42578125" style="27" customWidth="1"/>
    <col min="5894" max="5895" width="7.7109375" style="27" customWidth="1"/>
    <col min="5896" max="5896" width="8.42578125" style="27" customWidth="1"/>
    <col min="5897" max="5897" width="7.7109375" style="27" customWidth="1"/>
    <col min="5898" max="5898" width="40.7109375" style="27" customWidth="1"/>
    <col min="5899" max="6143" width="9.140625" style="27"/>
    <col min="6144" max="6144" width="42.7109375" style="27" customWidth="1"/>
    <col min="6145" max="6145" width="7.7109375" style="27" customWidth="1"/>
    <col min="6146" max="6146" width="8.42578125" style="27" customWidth="1"/>
    <col min="6147" max="6148" width="7.7109375" style="27" customWidth="1"/>
    <col min="6149" max="6149" width="8.42578125" style="27" customWidth="1"/>
    <col min="6150" max="6151" width="7.7109375" style="27" customWidth="1"/>
    <col min="6152" max="6152" width="8.42578125" style="27" customWidth="1"/>
    <col min="6153" max="6153" width="7.7109375" style="27" customWidth="1"/>
    <col min="6154" max="6154" width="40.7109375" style="27" customWidth="1"/>
    <col min="6155" max="6399" width="9.140625" style="27"/>
    <col min="6400" max="6400" width="42.7109375" style="27" customWidth="1"/>
    <col min="6401" max="6401" width="7.7109375" style="27" customWidth="1"/>
    <col min="6402" max="6402" width="8.42578125" style="27" customWidth="1"/>
    <col min="6403" max="6404" width="7.7109375" style="27" customWidth="1"/>
    <col min="6405" max="6405" width="8.42578125" style="27" customWidth="1"/>
    <col min="6406" max="6407" width="7.7109375" style="27" customWidth="1"/>
    <col min="6408" max="6408" width="8.42578125" style="27" customWidth="1"/>
    <col min="6409" max="6409" width="7.7109375" style="27" customWidth="1"/>
    <col min="6410" max="6410" width="40.7109375" style="27" customWidth="1"/>
    <col min="6411" max="6655" width="9.140625" style="27"/>
    <col min="6656" max="6656" width="42.7109375" style="27" customWidth="1"/>
    <col min="6657" max="6657" width="7.7109375" style="27" customWidth="1"/>
    <col min="6658" max="6658" width="8.42578125" style="27" customWidth="1"/>
    <col min="6659" max="6660" width="7.7109375" style="27" customWidth="1"/>
    <col min="6661" max="6661" width="8.42578125" style="27" customWidth="1"/>
    <col min="6662" max="6663" width="7.7109375" style="27" customWidth="1"/>
    <col min="6664" max="6664" width="8.42578125" style="27" customWidth="1"/>
    <col min="6665" max="6665" width="7.7109375" style="27" customWidth="1"/>
    <col min="6666" max="6666" width="40.7109375" style="27" customWidth="1"/>
    <col min="6667" max="6911" width="9.140625" style="27"/>
    <col min="6912" max="6912" width="42.7109375" style="27" customWidth="1"/>
    <col min="6913" max="6913" width="7.7109375" style="27" customWidth="1"/>
    <col min="6914" max="6914" width="8.42578125" style="27" customWidth="1"/>
    <col min="6915" max="6916" width="7.7109375" style="27" customWidth="1"/>
    <col min="6917" max="6917" width="8.42578125" style="27" customWidth="1"/>
    <col min="6918" max="6919" width="7.7109375" style="27" customWidth="1"/>
    <col min="6920" max="6920" width="8.42578125" style="27" customWidth="1"/>
    <col min="6921" max="6921" width="7.7109375" style="27" customWidth="1"/>
    <col min="6922" max="6922" width="40.7109375" style="27" customWidth="1"/>
    <col min="6923" max="7167" width="9.140625" style="27"/>
    <col min="7168" max="7168" width="42.7109375" style="27" customWidth="1"/>
    <col min="7169" max="7169" width="7.7109375" style="27" customWidth="1"/>
    <col min="7170" max="7170" width="8.42578125" style="27" customWidth="1"/>
    <col min="7171" max="7172" width="7.7109375" style="27" customWidth="1"/>
    <col min="7173" max="7173" width="8.42578125" style="27" customWidth="1"/>
    <col min="7174" max="7175" width="7.7109375" style="27" customWidth="1"/>
    <col min="7176" max="7176" width="8.42578125" style="27" customWidth="1"/>
    <col min="7177" max="7177" width="7.7109375" style="27" customWidth="1"/>
    <col min="7178" max="7178" width="40.7109375" style="27" customWidth="1"/>
    <col min="7179" max="7423" width="9.140625" style="27"/>
    <col min="7424" max="7424" width="42.7109375" style="27" customWidth="1"/>
    <col min="7425" max="7425" width="7.7109375" style="27" customWidth="1"/>
    <col min="7426" max="7426" width="8.42578125" style="27" customWidth="1"/>
    <col min="7427" max="7428" width="7.7109375" style="27" customWidth="1"/>
    <col min="7429" max="7429" width="8.42578125" style="27" customWidth="1"/>
    <col min="7430" max="7431" width="7.7109375" style="27" customWidth="1"/>
    <col min="7432" max="7432" width="8.42578125" style="27" customWidth="1"/>
    <col min="7433" max="7433" width="7.7109375" style="27" customWidth="1"/>
    <col min="7434" max="7434" width="40.7109375" style="27" customWidth="1"/>
    <col min="7435" max="7679" width="9.140625" style="27"/>
    <col min="7680" max="7680" width="42.7109375" style="27" customWidth="1"/>
    <col min="7681" max="7681" width="7.7109375" style="27" customWidth="1"/>
    <col min="7682" max="7682" width="8.42578125" style="27" customWidth="1"/>
    <col min="7683" max="7684" width="7.7109375" style="27" customWidth="1"/>
    <col min="7685" max="7685" width="8.42578125" style="27" customWidth="1"/>
    <col min="7686" max="7687" width="7.7109375" style="27" customWidth="1"/>
    <col min="7688" max="7688" width="8.42578125" style="27" customWidth="1"/>
    <col min="7689" max="7689" width="7.7109375" style="27" customWidth="1"/>
    <col min="7690" max="7690" width="40.7109375" style="27" customWidth="1"/>
    <col min="7691" max="7935" width="9.140625" style="27"/>
    <col min="7936" max="7936" width="42.7109375" style="27" customWidth="1"/>
    <col min="7937" max="7937" width="7.7109375" style="27" customWidth="1"/>
    <col min="7938" max="7938" width="8.42578125" style="27" customWidth="1"/>
    <col min="7939" max="7940" width="7.7109375" style="27" customWidth="1"/>
    <col min="7941" max="7941" width="8.42578125" style="27" customWidth="1"/>
    <col min="7942" max="7943" width="7.7109375" style="27" customWidth="1"/>
    <col min="7944" max="7944" width="8.42578125" style="27" customWidth="1"/>
    <col min="7945" max="7945" width="7.7109375" style="27" customWidth="1"/>
    <col min="7946" max="7946" width="40.7109375" style="27" customWidth="1"/>
    <col min="7947" max="8191" width="9.140625" style="27"/>
    <col min="8192" max="8192" width="42.7109375" style="27" customWidth="1"/>
    <col min="8193" max="8193" width="7.7109375" style="27" customWidth="1"/>
    <col min="8194" max="8194" width="8.42578125" style="27" customWidth="1"/>
    <col min="8195" max="8196" width="7.7109375" style="27" customWidth="1"/>
    <col min="8197" max="8197" width="8.42578125" style="27" customWidth="1"/>
    <col min="8198" max="8199" width="7.7109375" style="27" customWidth="1"/>
    <col min="8200" max="8200" width="8.42578125" style="27" customWidth="1"/>
    <col min="8201" max="8201" width="7.7109375" style="27" customWidth="1"/>
    <col min="8202" max="8202" width="40.7109375" style="27" customWidth="1"/>
    <col min="8203" max="8447" width="9.140625" style="27"/>
    <col min="8448" max="8448" width="42.7109375" style="27" customWidth="1"/>
    <col min="8449" max="8449" width="7.7109375" style="27" customWidth="1"/>
    <col min="8450" max="8450" width="8.42578125" style="27" customWidth="1"/>
    <col min="8451" max="8452" width="7.7109375" style="27" customWidth="1"/>
    <col min="8453" max="8453" width="8.42578125" style="27" customWidth="1"/>
    <col min="8454" max="8455" width="7.7109375" style="27" customWidth="1"/>
    <col min="8456" max="8456" width="8.42578125" style="27" customWidth="1"/>
    <col min="8457" max="8457" width="7.7109375" style="27" customWidth="1"/>
    <col min="8458" max="8458" width="40.7109375" style="27" customWidth="1"/>
    <col min="8459" max="8703" width="9.140625" style="27"/>
    <col min="8704" max="8704" width="42.7109375" style="27" customWidth="1"/>
    <col min="8705" max="8705" width="7.7109375" style="27" customWidth="1"/>
    <col min="8706" max="8706" width="8.42578125" style="27" customWidth="1"/>
    <col min="8707" max="8708" width="7.7109375" style="27" customWidth="1"/>
    <col min="8709" max="8709" width="8.42578125" style="27" customWidth="1"/>
    <col min="8710" max="8711" width="7.7109375" style="27" customWidth="1"/>
    <col min="8712" max="8712" width="8.42578125" style="27" customWidth="1"/>
    <col min="8713" max="8713" width="7.7109375" style="27" customWidth="1"/>
    <col min="8714" max="8714" width="40.7109375" style="27" customWidth="1"/>
    <col min="8715" max="8959" width="9.140625" style="27"/>
    <col min="8960" max="8960" width="42.7109375" style="27" customWidth="1"/>
    <col min="8961" max="8961" width="7.7109375" style="27" customWidth="1"/>
    <col min="8962" max="8962" width="8.42578125" style="27" customWidth="1"/>
    <col min="8963" max="8964" width="7.7109375" style="27" customWidth="1"/>
    <col min="8965" max="8965" width="8.42578125" style="27" customWidth="1"/>
    <col min="8966" max="8967" width="7.7109375" style="27" customWidth="1"/>
    <col min="8968" max="8968" width="8.42578125" style="27" customWidth="1"/>
    <col min="8969" max="8969" width="7.7109375" style="27" customWidth="1"/>
    <col min="8970" max="8970" width="40.7109375" style="27" customWidth="1"/>
    <col min="8971" max="9215" width="9.140625" style="27"/>
    <col min="9216" max="9216" width="42.7109375" style="27" customWidth="1"/>
    <col min="9217" max="9217" width="7.7109375" style="27" customWidth="1"/>
    <col min="9218" max="9218" width="8.42578125" style="27" customWidth="1"/>
    <col min="9219" max="9220" width="7.7109375" style="27" customWidth="1"/>
    <col min="9221" max="9221" width="8.42578125" style="27" customWidth="1"/>
    <col min="9222" max="9223" width="7.7109375" style="27" customWidth="1"/>
    <col min="9224" max="9224" width="8.42578125" style="27" customWidth="1"/>
    <col min="9225" max="9225" width="7.7109375" style="27" customWidth="1"/>
    <col min="9226" max="9226" width="40.7109375" style="27" customWidth="1"/>
    <col min="9227" max="9471" width="9.140625" style="27"/>
    <col min="9472" max="9472" width="42.7109375" style="27" customWidth="1"/>
    <col min="9473" max="9473" width="7.7109375" style="27" customWidth="1"/>
    <col min="9474" max="9474" width="8.42578125" style="27" customWidth="1"/>
    <col min="9475" max="9476" width="7.7109375" style="27" customWidth="1"/>
    <col min="9477" max="9477" width="8.42578125" style="27" customWidth="1"/>
    <col min="9478" max="9479" width="7.7109375" style="27" customWidth="1"/>
    <col min="9480" max="9480" width="8.42578125" style="27" customWidth="1"/>
    <col min="9481" max="9481" width="7.7109375" style="27" customWidth="1"/>
    <col min="9482" max="9482" width="40.7109375" style="27" customWidth="1"/>
    <col min="9483" max="9727" width="9.140625" style="27"/>
    <col min="9728" max="9728" width="42.7109375" style="27" customWidth="1"/>
    <col min="9729" max="9729" width="7.7109375" style="27" customWidth="1"/>
    <col min="9730" max="9730" width="8.42578125" style="27" customWidth="1"/>
    <col min="9731" max="9732" width="7.7109375" style="27" customWidth="1"/>
    <col min="9733" max="9733" width="8.42578125" style="27" customWidth="1"/>
    <col min="9734" max="9735" width="7.7109375" style="27" customWidth="1"/>
    <col min="9736" max="9736" width="8.42578125" style="27" customWidth="1"/>
    <col min="9737" max="9737" width="7.7109375" style="27" customWidth="1"/>
    <col min="9738" max="9738" width="40.7109375" style="27" customWidth="1"/>
    <col min="9739" max="9983" width="9.140625" style="27"/>
    <col min="9984" max="9984" width="42.7109375" style="27" customWidth="1"/>
    <col min="9985" max="9985" width="7.7109375" style="27" customWidth="1"/>
    <col min="9986" max="9986" width="8.42578125" style="27" customWidth="1"/>
    <col min="9987" max="9988" width="7.7109375" style="27" customWidth="1"/>
    <col min="9989" max="9989" width="8.42578125" style="27" customWidth="1"/>
    <col min="9990" max="9991" width="7.7109375" style="27" customWidth="1"/>
    <col min="9992" max="9992" width="8.42578125" style="27" customWidth="1"/>
    <col min="9993" max="9993" width="7.7109375" style="27" customWidth="1"/>
    <col min="9994" max="9994" width="40.7109375" style="27" customWidth="1"/>
    <col min="9995" max="10239" width="9.140625" style="27"/>
    <col min="10240" max="10240" width="42.7109375" style="27" customWidth="1"/>
    <col min="10241" max="10241" width="7.7109375" style="27" customWidth="1"/>
    <col min="10242" max="10242" width="8.42578125" style="27" customWidth="1"/>
    <col min="10243" max="10244" width="7.7109375" style="27" customWidth="1"/>
    <col min="10245" max="10245" width="8.42578125" style="27" customWidth="1"/>
    <col min="10246" max="10247" width="7.7109375" style="27" customWidth="1"/>
    <col min="10248" max="10248" width="8.42578125" style="27" customWidth="1"/>
    <col min="10249" max="10249" width="7.7109375" style="27" customWidth="1"/>
    <col min="10250" max="10250" width="40.7109375" style="27" customWidth="1"/>
    <col min="10251" max="10495" width="9.140625" style="27"/>
    <col min="10496" max="10496" width="42.7109375" style="27" customWidth="1"/>
    <col min="10497" max="10497" width="7.7109375" style="27" customWidth="1"/>
    <col min="10498" max="10498" width="8.42578125" style="27" customWidth="1"/>
    <col min="10499" max="10500" width="7.7109375" style="27" customWidth="1"/>
    <col min="10501" max="10501" width="8.42578125" style="27" customWidth="1"/>
    <col min="10502" max="10503" width="7.7109375" style="27" customWidth="1"/>
    <col min="10504" max="10504" width="8.42578125" style="27" customWidth="1"/>
    <col min="10505" max="10505" width="7.7109375" style="27" customWidth="1"/>
    <col min="10506" max="10506" width="40.7109375" style="27" customWidth="1"/>
    <col min="10507" max="10751" width="9.140625" style="27"/>
    <col min="10752" max="10752" width="42.7109375" style="27" customWidth="1"/>
    <col min="10753" max="10753" width="7.7109375" style="27" customWidth="1"/>
    <col min="10754" max="10754" width="8.42578125" style="27" customWidth="1"/>
    <col min="10755" max="10756" width="7.7109375" style="27" customWidth="1"/>
    <col min="10757" max="10757" width="8.42578125" style="27" customWidth="1"/>
    <col min="10758" max="10759" width="7.7109375" style="27" customWidth="1"/>
    <col min="10760" max="10760" width="8.42578125" style="27" customWidth="1"/>
    <col min="10761" max="10761" width="7.7109375" style="27" customWidth="1"/>
    <col min="10762" max="10762" width="40.7109375" style="27" customWidth="1"/>
    <col min="10763" max="11007" width="9.140625" style="27"/>
    <col min="11008" max="11008" width="42.7109375" style="27" customWidth="1"/>
    <col min="11009" max="11009" width="7.7109375" style="27" customWidth="1"/>
    <col min="11010" max="11010" width="8.42578125" style="27" customWidth="1"/>
    <col min="11011" max="11012" width="7.7109375" style="27" customWidth="1"/>
    <col min="11013" max="11013" width="8.42578125" style="27" customWidth="1"/>
    <col min="11014" max="11015" width="7.7109375" style="27" customWidth="1"/>
    <col min="11016" max="11016" width="8.42578125" style="27" customWidth="1"/>
    <col min="11017" max="11017" width="7.7109375" style="27" customWidth="1"/>
    <col min="11018" max="11018" width="40.7109375" style="27" customWidth="1"/>
    <col min="11019" max="11263" width="9.140625" style="27"/>
    <col min="11264" max="11264" width="42.7109375" style="27" customWidth="1"/>
    <col min="11265" max="11265" width="7.7109375" style="27" customWidth="1"/>
    <col min="11266" max="11266" width="8.42578125" style="27" customWidth="1"/>
    <col min="11267" max="11268" width="7.7109375" style="27" customWidth="1"/>
    <col min="11269" max="11269" width="8.42578125" style="27" customWidth="1"/>
    <col min="11270" max="11271" width="7.7109375" style="27" customWidth="1"/>
    <col min="11272" max="11272" width="8.42578125" style="27" customWidth="1"/>
    <col min="11273" max="11273" width="7.7109375" style="27" customWidth="1"/>
    <col min="11274" max="11274" width="40.7109375" style="27" customWidth="1"/>
    <col min="11275" max="11519" width="9.140625" style="27"/>
    <col min="11520" max="11520" width="42.7109375" style="27" customWidth="1"/>
    <col min="11521" max="11521" width="7.7109375" style="27" customWidth="1"/>
    <col min="11522" max="11522" width="8.42578125" style="27" customWidth="1"/>
    <col min="11523" max="11524" width="7.7109375" style="27" customWidth="1"/>
    <col min="11525" max="11525" width="8.42578125" style="27" customWidth="1"/>
    <col min="11526" max="11527" width="7.7109375" style="27" customWidth="1"/>
    <col min="11528" max="11528" width="8.42578125" style="27" customWidth="1"/>
    <col min="11529" max="11529" width="7.7109375" style="27" customWidth="1"/>
    <col min="11530" max="11530" width="40.7109375" style="27" customWidth="1"/>
    <col min="11531" max="11775" width="9.140625" style="27"/>
    <col min="11776" max="11776" width="42.7109375" style="27" customWidth="1"/>
    <col min="11777" max="11777" width="7.7109375" style="27" customWidth="1"/>
    <col min="11778" max="11778" width="8.42578125" style="27" customWidth="1"/>
    <col min="11779" max="11780" width="7.7109375" style="27" customWidth="1"/>
    <col min="11781" max="11781" width="8.42578125" style="27" customWidth="1"/>
    <col min="11782" max="11783" width="7.7109375" style="27" customWidth="1"/>
    <col min="11784" max="11784" width="8.42578125" style="27" customWidth="1"/>
    <col min="11785" max="11785" width="7.7109375" style="27" customWidth="1"/>
    <col min="11786" max="11786" width="40.7109375" style="27" customWidth="1"/>
    <col min="11787" max="12031" width="9.140625" style="27"/>
    <col min="12032" max="12032" width="42.7109375" style="27" customWidth="1"/>
    <col min="12033" max="12033" width="7.7109375" style="27" customWidth="1"/>
    <col min="12034" max="12034" width="8.42578125" style="27" customWidth="1"/>
    <col min="12035" max="12036" width="7.7109375" style="27" customWidth="1"/>
    <col min="12037" max="12037" width="8.42578125" style="27" customWidth="1"/>
    <col min="12038" max="12039" width="7.7109375" style="27" customWidth="1"/>
    <col min="12040" max="12040" width="8.42578125" style="27" customWidth="1"/>
    <col min="12041" max="12041" width="7.7109375" style="27" customWidth="1"/>
    <col min="12042" max="12042" width="40.7109375" style="27" customWidth="1"/>
    <col min="12043" max="12287" width="9.140625" style="27"/>
    <col min="12288" max="12288" width="42.7109375" style="27" customWidth="1"/>
    <col min="12289" max="12289" width="7.7109375" style="27" customWidth="1"/>
    <col min="12290" max="12290" width="8.42578125" style="27" customWidth="1"/>
    <col min="12291" max="12292" width="7.7109375" style="27" customWidth="1"/>
    <col min="12293" max="12293" width="8.42578125" style="27" customWidth="1"/>
    <col min="12294" max="12295" width="7.7109375" style="27" customWidth="1"/>
    <col min="12296" max="12296" width="8.42578125" style="27" customWidth="1"/>
    <col min="12297" max="12297" width="7.7109375" style="27" customWidth="1"/>
    <col min="12298" max="12298" width="40.7109375" style="27" customWidth="1"/>
    <col min="12299" max="12543" width="9.140625" style="27"/>
    <col min="12544" max="12544" width="42.7109375" style="27" customWidth="1"/>
    <col min="12545" max="12545" width="7.7109375" style="27" customWidth="1"/>
    <col min="12546" max="12546" width="8.42578125" style="27" customWidth="1"/>
    <col min="12547" max="12548" width="7.7109375" style="27" customWidth="1"/>
    <col min="12549" max="12549" width="8.42578125" style="27" customWidth="1"/>
    <col min="12550" max="12551" width="7.7109375" style="27" customWidth="1"/>
    <col min="12552" max="12552" width="8.42578125" style="27" customWidth="1"/>
    <col min="12553" max="12553" width="7.7109375" style="27" customWidth="1"/>
    <col min="12554" max="12554" width="40.7109375" style="27" customWidth="1"/>
    <col min="12555" max="12799" width="9.140625" style="27"/>
    <col min="12800" max="12800" width="42.7109375" style="27" customWidth="1"/>
    <col min="12801" max="12801" width="7.7109375" style="27" customWidth="1"/>
    <col min="12802" max="12802" width="8.42578125" style="27" customWidth="1"/>
    <col min="12803" max="12804" width="7.7109375" style="27" customWidth="1"/>
    <col min="12805" max="12805" width="8.42578125" style="27" customWidth="1"/>
    <col min="12806" max="12807" width="7.7109375" style="27" customWidth="1"/>
    <col min="12808" max="12808" width="8.42578125" style="27" customWidth="1"/>
    <col min="12809" max="12809" width="7.7109375" style="27" customWidth="1"/>
    <col min="12810" max="12810" width="40.7109375" style="27" customWidth="1"/>
    <col min="12811" max="13055" width="9.140625" style="27"/>
    <col min="13056" max="13056" width="42.7109375" style="27" customWidth="1"/>
    <col min="13057" max="13057" width="7.7109375" style="27" customWidth="1"/>
    <col min="13058" max="13058" width="8.42578125" style="27" customWidth="1"/>
    <col min="13059" max="13060" width="7.7109375" style="27" customWidth="1"/>
    <col min="13061" max="13061" width="8.42578125" style="27" customWidth="1"/>
    <col min="13062" max="13063" width="7.7109375" style="27" customWidth="1"/>
    <col min="13064" max="13064" width="8.42578125" style="27" customWidth="1"/>
    <col min="13065" max="13065" width="7.7109375" style="27" customWidth="1"/>
    <col min="13066" max="13066" width="40.7109375" style="27" customWidth="1"/>
    <col min="13067" max="13311" width="9.140625" style="27"/>
    <col min="13312" max="13312" width="42.7109375" style="27" customWidth="1"/>
    <col min="13313" max="13313" width="7.7109375" style="27" customWidth="1"/>
    <col min="13314" max="13314" width="8.42578125" style="27" customWidth="1"/>
    <col min="13315" max="13316" width="7.7109375" style="27" customWidth="1"/>
    <col min="13317" max="13317" width="8.42578125" style="27" customWidth="1"/>
    <col min="13318" max="13319" width="7.7109375" style="27" customWidth="1"/>
    <col min="13320" max="13320" width="8.42578125" style="27" customWidth="1"/>
    <col min="13321" max="13321" width="7.7109375" style="27" customWidth="1"/>
    <col min="13322" max="13322" width="40.7109375" style="27" customWidth="1"/>
    <col min="13323" max="13567" width="9.140625" style="27"/>
    <col min="13568" max="13568" width="42.7109375" style="27" customWidth="1"/>
    <col min="13569" max="13569" width="7.7109375" style="27" customWidth="1"/>
    <col min="13570" max="13570" width="8.42578125" style="27" customWidth="1"/>
    <col min="13571" max="13572" width="7.7109375" style="27" customWidth="1"/>
    <col min="13573" max="13573" width="8.42578125" style="27" customWidth="1"/>
    <col min="13574" max="13575" width="7.7109375" style="27" customWidth="1"/>
    <col min="13576" max="13576" width="8.42578125" style="27" customWidth="1"/>
    <col min="13577" max="13577" width="7.7109375" style="27" customWidth="1"/>
    <col min="13578" max="13578" width="40.7109375" style="27" customWidth="1"/>
    <col min="13579" max="13823" width="9.140625" style="27"/>
    <col min="13824" max="13824" width="42.7109375" style="27" customWidth="1"/>
    <col min="13825" max="13825" width="7.7109375" style="27" customWidth="1"/>
    <col min="13826" max="13826" width="8.42578125" style="27" customWidth="1"/>
    <col min="13827" max="13828" width="7.7109375" style="27" customWidth="1"/>
    <col min="13829" max="13829" width="8.42578125" style="27" customWidth="1"/>
    <col min="13830" max="13831" width="7.7109375" style="27" customWidth="1"/>
    <col min="13832" max="13832" width="8.42578125" style="27" customWidth="1"/>
    <col min="13833" max="13833" width="7.7109375" style="27" customWidth="1"/>
    <col min="13834" max="13834" width="40.7109375" style="27" customWidth="1"/>
    <col min="13835" max="14079" width="9.140625" style="27"/>
    <col min="14080" max="14080" width="42.7109375" style="27" customWidth="1"/>
    <col min="14081" max="14081" width="7.7109375" style="27" customWidth="1"/>
    <col min="14082" max="14082" width="8.42578125" style="27" customWidth="1"/>
    <col min="14083" max="14084" width="7.7109375" style="27" customWidth="1"/>
    <col min="14085" max="14085" width="8.42578125" style="27" customWidth="1"/>
    <col min="14086" max="14087" width="7.7109375" style="27" customWidth="1"/>
    <col min="14088" max="14088" width="8.42578125" style="27" customWidth="1"/>
    <col min="14089" max="14089" width="7.7109375" style="27" customWidth="1"/>
    <col min="14090" max="14090" width="40.7109375" style="27" customWidth="1"/>
    <col min="14091" max="14335" width="9.140625" style="27"/>
    <col min="14336" max="14336" width="42.7109375" style="27" customWidth="1"/>
    <col min="14337" max="14337" width="7.7109375" style="27" customWidth="1"/>
    <col min="14338" max="14338" width="8.42578125" style="27" customWidth="1"/>
    <col min="14339" max="14340" width="7.7109375" style="27" customWidth="1"/>
    <col min="14341" max="14341" width="8.42578125" style="27" customWidth="1"/>
    <col min="14342" max="14343" width="7.7109375" style="27" customWidth="1"/>
    <col min="14344" max="14344" width="8.42578125" style="27" customWidth="1"/>
    <col min="14345" max="14345" width="7.7109375" style="27" customWidth="1"/>
    <col min="14346" max="14346" width="40.7109375" style="27" customWidth="1"/>
    <col min="14347" max="14591" width="9.140625" style="27"/>
    <col min="14592" max="14592" width="42.7109375" style="27" customWidth="1"/>
    <col min="14593" max="14593" width="7.7109375" style="27" customWidth="1"/>
    <col min="14594" max="14594" width="8.42578125" style="27" customWidth="1"/>
    <col min="14595" max="14596" width="7.7109375" style="27" customWidth="1"/>
    <col min="14597" max="14597" width="8.42578125" style="27" customWidth="1"/>
    <col min="14598" max="14599" width="7.7109375" style="27" customWidth="1"/>
    <col min="14600" max="14600" width="8.42578125" style="27" customWidth="1"/>
    <col min="14601" max="14601" width="7.7109375" style="27" customWidth="1"/>
    <col min="14602" max="14602" width="40.7109375" style="27" customWidth="1"/>
    <col min="14603" max="14847" width="9.140625" style="27"/>
    <col min="14848" max="14848" width="42.7109375" style="27" customWidth="1"/>
    <col min="14849" max="14849" width="7.7109375" style="27" customWidth="1"/>
    <col min="14850" max="14850" width="8.42578125" style="27" customWidth="1"/>
    <col min="14851" max="14852" width="7.7109375" style="27" customWidth="1"/>
    <col min="14853" max="14853" width="8.42578125" style="27" customWidth="1"/>
    <col min="14854" max="14855" width="7.7109375" style="27" customWidth="1"/>
    <col min="14856" max="14856" width="8.42578125" style="27" customWidth="1"/>
    <col min="14857" max="14857" width="7.7109375" style="27" customWidth="1"/>
    <col min="14858" max="14858" width="40.7109375" style="27" customWidth="1"/>
    <col min="14859" max="15103" width="9.140625" style="27"/>
    <col min="15104" max="15104" width="42.7109375" style="27" customWidth="1"/>
    <col min="15105" max="15105" width="7.7109375" style="27" customWidth="1"/>
    <col min="15106" max="15106" width="8.42578125" style="27" customWidth="1"/>
    <col min="15107" max="15108" width="7.7109375" style="27" customWidth="1"/>
    <col min="15109" max="15109" width="8.42578125" style="27" customWidth="1"/>
    <col min="15110" max="15111" width="7.7109375" style="27" customWidth="1"/>
    <col min="15112" max="15112" width="8.42578125" style="27" customWidth="1"/>
    <col min="15113" max="15113" width="7.7109375" style="27" customWidth="1"/>
    <col min="15114" max="15114" width="40.7109375" style="27" customWidth="1"/>
    <col min="15115" max="15359" width="9.140625" style="27"/>
    <col min="15360" max="15360" width="42.7109375" style="27" customWidth="1"/>
    <col min="15361" max="15361" width="7.7109375" style="27" customWidth="1"/>
    <col min="15362" max="15362" width="8.42578125" style="27" customWidth="1"/>
    <col min="15363" max="15364" width="7.7109375" style="27" customWidth="1"/>
    <col min="15365" max="15365" width="8.42578125" style="27" customWidth="1"/>
    <col min="15366" max="15367" width="7.7109375" style="27" customWidth="1"/>
    <col min="15368" max="15368" width="8.42578125" style="27" customWidth="1"/>
    <col min="15369" max="15369" width="7.7109375" style="27" customWidth="1"/>
    <col min="15370" max="15370" width="40.7109375" style="27" customWidth="1"/>
    <col min="15371" max="15615" width="9.140625" style="27"/>
    <col min="15616" max="15616" width="42.7109375" style="27" customWidth="1"/>
    <col min="15617" max="15617" width="7.7109375" style="27" customWidth="1"/>
    <col min="15618" max="15618" width="8.42578125" style="27" customWidth="1"/>
    <col min="15619" max="15620" width="7.7109375" style="27" customWidth="1"/>
    <col min="15621" max="15621" width="8.42578125" style="27" customWidth="1"/>
    <col min="15622" max="15623" width="7.7109375" style="27" customWidth="1"/>
    <col min="15624" max="15624" width="8.42578125" style="27" customWidth="1"/>
    <col min="15625" max="15625" width="7.7109375" style="27" customWidth="1"/>
    <col min="15626" max="15626" width="40.7109375" style="27" customWidth="1"/>
    <col min="15627" max="15871" width="9.140625" style="27"/>
    <col min="15872" max="15872" width="42.7109375" style="27" customWidth="1"/>
    <col min="15873" max="15873" width="7.7109375" style="27" customWidth="1"/>
    <col min="15874" max="15874" width="8.42578125" style="27" customWidth="1"/>
    <col min="15875" max="15876" width="7.7109375" style="27" customWidth="1"/>
    <col min="15877" max="15877" width="8.42578125" style="27" customWidth="1"/>
    <col min="15878" max="15879" width="7.7109375" style="27" customWidth="1"/>
    <col min="15880" max="15880" width="8.42578125" style="27" customWidth="1"/>
    <col min="15881" max="15881" width="7.7109375" style="27" customWidth="1"/>
    <col min="15882" max="15882" width="40.7109375" style="27" customWidth="1"/>
    <col min="15883" max="16384" width="9.140625" style="27"/>
  </cols>
  <sheetData>
    <row r="1" spans="1:11" ht="23.25" x14ac:dyDescent="0.2">
      <c r="A1" s="1557" t="s">
        <v>946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</row>
    <row r="2" spans="1:11" ht="15.75" x14ac:dyDescent="0.2">
      <c r="A2" s="1678" t="s">
        <v>947</v>
      </c>
      <c r="B2" s="1678"/>
      <c r="C2" s="1678"/>
      <c r="D2" s="1678"/>
      <c r="E2" s="1678"/>
      <c r="F2" s="1678"/>
      <c r="G2" s="1678"/>
      <c r="H2" s="1678"/>
      <c r="I2" s="1678"/>
      <c r="J2" s="1678"/>
      <c r="K2" s="1678"/>
    </row>
    <row r="3" spans="1:11" ht="15.75" x14ac:dyDescent="0.2">
      <c r="A3" s="1331">
        <v>2022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</row>
    <row r="4" spans="1:11" ht="27.75" customHeight="1" x14ac:dyDescent="0.3">
      <c r="A4" s="675" t="s">
        <v>116</v>
      </c>
      <c r="B4" s="269"/>
      <c r="C4" s="269"/>
      <c r="D4" s="1525"/>
      <c r="E4" s="1525"/>
      <c r="F4" s="1525"/>
      <c r="G4" s="269"/>
      <c r="H4" s="269"/>
      <c r="I4" s="269"/>
      <c r="J4" s="270"/>
      <c r="K4" s="678" t="s">
        <v>35</v>
      </c>
    </row>
    <row r="5" spans="1:11" ht="26.25" customHeight="1" x14ac:dyDescent="0.2">
      <c r="A5" s="1604" t="s">
        <v>1361</v>
      </c>
      <c r="B5" s="1373" t="s">
        <v>693</v>
      </c>
      <c r="C5" s="1373"/>
      <c r="D5" s="1373"/>
      <c r="E5" s="1373" t="s">
        <v>692</v>
      </c>
      <c r="F5" s="1373"/>
      <c r="G5" s="1373"/>
      <c r="H5" s="1373" t="s">
        <v>691</v>
      </c>
      <c r="I5" s="1373"/>
      <c r="J5" s="1373"/>
      <c r="K5" s="1607" t="s">
        <v>690</v>
      </c>
    </row>
    <row r="6" spans="1:11" ht="35.25" x14ac:dyDescent="0.2">
      <c r="A6" s="1606"/>
      <c r="B6" s="380" t="s">
        <v>758</v>
      </c>
      <c r="C6" s="745" t="s">
        <v>756</v>
      </c>
      <c r="D6" s="745" t="s">
        <v>757</v>
      </c>
      <c r="E6" s="380" t="s">
        <v>758</v>
      </c>
      <c r="F6" s="745" t="s">
        <v>756</v>
      </c>
      <c r="G6" s="745" t="s">
        <v>757</v>
      </c>
      <c r="H6" s="380" t="s">
        <v>758</v>
      </c>
      <c r="I6" s="745" t="s">
        <v>756</v>
      </c>
      <c r="J6" s="745" t="s">
        <v>757</v>
      </c>
      <c r="K6" s="1609"/>
    </row>
    <row r="7" spans="1:11" ht="26.25" customHeight="1" thickBot="1" x14ac:dyDescent="0.25">
      <c r="A7" s="367" t="s">
        <v>290</v>
      </c>
      <c r="B7" s="368">
        <f>'D-11'!C7/'D-11'!$C$24%</f>
        <v>2.5071633237822346</v>
      </c>
      <c r="C7" s="368">
        <f>'D-11'!E7/'D-11'!$E$24%</f>
        <v>4.2352941176470589</v>
      </c>
      <c r="D7" s="368">
        <f>'D-11'!F7/'D-11'!$F$24%</f>
        <v>1.7516743946419371</v>
      </c>
      <c r="E7" s="368">
        <f>'D-11'!G7/'D-11'!$G$24%</f>
        <v>2.057390362750406</v>
      </c>
      <c r="F7" s="607">
        <f>'D-11'!I7/'D-11'!$I$24%</f>
        <v>4.2154566744730682</v>
      </c>
      <c r="G7" s="607">
        <f>'D-11'!J7/'D-11'!$J$24%</f>
        <v>1.4094432699083863</v>
      </c>
      <c r="H7" s="368">
        <f>'D-11'!K7/'D-11'!$K$24%</f>
        <v>3.3862433862433865</v>
      </c>
      <c r="I7" s="607">
        <f>'D-11'!M7/'D-11'!$M$24%</f>
        <v>4.2553191489361701</v>
      </c>
      <c r="J7" s="607">
        <f>'D-11'!N7/'D-11'!$N$24%</f>
        <v>2.6819923371647509</v>
      </c>
      <c r="K7" s="369" t="s">
        <v>817</v>
      </c>
    </row>
    <row r="8" spans="1:11" ht="26.25" customHeight="1" thickBot="1" x14ac:dyDescent="0.25">
      <c r="A8" s="370" t="s">
        <v>291</v>
      </c>
      <c r="B8" s="371">
        <f>'D-11'!C8/'D-11'!$C$24%</f>
        <v>12.28510028653295</v>
      </c>
      <c r="C8" s="371">
        <f>'D-11'!E8/'D-11'!$E$24%</f>
        <v>18.705882352941178</v>
      </c>
      <c r="D8" s="371">
        <f>'D-11'!F8/'D-11'!$F$24%</f>
        <v>9.4796496651210713</v>
      </c>
      <c r="E8" s="371">
        <f>'D-11'!G8/'D-11'!$G$24%</f>
        <v>12.073632918245805</v>
      </c>
      <c r="F8" s="608">
        <f>'D-11'!I8/'D-11'!$I$24%</f>
        <v>21.077283372365343</v>
      </c>
      <c r="G8" s="608">
        <f>'D-11'!J8/'D-11'!$J$24%</f>
        <v>9.372797744890768</v>
      </c>
      <c r="H8" s="371">
        <f>'D-11'!K8/'D-11'!$K$24%</f>
        <v>12.698412698412699</v>
      </c>
      <c r="I8" s="608">
        <f>'D-11'!M8/'D-11'!$M$24%</f>
        <v>16.312056737588652</v>
      </c>
      <c r="J8" s="608">
        <f>'D-11'!N8/'D-11'!$N$24%</f>
        <v>9.7701149425287355</v>
      </c>
      <c r="K8" s="372" t="s">
        <v>818</v>
      </c>
    </row>
    <row r="9" spans="1:11" ht="34.5" thickBot="1" x14ac:dyDescent="0.25">
      <c r="A9" s="373" t="s">
        <v>292</v>
      </c>
      <c r="B9" s="368">
        <f>'D-11'!C9/'D-11'!$C$24%</f>
        <v>0.3581661891117478</v>
      </c>
      <c r="C9" s="368">
        <f>'D-11'!E9/'D-11'!$E$24%</f>
        <v>0.70588235294117652</v>
      </c>
      <c r="D9" s="368">
        <f>'D-11'!F9/'D-11'!$F$24%</f>
        <v>0.20607934054611024</v>
      </c>
      <c r="E9" s="368">
        <f>'D-11'!G9/'D-11'!$G$24%</f>
        <v>0.37899296155928536</v>
      </c>
      <c r="F9" s="607">
        <f>'D-11'!I9/'D-11'!$I$24%</f>
        <v>0.7025761124121781</v>
      </c>
      <c r="G9" s="607">
        <f>'D-11'!J9/'D-11'!$J$24%</f>
        <v>0.28188865398167723</v>
      </c>
      <c r="H9" s="368">
        <f>'D-11'!K9/'D-11'!$K$24%</f>
        <v>0.3174603174603175</v>
      </c>
      <c r="I9" s="607">
        <f>'D-11'!M9/'D-11'!$M$24%</f>
        <v>0.70921985815602828</v>
      </c>
      <c r="J9" s="607">
        <f>'D-11'!N9/'D-11'!$N$24%</f>
        <v>0</v>
      </c>
      <c r="K9" s="374" t="s">
        <v>819</v>
      </c>
    </row>
    <row r="10" spans="1:11" ht="26.25" customHeight="1" thickBot="1" x14ac:dyDescent="0.25">
      <c r="A10" s="370" t="s">
        <v>293</v>
      </c>
      <c r="B10" s="371">
        <f>'D-11'!C10/'D-11'!$C$24%</f>
        <v>5.1217765042979941</v>
      </c>
      <c r="C10" s="371">
        <f>'D-11'!E10/'D-11'!$E$24%</f>
        <v>7.0588235294117645</v>
      </c>
      <c r="D10" s="371">
        <f>'D-11'!F10/'D-11'!$F$24%</f>
        <v>4.2761463163317881</v>
      </c>
      <c r="E10" s="371">
        <f>'D-11'!G10/'D-11'!$G$24%</f>
        <v>3.9523551705468329</v>
      </c>
      <c r="F10" s="608">
        <f>'D-11'!I10/'D-11'!$I$24%</f>
        <v>4.918032786885246</v>
      </c>
      <c r="G10" s="608">
        <f>'D-11'!J10/'D-11'!$J$24%</f>
        <v>3.6645525017618041</v>
      </c>
      <c r="H10" s="371">
        <f>'D-11'!K10/'D-11'!$K$24%</f>
        <v>7.4074074074074083</v>
      </c>
      <c r="I10" s="608">
        <f>'D-11'!M10/'D-11'!$M$24%</f>
        <v>9.2198581560283674</v>
      </c>
      <c r="J10" s="608">
        <f>'D-11'!N10/'D-11'!$N$24%</f>
        <v>5.9386973180076632</v>
      </c>
      <c r="K10" s="372" t="s">
        <v>820</v>
      </c>
    </row>
    <row r="11" spans="1:11" ht="26.25" customHeight="1" thickBot="1" x14ac:dyDescent="0.25">
      <c r="A11" s="373" t="s">
        <v>294</v>
      </c>
      <c r="B11" s="368">
        <f>'D-11'!C11/'D-11'!$C$24%</f>
        <v>2.0773638968481376</v>
      </c>
      <c r="C11" s="368">
        <f>'D-11'!E11/'D-11'!$E$24%</f>
        <v>2.9411764705882355</v>
      </c>
      <c r="D11" s="368">
        <f>'D-11'!F11/'D-11'!$F$24%</f>
        <v>1.7001545595054095</v>
      </c>
      <c r="E11" s="368">
        <f>'D-11'!G11/'D-11'!$G$24%</f>
        <v>2.3822414726583649</v>
      </c>
      <c r="F11" s="607">
        <f>'D-11'!I11/'D-11'!$I$24%</f>
        <v>3.7470725995316161</v>
      </c>
      <c r="G11" s="607">
        <f>'D-11'!J11/'D-11'!$J$24%</f>
        <v>1.9732205778717407</v>
      </c>
      <c r="H11" s="368">
        <f>'D-11'!K11/'D-11'!$K$24%</f>
        <v>1.4814814814814816</v>
      </c>
      <c r="I11" s="607">
        <f>'D-11'!M11/'D-11'!$M$24%</f>
        <v>2.1276595744680851</v>
      </c>
      <c r="J11" s="607">
        <f>'D-11'!N11/'D-11'!$N$24%</f>
        <v>0.95785440613026829</v>
      </c>
      <c r="K11" s="374" t="s">
        <v>821</v>
      </c>
    </row>
    <row r="12" spans="1:11" ht="26.25" customHeight="1" thickBot="1" x14ac:dyDescent="0.25">
      <c r="A12" s="370" t="s">
        <v>295</v>
      </c>
      <c r="B12" s="371">
        <f>'D-11'!C12/'D-11'!$C$24%</f>
        <v>34.885386819484239</v>
      </c>
      <c r="C12" s="371">
        <f>'D-11'!E12/'D-11'!$E$24%</f>
        <v>24.823529411764707</v>
      </c>
      <c r="D12" s="371">
        <f>'D-11'!F12/'D-11'!$F$24%</f>
        <v>39.309634209170532</v>
      </c>
      <c r="E12" s="371">
        <f>'D-11'!G12/'D-11'!$G$24%</f>
        <v>37.357877639415271</v>
      </c>
      <c r="F12" s="608">
        <f>'D-11'!I12/'D-11'!$I$24%</f>
        <v>21.545667447306794</v>
      </c>
      <c r="G12" s="608">
        <f>'D-11'!J12/'D-11'!$J$24%</f>
        <v>42.142353770260748</v>
      </c>
      <c r="H12" s="371">
        <f>'D-11'!K12/'D-11'!$K$24%</f>
        <v>30.052910052910054</v>
      </c>
      <c r="I12" s="608">
        <f>'D-11'!M12/'D-11'!$M$24%</f>
        <v>28.132387706855788</v>
      </c>
      <c r="J12" s="608">
        <f>'D-11'!N12/'D-11'!$N$24%</f>
        <v>31.609195402298852</v>
      </c>
      <c r="K12" s="372" t="s">
        <v>822</v>
      </c>
    </row>
    <row r="13" spans="1:11" ht="26.25" customHeight="1" thickBot="1" x14ac:dyDescent="0.25">
      <c r="A13" s="373" t="s">
        <v>296</v>
      </c>
      <c r="B13" s="368">
        <f>'D-11'!C13/'D-11'!$C$24%</f>
        <v>7.3065902578796553</v>
      </c>
      <c r="C13" s="368">
        <f>'D-11'!E13/'D-11'!$E$24%</f>
        <v>9.2941176470588243</v>
      </c>
      <c r="D13" s="368">
        <f>'D-11'!F13/'D-11'!$F$24%</f>
        <v>6.4399793920659452</v>
      </c>
      <c r="E13" s="368">
        <f>'D-11'!G13/'D-11'!$G$24%</f>
        <v>6.4428803465078506</v>
      </c>
      <c r="F13" s="607">
        <f>'D-11'!I13/'D-11'!$I$24%</f>
        <v>11.007025761124122</v>
      </c>
      <c r="G13" s="607">
        <f>'D-11'!J13/'D-11'!$J$24%</f>
        <v>5.0739957716701909</v>
      </c>
      <c r="H13" s="368">
        <f>'D-11'!K13/'D-11'!$K$24%</f>
        <v>8.9947089947089953</v>
      </c>
      <c r="I13" s="607">
        <f>'D-11'!M13/'D-11'!$M$24%</f>
        <v>7.5650118203309686</v>
      </c>
      <c r="J13" s="607">
        <f>'D-11'!N13/'D-11'!$N$24%</f>
        <v>10.153256704980844</v>
      </c>
      <c r="K13" s="374" t="s">
        <v>543</v>
      </c>
    </row>
    <row r="14" spans="1:11" ht="26.25" customHeight="1" thickBot="1" x14ac:dyDescent="0.25">
      <c r="A14" s="370" t="s">
        <v>297</v>
      </c>
      <c r="B14" s="371">
        <f>'D-11'!C14/'D-11'!$C$24%</f>
        <v>2.1848137535816616</v>
      </c>
      <c r="C14" s="371">
        <f>'D-11'!E14/'D-11'!$E$24%</f>
        <v>3.0588235294117645</v>
      </c>
      <c r="D14" s="371">
        <f>'D-11'!F14/'D-11'!$F$24%</f>
        <v>1.8031942297784647</v>
      </c>
      <c r="E14" s="371">
        <f>'D-11'!G14/'D-11'!$G$24%</f>
        <v>1.7866811044937738</v>
      </c>
      <c r="F14" s="608">
        <f>'D-11'!I14/'D-11'!$I$24%</f>
        <v>2.5761124121779861</v>
      </c>
      <c r="G14" s="608">
        <f>'D-11'!J14/'D-11'!$J$24%</f>
        <v>1.5503875968992249</v>
      </c>
      <c r="H14" s="371">
        <f>'D-11'!K14/'D-11'!$K$24%</f>
        <v>2.9629629629629632</v>
      </c>
      <c r="I14" s="608">
        <f>'D-11'!M14/'D-11'!$M$24%</f>
        <v>3.5460992907801416</v>
      </c>
      <c r="J14" s="608">
        <f>'D-11'!N14/'D-11'!$N$24%</f>
        <v>2.4904214559386975</v>
      </c>
      <c r="K14" s="372" t="s">
        <v>823</v>
      </c>
    </row>
    <row r="15" spans="1:11" ht="26.25" customHeight="1" thickBot="1" x14ac:dyDescent="0.25">
      <c r="A15" s="373" t="s">
        <v>298</v>
      </c>
      <c r="B15" s="368">
        <f>'D-11'!C15/'D-11'!$C$24%</f>
        <v>0.10744985673352435</v>
      </c>
      <c r="C15" s="368">
        <f>'D-11'!E15/'D-11'!$E$24%</f>
        <v>0.23529411764705882</v>
      </c>
      <c r="D15" s="368">
        <f>'D-11'!F15/'D-11'!$F$24%</f>
        <v>5.151983513652756E-2</v>
      </c>
      <c r="E15" s="368">
        <f>'D-11'!G15/'D-11'!$G$24%</f>
        <v>0.16242555495397942</v>
      </c>
      <c r="F15" s="607">
        <f>'D-11'!I15/'D-11'!$I$24%</f>
        <v>0.46838407494145201</v>
      </c>
      <c r="G15" s="607">
        <f>'D-11'!J15/'D-11'!$J$24%</f>
        <v>7.0472163495419307E-2</v>
      </c>
      <c r="H15" s="368">
        <f>'D-11'!K15/'D-11'!$K$24%</f>
        <v>0</v>
      </c>
      <c r="I15" s="607">
        <f>'D-11'!M15/'D-11'!$M$24%</f>
        <v>0</v>
      </c>
      <c r="J15" s="607">
        <f>'D-11'!N15/'D-11'!$N$24%</f>
        <v>0</v>
      </c>
      <c r="K15" s="374" t="s">
        <v>824</v>
      </c>
    </row>
    <row r="16" spans="1:11" ht="26.25" customHeight="1" thickBot="1" x14ac:dyDescent="0.25">
      <c r="A16" s="370" t="s">
        <v>542</v>
      </c>
      <c r="B16" s="371">
        <f>'D-11'!C16/'D-11'!$C$24%</f>
        <v>7.1633237822349566E-2</v>
      </c>
      <c r="C16" s="371">
        <f>'D-11'!E16/'D-11'!$E$24%</f>
        <v>0.23529411764705882</v>
      </c>
      <c r="D16" s="371">
        <f>'D-11'!F16/'D-11'!$F$24%</f>
        <v>0</v>
      </c>
      <c r="E16" s="371">
        <f>'D-11'!G16/'D-11'!$G$24%</f>
        <v>5.4141851651326477E-2</v>
      </c>
      <c r="F16" s="608">
        <f>'D-11'!I16/'D-11'!$I$24%</f>
        <v>0.23419203747072601</v>
      </c>
      <c r="G16" s="608">
        <f>'D-11'!J16/'D-11'!$J$24%</f>
        <v>0</v>
      </c>
      <c r="H16" s="371">
        <f>'D-11'!K16/'D-11'!$K$24%</f>
        <v>0.10582010582010583</v>
      </c>
      <c r="I16" s="608">
        <f>'D-11'!M16/'D-11'!$M$24%</f>
        <v>0.23640661938534277</v>
      </c>
      <c r="J16" s="608">
        <f>'D-11'!N16/'D-11'!$N$24%</f>
        <v>0</v>
      </c>
      <c r="K16" s="372" t="s">
        <v>825</v>
      </c>
    </row>
    <row r="17" spans="1:11" ht="26.25" customHeight="1" thickBot="1" x14ac:dyDescent="0.25">
      <c r="A17" s="373" t="s">
        <v>299</v>
      </c>
      <c r="B17" s="368">
        <f>'D-11'!C17/'D-11'!$C$24%</f>
        <v>4.6203438395415466</v>
      </c>
      <c r="C17" s="368">
        <f>'D-11'!E17/'D-11'!$E$24%</f>
        <v>5.4117647058823533</v>
      </c>
      <c r="D17" s="368">
        <f>'D-11'!F17/'D-11'!$F$24%</f>
        <v>4.2761463163317881</v>
      </c>
      <c r="E17" s="368">
        <f>'D-11'!G17/'D-11'!$G$24%</f>
        <v>2.9236599891716297</v>
      </c>
      <c r="F17" s="607">
        <f>'D-11'!I17/'D-11'!$I$24%</f>
        <v>2.8103044496487124</v>
      </c>
      <c r="G17" s="607">
        <f>'D-11'!J17/'D-11'!$J$24%</f>
        <v>2.9598308668076112</v>
      </c>
      <c r="H17" s="368">
        <f>'D-11'!K17/'D-11'!$K$24%</f>
        <v>7.9365079365079367</v>
      </c>
      <c r="I17" s="607">
        <f>'D-11'!M17/'D-11'!$M$24%</f>
        <v>8.0378250591016549</v>
      </c>
      <c r="J17" s="607">
        <f>'D-11'!N17/'D-11'!$N$24%</f>
        <v>7.8544061302681998</v>
      </c>
      <c r="K17" s="374" t="s">
        <v>826</v>
      </c>
    </row>
    <row r="18" spans="1:11" ht="26.25" customHeight="1" thickBot="1" x14ac:dyDescent="0.25">
      <c r="A18" s="370" t="s">
        <v>300</v>
      </c>
      <c r="B18" s="371">
        <f>'D-11'!C18/'D-11'!$C$24%</f>
        <v>7.1633237822349566E-2</v>
      </c>
      <c r="C18" s="371">
        <f>'D-11'!E18/'D-11'!$E$24%</f>
        <v>0.23529411764705882</v>
      </c>
      <c r="D18" s="371">
        <f>'D-11'!F18/'D-11'!$F$24%</f>
        <v>0</v>
      </c>
      <c r="E18" s="371">
        <f>'D-11'!G18/'D-11'!$G$24%</f>
        <v>0.10828370330265295</v>
      </c>
      <c r="F18" s="608">
        <f>'D-11'!I18/'D-11'!$I$24%</f>
        <v>0.46838407494145201</v>
      </c>
      <c r="G18" s="608">
        <f>'D-11'!J18/'D-11'!$J$24%</f>
        <v>0</v>
      </c>
      <c r="H18" s="371">
        <f>'D-11'!K18/'D-11'!$K$24%</f>
        <v>0</v>
      </c>
      <c r="I18" s="608">
        <f>'D-11'!M18/'D-11'!$M$24%</f>
        <v>0</v>
      </c>
      <c r="J18" s="608">
        <f>'D-11'!N18/'D-11'!$N$24%</f>
        <v>0</v>
      </c>
      <c r="K18" s="372" t="s">
        <v>827</v>
      </c>
    </row>
    <row r="19" spans="1:11" ht="26.25" customHeight="1" thickBot="1" x14ac:dyDescent="0.25">
      <c r="A19" s="373" t="s">
        <v>301</v>
      </c>
      <c r="B19" s="368">
        <f>'D-11'!C19/'D-11'!$C$24%</f>
        <v>2.9011461318051572</v>
      </c>
      <c r="C19" s="368">
        <f>'D-11'!E19/'D-11'!$E$24%</f>
        <v>4.8235294117647056</v>
      </c>
      <c r="D19" s="368">
        <f>'D-11'!F19/'D-11'!$F$24%</f>
        <v>2.0607934054611023</v>
      </c>
      <c r="E19" s="368">
        <f>'D-11'!G19/'D-11'!$G$24%</f>
        <v>3.0319436924742829</v>
      </c>
      <c r="F19" s="607">
        <f>'D-11'!I19/'D-11'!$I$24%</f>
        <v>7.0257611241217806</v>
      </c>
      <c r="G19" s="607">
        <f>'D-11'!J19/'D-11'!$J$24%</f>
        <v>1.8322762508809021</v>
      </c>
      <c r="H19" s="368">
        <f>'D-11'!K19/'D-11'!$K$24%</f>
        <v>2.6455026455026456</v>
      </c>
      <c r="I19" s="607">
        <f>'D-11'!M19/'D-11'!$M$24%</f>
        <v>2.6004728132387704</v>
      </c>
      <c r="J19" s="607">
        <f>'D-11'!N19/'D-11'!$N$24%</f>
        <v>2.6819923371647509</v>
      </c>
      <c r="K19" s="374" t="s">
        <v>828</v>
      </c>
    </row>
    <row r="20" spans="1:11" ht="26.25" customHeight="1" thickBot="1" x14ac:dyDescent="0.25">
      <c r="A20" s="370" t="s">
        <v>302</v>
      </c>
      <c r="B20" s="371">
        <f>'D-11'!C20/'D-11'!$C$24%</f>
        <v>2.2922636103151861</v>
      </c>
      <c r="C20" s="371">
        <f>'D-11'!E20/'D-11'!$E$24%</f>
        <v>3.4117647058823528</v>
      </c>
      <c r="D20" s="371">
        <f>'D-11'!F20/'D-11'!$F$24%</f>
        <v>1.7516743946419371</v>
      </c>
      <c r="E20" s="371">
        <f>'D-11'!G20/'D-11'!$G$24%</f>
        <v>2.2739577693557123</v>
      </c>
      <c r="F20" s="608">
        <f>'D-11'!I20/'D-11'!$I$24%</f>
        <v>3.7470725995316161</v>
      </c>
      <c r="G20" s="608">
        <f>'D-11'!J20/'D-11'!$J$24%</f>
        <v>1.7618040873854828</v>
      </c>
      <c r="H20" s="371">
        <f>'D-11'!K20/'D-11'!$K$24%</f>
        <v>2.3280423280423284</v>
      </c>
      <c r="I20" s="608">
        <f>'D-11'!M20/'D-11'!$M$24%</f>
        <v>3.0732860520094558</v>
      </c>
      <c r="J20" s="608">
        <f>'D-11'!N20/'D-11'!$N$24%</f>
        <v>1.7241379310344829</v>
      </c>
      <c r="K20" s="372" t="s">
        <v>829</v>
      </c>
    </row>
    <row r="21" spans="1:11" ht="26.25" customHeight="1" thickBot="1" x14ac:dyDescent="0.25">
      <c r="A21" s="373" t="s">
        <v>303</v>
      </c>
      <c r="B21" s="368">
        <f>'D-11'!C21/'D-11'!$C$24%</f>
        <v>2.8653295128939824</v>
      </c>
      <c r="C21" s="368">
        <f>'D-11'!E21/'D-11'!$E$24%</f>
        <v>4.4705882352941178</v>
      </c>
      <c r="D21" s="368">
        <f>'D-11'!F21/'D-11'!$F$24%</f>
        <v>2.1638330757341575</v>
      </c>
      <c r="E21" s="368">
        <f>'D-11'!G21/'D-11'!$G$24%</f>
        <v>2.1656740660530591</v>
      </c>
      <c r="F21" s="607">
        <f>'D-11'!I21/'D-11'!$I$24%</f>
        <v>4.2154566744730682</v>
      </c>
      <c r="G21" s="607">
        <f>'D-11'!J21/'D-11'!$J$24%</f>
        <v>1.5503875968992249</v>
      </c>
      <c r="H21" s="368">
        <f>'D-11'!K21/'D-11'!$K$24%</f>
        <v>4.2328042328042335</v>
      </c>
      <c r="I21" s="607">
        <f>'D-11'!M21/'D-11'!$M$24%</f>
        <v>4.7281323877068555</v>
      </c>
      <c r="J21" s="607">
        <f>'D-11'!N21/'D-11'!$N$24%</f>
        <v>3.8314176245210732</v>
      </c>
      <c r="K21" s="374" t="s">
        <v>830</v>
      </c>
    </row>
    <row r="22" spans="1:11" ht="26.25" customHeight="1" thickBot="1" x14ac:dyDescent="0.25">
      <c r="A22" s="370" t="s">
        <v>516</v>
      </c>
      <c r="B22" s="371">
        <f>'D-11'!C22/'D-11'!$C$24%</f>
        <v>16.690544412607448</v>
      </c>
      <c r="C22" s="371">
        <f>'D-11'!E22/'D-11'!$E$24%</f>
        <v>5.7647058823529411</v>
      </c>
      <c r="D22" s="371">
        <f>'D-11'!F22/'D-11'!$F$24%</f>
        <v>21.483771251931994</v>
      </c>
      <c r="E22" s="371">
        <f>'D-11'!G22/'D-11'!$G$24%</f>
        <v>20.249052517596102</v>
      </c>
      <c r="F22" s="608">
        <f>'D-11'!I22/'D-11'!$I$24%</f>
        <v>7.2599531615925068</v>
      </c>
      <c r="G22" s="608">
        <f>'D-11'!J22/'D-11'!$J$24%</f>
        <v>24.171952078928825</v>
      </c>
      <c r="H22" s="371">
        <f>'D-11'!K22/'D-11'!$K$24%</f>
        <v>9.7354497354497358</v>
      </c>
      <c r="I22" s="608">
        <f>'D-11'!M22/'D-11'!$M$24%</f>
        <v>4.2553191489361701</v>
      </c>
      <c r="J22" s="608">
        <f>'D-11'!N22/'D-11'!$N$24%</f>
        <v>14.17624521072797</v>
      </c>
      <c r="K22" s="372" t="s">
        <v>831</v>
      </c>
    </row>
    <row r="23" spans="1:11" ht="26.25" customHeight="1" x14ac:dyDescent="0.2">
      <c r="A23" s="766" t="s">
        <v>1187</v>
      </c>
      <c r="B23" s="967">
        <f>'D-11'!C23/'D-11'!$C$24%</f>
        <v>3.6532951289398277</v>
      </c>
      <c r="C23" s="967">
        <f>'D-11'!E23/'D-11'!$E$24%</f>
        <v>4.5882352941176467</v>
      </c>
      <c r="D23" s="967">
        <f>'D-11'!F23/'D-11'!$F$24%</f>
        <v>3.2457496136012365</v>
      </c>
      <c r="E23" s="967">
        <f>'D-11'!G23/'D-11'!$G$24%</f>
        <v>2.5988088792636708</v>
      </c>
      <c r="F23" s="883">
        <f>'D-11'!I23/'D-11'!$I$24%</f>
        <v>3.9812646370023423</v>
      </c>
      <c r="G23" s="883">
        <f>'D-11'!J23/'D-11'!$J$24%</f>
        <v>2.1846370683579988</v>
      </c>
      <c r="H23" s="967">
        <f>'D-11'!K23/'D-11'!$K$24%</f>
        <v>5.7142857142857144</v>
      </c>
      <c r="I23" s="883">
        <f>'D-11'!M23/'D-11'!$M$24%</f>
        <v>5.2009456264775409</v>
      </c>
      <c r="J23" s="883">
        <f>'D-11'!N23/'D-11'!$N$24%</f>
        <v>6.1302681992337167</v>
      </c>
      <c r="K23" s="769" t="s">
        <v>1188</v>
      </c>
    </row>
    <row r="24" spans="1:11" ht="26.25" customHeight="1" x14ac:dyDescent="0.2">
      <c r="A24" s="770" t="s">
        <v>44</v>
      </c>
      <c r="B24" s="771">
        <f t="shared" ref="B24:I24" si="0">SUM(B7:B23)</f>
        <v>100.00000000000001</v>
      </c>
      <c r="C24" s="771">
        <f t="shared" si="0"/>
        <v>100</v>
      </c>
      <c r="D24" s="771">
        <f t="shared" si="0"/>
        <v>100</v>
      </c>
      <c r="E24" s="771">
        <f t="shared" si="0"/>
        <v>100</v>
      </c>
      <c r="F24" s="771">
        <f t="shared" si="0"/>
        <v>100.00000000000003</v>
      </c>
      <c r="G24" s="771">
        <f t="shared" si="0"/>
        <v>100.00000000000001</v>
      </c>
      <c r="H24" s="771">
        <f t="shared" si="0"/>
        <v>99.999999999999986</v>
      </c>
      <c r="I24" s="771">
        <f t="shared" si="0"/>
        <v>99.999999999999972</v>
      </c>
      <c r="J24" s="771">
        <f>SUM(J7:J23)</f>
        <v>99.999999999999986</v>
      </c>
      <c r="K24" s="772" t="s">
        <v>45</v>
      </c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65BB-F231-4FBF-B4C3-3AF3A2DEA009}">
  <dimension ref="A1:K24"/>
  <sheetViews>
    <sheetView view="pageBreakPreview" topLeftCell="A5" zoomScaleNormal="100" zoomScaleSheetLayoutView="100" workbookViewId="0">
      <selection activeCell="C7" sqref="C7:D23"/>
    </sheetView>
  </sheetViews>
  <sheetFormatPr defaultRowHeight="15" x14ac:dyDescent="0.25"/>
  <cols>
    <col min="1" max="1" width="40.42578125" style="43" customWidth="1"/>
    <col min="2" max="10" width="9.28515625" style="43" customWidth="1"/>
    <col min="11" max="11" width="39.85546875" style="43" customWidth="1"/>
    <col min="12" max="255" width="9.140625" style="27"/>
    <col min="256" max="256" width="42.7109375" style="27" customWidth="1"/>
    <col min="257" max="257" width="7.7109375" style="27" customWidth="1"/>
    <col min="258" max="258" width="8.42578125" style="27" customWidth="1"/>
    <col min="259" max="260" width="7.7109375" style="27" customWidth="1"/>
    <col min="261" max="261" width="8.42578125" style="27" customWidth="1"/>
    <col min="262" max="263" width="7.7109375" style="27" customWidth="1"/>
    <col min="264" max="264" width="8.42578125" style="27" customWidth="1"/>
    <col min="265" max="265" width="7.7109375" style="27" customWidth="1"/>
    <col min="266" max="266" width="40.7109375" style="27" customWidth="1"/>
    <col min="267" max="511" width="9.140625" style="27"/>
    <col min="512" max="512" width="42.7109375" style="27" customWidth="1"/>
    <col min="513" max="513" width="7.7109375" style="27" customWidth="1"/>
    <col min="514" max="514" width="8.42578125" style="27" customWidth="1"/>
    <col min="515" max="516" width="7.7109375" style="27" customWidth="1"/>
    <col min="517" max="517" width="8.42578125" style="27" customWidth="1"/>
    <col min="518" max="519" width="7.7109375" style="27" customWidth="1"/>
    <col min="520" max="520" width="8.42578125" style="27" customWidth="1"/>
    <col min="521" max="521" width="7.7109375" style="27" customWidth="1"/>
    <col min="522" max="522" width="40.7109375" style="27" customWidth="1"/>
    <col min="523" max="767" width="9.140625" style="27"/>
    <col min="768" max="768" width="42.7109375" style="27" customWidth="1"/>
    <col min="769" max="769" width="7.7109375" style="27" customWidth="1"/>
    <col min="770" max="770" width="8.42578125" style="27" customWidth="1"/>
    <col min="771" max="772" width="7.7109375" style="27" customWidth="1"/>
    <col min="773" max="773" width="8.42578125" style="27" customWidth="1"/>
    <col min="774" max="775" width="7.7109375" style="27" customWidth="1"/>
    <col min="776" max="776" width="8.42578125" style="27" customWidth="1"/>
    <col min="777" max="777" width="7.7109375" style="27" customWidth="1"/>
    <col min="778" max="778" width="40.7109375" style="27" customWidth="1"/>
    <col min="779" max="1023" width="9.140625" style="27"/>
    <col min="1024" max="1024" width="42.7109375" style="27" customWidth="1"/>
    <col min="1025" max="1025" width="7.7109375" style="27" customWidth="1"/>
    <col min="1026" max="1026" width="8.42578125" style="27" customWidth="1"/>
    <col min="1027" max="1028" width="7.7109375" style="27" customWidth="1"/>
    <col min="1029" max="1029" width="8.42578125" style="27" customWidth="1"/>
    <col min="1030" max="1031" width="7.7109375" style="27" customWidth="1"/>
    <col min="1032" max="1032" width="8.42578125" style="27" customWidth="1"/>
    <col min="1033" max="1033" width="7.7109375" style="27" customWidth="1"/>
    <col min="1034" max="1034" width="40.7109375" style="27" customWidth="1"/>
    <col min="1035" max="1279" width="9.140625" style="27"/>
    <col min="1280" max="1280" width="42.7109375" style="27" customWidth="1"/>
    <col min="1281" max="1281" width="7.7109375" style="27" customWidth="1"/>
    <col min="1282" max="1282" width="8.42578125" style="27" customWidth="1"/>
    <col min="1283" max="1284" width="7.7109375" style="27" customWidth="1"/>
    <col min="1285" max="1285" width="8.42578125" style="27" customWidth="1"/>
    <col min="1286" max="1287" width="7.7109375" style="27" customWidth="1"/>
    <col min="1288" max="1288" width="8.42578125" style="27" customWidth="1"/>
    <col min="1289" max="1289" width="7.7109375" style="27" customWidth="1"/>
    <col min="1290" max="1290" width="40.7109375" style="27" customWidth="1"/>
    <col min="1291" max="1535" width="9.140625" style="27"/>
    <col min="1536" max="1536" width="42.7109375" style="27" customWidth="1"/>
    <col min="1537" max="1537" width="7.7109375" style="27" customWidth="1"/>
    <col min="1538" max="1538" width="8.42578125" style="27" customWidth="1"/>
    <col min="1539" max="1540" width="7.7109375" style="27" customWidth="1"/>
    <col min="1541" max="1541" width="8.42578125" style="27" customWidth="1"/>
    <col min="1542" max="1543" width="7.7109375" style="27" customWidth="1"/>
    <col min="1544" max="1544" width="8.42578125" style="27" customWidth="1"/>
    <col min="1545" max="1545" width="7.7109375" style="27" customWidth="1"/>
    <col min="1546" max="1546" width="40.7109375" style="27" customWidth="1"/>
    <col min="1547" max="1791" width="9.140625" style="27"/>
    <col min="1792" max="1792" width="42.7109375" style="27" customWidth="1"/>
    <col min="1793" max="1793" width="7.7109375" style="27" customWidth="1"/>
    <col min="1794" max="1794" width="8.42578125" style="27" customWidth="1"/>
    <col min="1795" max="1796" width="7.7109375" style="27" customWidth="1"/>
    <col min="1797" max="1797" width="8.42578125" style="27" customWidth="1"/>
    <col min="1798" max="1799" width="7.7109375" style="27" customWidth="1"/>
    <col min="1800" max="1800" width="8.42578125" style="27" customWidth="1"/>
    <col min="1801" max="1801" width="7.7109375" style="27" customWidth="1"/>
    <col min="1802" max="1802" width="40.7109375" style="27" customWidth="1"/>
    <col min="1803" max="2047" width="9.140625" style="27"/>
    <col min="2048" max="2048" width="42.7109375" style="27" customWidth="1"/>
    <col min="2049" max="2049" width="7.7109375" style="27" customWidth="1"/>
    <col min="2050" max="2050" width="8.42578125" style="27" customWidth="1"/>
    <col min="2051" max="2052" width="7.7109375" style="27" customWidth="1"/>
    <col min="2053" max="2053" width="8.42578125" style="27" customWidth="1"/>
    <col min="2054" max="2055" width="7.7109375" style="27" customWidth="1"/>
    <col min="2056" max="2056" width="8.42578125" style="27" customWidth="1"/>
    <col min="2057" max="2057" width="7.7109375" style="27" customWidth="1"/>
    <col min="2058" max="2058" width="40.7109375" style="27" customWidth="1"/>
    <col min="2059" max="2303" width="9.140625" style="27"/>
    <col min="2304" max="2304" width="42.7109375" style="27" customWidth="1"/>
    <col min="2305" max="2305" width="7.7109375" style="27" customWidth="1"/>
    <col min="2306" max="2306" width="8.42578125" style="27" customWidth="1"/>
    <col min="2307" max="2308" width="7.7109375" style="27" customWidth="1"/>
    <col min="2309" max="2309" width="8.42578125" style="27" customWidth="1"/>
    <col min="2310" max="2311" width="7.7109375" style="27" customWidth="1"/>
    <col min="2312" max="2312" width="8.42578125" style="27" customWidth="1"/>
    <col min="2313" max="2313" width="7.7109375" style="27" customWidth="1"/>
    <col min="2314" max="2314" width="40.7109375" style="27" customWidth="1"/>
    <col min="2315" max="2559" width="9.140625" style="27"/>
    <col min="2560" max="2560" width="42.7109375" style="27" customWidth="1"/>
    <col min="2561" max="2561" width="7.7109375" style="27" customWidth="1"/>
    <col min="2562" max="2562" width="8.42578125" style="27" customWidth="1"/>
    <col min="2563" max="2564" width="7.7109375" style="27" customWidth="1"/>
    <col min="2565" max="2565" width="8.42578125" style="27" customWidth="1"/>
    <col min="2566" max="2567" width="7.7109375" style="27" customWidth="1"/>
    <col min="2568" max="2568" width="8.42578125" style="27" customWidth="1"/>
    <col min="2569" max="2569" width="7.7109375" style="27" customWidth="1"/>
    <col min="2570" max="2570" width="40.7109375" style="27" customWidth="1"/>
    <col min="2571" max="2815" width="9.140625" style="27"/>
    <col min="2816" max="2816" width="42.7109375" style="27" customWidth="1"/>
    <col min="2817" max="2817" width="7.7109375" style="27" customWidth="1"/>
    <col min="2818" max="2818" width="8.42578125" style="27" customWidth="1"/>
    <col min="2819" max="2820" width="7.7109375" style="27" customWidth="1"/>
    <col min="2821" max="2821" width="8.42578125" style="27" customWidth="1"/>
    <col min="2822" max="2823" width="7.7109375" style="27" customWidth="1"/>
    <col min="2824" max="2824" width="8.42578125" style="27" customWidth="1"/>
    <col min="2825" max="2825" width="7.7109375" style="27" customWidth="1"/>
    <col min="2826" max="2826" width="40.7109375" style="27" customWidth="1"/>
    <col min="2827" max="3071" width="9.140625" style="27"/>
    <col min="3072" max="3072" width="42.7109375" style="27" customWidth="1"/>
    <col min="3073" max="3073" width="7.7109375" style="27" customWidth="1"/>
    <col min="3074" max="3074" width="8.42578125" style="27" customWidth="1"/>
    <col min="3075" max="3076" width="7.7109375" style="27" customWidth="1"/>
    <col min="3077" max="3077" width="8.42578125" style="27" customWidth="1"/>
    <col min="3078" max="3079" width="7.7109375" style="27" customWidth="1"/>
    <col min="3080" max="3080" width="8.42578125" style="27" customWidth="1"/>
    <col min="3081" max="3081" width="7.7109375" style="27" customWidth="1"/>
    <col min="3082" max="3082" width="40.7109375" style="27" customWidth="1"/>
    <col min="3083" max="3327" width="9.140625" style="27"/>
    <col min="3328" max="3328" width="42.7109375" style="27" customWidth="1"/>
    <col min="3329" max="3329" width="7.7109375" style="27" customWidth="1"/>
    <col min="3330" max="3330" width="8.42578125" style="27" customWidth="1"/>
    <col min="3331" max="3332" width="7.7109375" style="27" customWidth="1"/>
    <col min="3333" max="3333" width="8.42578125" style="27" customWidth="1"/>
    <col min="3334" max="3335" width="7.7109375" style="27" customWidth="1"/>
    <col min="3336" max="3336" width="8.42578125" style="27" customWidth="1"/>
    <col min="3337" max="3337" width="7.7109375" style="27" customWidth="1"/>
    <col min="3338" max="3338" width="40.7109375" style="27" customWidth="1"/>
    <col min="3339" max="3583" width="9.140625" style="27"/>
    <col min="3584" max="3584" width="42.7109375" style="27" customWidth="1"/>
    <col min="3585" max="3585" width="7.7109375" style="27" customWidth="1"/>
    <col min="3586" max="3586" width="8.42578125" style="27" customWidth="1"/>
    <col min="3587" max="3588" width="7.7109375" style="27" customWidth="1"/>
    <col min="3589" max="3589" width="8.42578125" style="27" customWidth="1"/>
    <col min="3590" max="3591" width="7.7109375" style="27" customWidth="1"/>
    <col min="3592" max="3592" width="8.42578125" style="27" customWidth="1"/>
    <col min="3593" max="3593" width="7.7109375" style="27" customWidth="1"/>
    <col min="3594" max="3594" width="40.7109375" style="27" customWidth="1"/>
    <col min="3595" max="3839" width="9.140625" style="27"/>
    <col min="3840" max="3840" width="42.7109375" style="27" customWidth="1"/>
    <col min="3841" max="3841" width="7.7109375" style="27" customWidth="1"/>
    <col min="3842" max="3842" width="8.42578125" style="27" customWidth="1"/>
    <col min="3843" max="3844" width="7.7109375" style="27" customWidth="1"/>
    <col min="3845" max="3845" width="8.42578125" style="27" customWidth="1"/>
    <col min="3846" max="3847" width="7.7109375" style="27" customWidth="1"/>
    <col min="3848" max="3848" width="8.42578125" style="27" customWidth="1"/>
    <col min="3849" max="3849" width="7.7109375" style="27" customWidth="1"/>
    <col min="3850" max="3850" width="40.7109375" style="27" customWidth="1"/>
    <col min="3851" max="4095" width="9.140625" style="27"/>
    <col min="4096" max="4096" width="42.7109375" style="27" customWidth="1"/>
    <col min="4097" max="4097" width="7.7109375" style="27" customWidth="1"/>
    <col min="4098" max="4098" width="8.42578125" style="27" customWidth="1"/>
    <col min="4099" max="4100" width="7.7109375" style="27" customWidth="1"/>
    <col min="4101" max="4101" width="8.42578125" style="27" customWidth="1"/>
    <col min="4102" max="4103" width="7.7109375" style="27" customWidth="1"/>
    <col min="4104" max="4104" width="8.42578125" style="27" customWidth="1"/>
    <col min="4105" max="4105" width="7.7109375" style="27" customWidth="1"/>
    <col min="4106" max="4106" width="40.7109375" style="27" customWidth="1"/>
    <col min="4107" max="4351" width="9.140625" style="27"/>
    <col min="4352" max="4352" width="42.7109375" style="27" customWidth="1"/>
    <col min="4353" max="4353" width="7.7109375" style="27" customWidth="1"/>
    <col min="4354" max="4354" width="8.42578125" style="27" customWidth="1"/>
    <col min="4355" max="4356" width="7.7109375" style="27" customWidth="1"/>
    <col min="4357" max="4357" width="8.42578125" style="27" customWidth="1"/>
    <col min="4358" max="4359" width="7.7109375" style="27" customWidth="1"/>
    <col min="4360" max="4360" width="8.42578125" style="27" customWidth="1"/>
    <col min="4361" max="4361" width="7.7109375" style="27" customWidth="1"/>
    <col min="4362" max="4362" width="40.7109375" style="27" customWidth="1"/>
    <col min="4363" max="4607" width="9.140625" style="27"/>
    <col min="4608" max="4608" width="42.7109375" style="27" customWidth="1"/>
    <col min="4609" max="4609" width="7.7109375" style="27" customWidth="1"/>
    <col min="4610" max="4610" width="8.42578125" style="27" customWidth="1"/>
    <col min="4611" max="4612" width="7.7109375" style="27" customWidth="1"/>
    <col min="4613" max="4613" width="8.42578125" style="27" customWidth="1"/>
    <col min="4614" max="4615" width="7.7109375" style="27" customWidth="1"/>
    <col min="4616" max="4616" width="8.42578125" style="27" customWidth="1"/>
    <col min="4617" max="4617" width="7.7109375" style="27" customWidth="1"/>
    <col min="4618" max="4618" width="40.7109375" style="27" customWidth="1"/>
    <col min="4619" max="4863" width="9.140625" style="27"/>
    <col min="4864" max="4864" width="42.7109375" style="27" customWidth="1"/>
    <col min="4865" max="4865" width="7.7109375" style="27" customWidth="1"/>
    <col min="4866" max="4866" width="8.42578125" style="27" customWidth="1"/>
    <col min="4867" max="4868" width="7.7109375" style="27" customWidth="1"/>
    <col min="4869" max="4869" width="8.42578125" style="27" customWidth="1"/>
    <col min="4870" max="4871" width="7.7109375" style="27" customWidth="1"/>
    <col min="4872" max="4872" width="8.42578125" style="27" customWidth="1"/>
    <col min="4873" max="4873" width="7.7109375" style="27" customWidth="1"/>
    <col min="4874" max="4874" width="40.7109375" style="27" customWidth="1"/>
    <col min="4875" max="5119" width="9.140625" style="27"/>
    <col min="5120" max="5120" width="42.7109375" style="27" customWidth="1"/>
    <col min="5121" max="5121" width="7.7109375" style="27" customWidth="1"/>
    <col min="5122" max="5122" width="8.42578125" style="27" customWidth="1"/>
    <col min="5123" max="5124" width="7.7109375" style="27" customWidth="1"/>
    <col min="5125" max="5125" width="8.42578125" style="27" customWidth="1"/>
    <col min="5126" max="5127" width="7.7109375" style="27" customWidth="1"/>
    <col min="5128" max="5128" width="8.42578125" style="27" customWidth="1"/>
    <col min="5129" max="5129" width="7.7109375" style="27" customWidth="1"/>
    <col min="5130" max="5130" width="40.7109375" style="27" customWidth="1"/>
    <col min="5131" max="5375" width="9.140625" style="27"/>
    <col min="5376" max="5376" width="42.7109375" style="27" customWidth="1"/>
    <col min="5377" max="5377" width="7.7109375" style="27" customWidth="1"/>
    <col min="5378" max="5378" width="8.42578125" style="27" customWidth="1"/>
    <col min="5379" max="5380" width="7.7109375" style="27" customWidth="1"/>
    <col min="5381" max="5381" width="8.42578125" style="27" customWidth="1"/>
    <col min="5382" max="5383" width="7.7109375" style="27" customWidth="1"/>
    <col min="5384" max="5384" width="8.42578125" style="27" customWidth="1"/>
    <col min="5385" max="5385" width="7.7109375" style="27" customWidth="1"/>
    <col min="5386" max="5386" width="40.7109375" style="27" customWidth="1"/>
    <col min="5387" max="5631" width="9.140625" style="27"/>
    <col min="5632" max="5632" width="42.7109375" style="27" customWidth="1"/>
    <col min="5633" max="5633" width="7.7109375" style="27" customWidth="1"/>
    <col min="5634" max="5634" width="8.42578125" style="27" customWidth="1"/>
    <col min="5635" max="5636" width="7.7109375" style="27" customWidth="1"/>
    <col min="5637" max="5637" width="8.42578125" style="27" customWidth="1"/>
    <col min="5638" max="5639" width="7.7109375" style="27" customWidth="1"/>
    <col min="5640" max="5640" width="8.42578125" style="27" customWidth="1"/>
    <col min="5641" max="5641" width="7.7109375" style="27" customWidth="1"/>
    <col min="5642" max="5642" width="40.7109375" style="27" customWidth="1"/>
    <col min="5643" max="5887" width="9.140625" style="27"/>
    <col min="5888" max="5888" width="42.7109375" style="27" customWidth="1"/>
    <col min="5889" max="5889" width="7.7109375" style="27" customWidth="1"/>
    <col min="5890" max="5890" width="8.42578125" style="27" customWidth="1"/>
    <col min="5891" max="5892" width="7.7109375" style="27" customWidth="1"/>
    <col min="5893" max="5893" width="8.42578125" style="27" customWidth="1"/>
    <col min="5894" max="5895" width="7.7109375" style="27" customWidth="1"/>
    <col min="5896" max="5896" width="8.42578125" style="27" customWidth="1"/>
    <col min="5897" max="5897" width="7.7109375" style="27" customWidth="1"/>
    <col min="5898" max="5898" width="40.7109375" style="27" customWidth="1"/>
    <col min="5899" max="6143" width="9.140625" style="27"/>
    <col min="6144" max="6144" width="42.7109375" style="27" customWidth="1"/>
    <col min="6145" max="6145" width="7.7109375" style="27" customWidth="1"/>
    <col min="6146" max="6146" width="8.42578125" style="27" customWidth="1"/>
    <col min="6147" max="6148" width="7.7109375" style="27" customWidth="1"/>
    <col min="6149" max="6149" width="8.42578125" style="27" customWidth="1"/>
    <col min="6150" max="6151" width="7.7109375" style="27" customWidth="1"/>
    <col min="6152" max="6152" width="8.42578125" style="27" customWidth="1"/>
    <col min="6153" max="6153" width="7.7109375" style="27" customWidth="1"/>
    <col min="6154" max="6154" width="40.7109375" style="27" customWidth="1"/>
    <col min="6155" max="6399" width="9.140625" style="27"/>
    <col min="6400" max="6400" width="42.7109375" style="27" customWidth="1"/>
    <col min="6401" max="6401" width="7.7109375" style="27" customWidth="1"/>
    <col min="6402" max="6402" width="8.42578125" style="27" customWidth="1"/>
    <col min="6403" max="6404" width="7.7109375" style="27" customWidth="1"/>
    <col min="6405" max="6405" width="8.42578125" style="27" customWidth="1"/>
    <col min="6406" max="6407" width="7.7109375" style="27" customWidth="1"/>
    <col min="6408" max="6408" width="8.42578125" style="27" customWidth="1"/>
    <col min="6409" max="6409" width="7.7109375" style="27" customWidth="1"/>
    <col min="6410" max="6410" width="40.7109375" style="27" customWidth="1"/>
    <col min="6411" max="6655" width="9.140625" style="27"/>
    <col min="6656" max="6656" width="42.7109375" style="27" customWidth="1"/>
    <col min="6657" max="6657" width="7.7109375" style="27" customWidth="1"/>
    <col min="6658" max="6658" width="8.42578125" style="27" customWidth="1"/>
    <col min="6659" max="6660" width="7.7109375" style="27" customWidth="1"/>
    <col min="6661" max="6661" width="8.42578125" style="27" customWidth="1"/>
    <col min="6662" max="6663" width="7.7109375" style="27" customWidth="1"/>
    <col min="6664" max="6664" width="8.42578125" style="27" customWidth="1"/>
    <col min="6665" max="6665" width="7.7109375" style="27" customWidth="1"/>
    <col min="6666" max="6666" width="40.7109375" style="27" customWidth="1"/>
    <col min="6667" max="6911" width="9.140625" style="27"/>
    <col min="6912" max="6912" width="42.7109375" style="27" customWidth="1"/>
    <col min="6913" max="6913" width="7.7109375" style="27" customWidth="1"/>
    <col min="6914" max="6914" width="8.42578125" style="27" customWidth="1"/>
    <col min="6915" max="6916" width="7.7109375" style="27" customWidth="1"/>
    <col min="6917" max="6917" width="8.42578125" style="27" customWidth="1"/>
    <col min="6918" max="6919" width="7.7109375" style="27" customWidth="1"/>
    <col min="6920" max="6920" width="8.42578125" style="27" customWidth="1"/>
    <col min="6921" max="6921" width="7.7109375" style="27" customWidth="1"/>
    <col min="6922" max="6922" width="40.7109375" style="27" customWidth="1"/>
    <col min="6923" max="7167" width="9.140625" style="27"/>
    <col min="7168" max="7168" width="42.7109375" style="27" customWidth="1"/>
    <col min="7169" max="7169" width="7.7109375" style="27" customWidth="1"/>
    <col min="7170" max="7170" width="8.42578125" style="27" customWidth="1"/>
    <col min="7171" max="7172" width="7.7109375" style="27" customWidth="1"/>
    <col min="7173" max="7173" width="8.42578125" style="27" customWidth="1"/>
    <col min="7174" max="7175" width="7.7109375" style="27" customWidth="1"/>
    <col min="7176" max="7176" width="8.42578125" style="27" customWidth="1"/>
    <col min="7177" max="7177" width="7.7109375" style="27" customWidth="1"/>
    <col min="7178" max="7178" width="40.7109375" style="27" customWidth="1"/>
    <col min="7179" max="7423" width="9.140625" style="27"/>
    <col min="7424" max="7424" width="42.7109375" style="27" customWidth="1"/>
    <col min="7425" max="7425" width="7.7109375" style="27" customWidth="1"/>
    <col min="7426" max="7426" width="8.42578125" style="27" customWidth="1"/>
    <col min="7427" max="7428" width="7.7109375" style="27" customWidth="1"/>
    <col min="7429" max="7429" width="8.42578125" style="27" customWidth="1"/>
    <col min="7430" max="7431" width="7.7109375" style="27" customWidth="1"/>
    <col min="7432" max="7432" width="8.42578125" style="27" customWidth="1"/>
    <col min="7433" max="7433" width="7.7109375" style="27" customWidth="1"/>
    <col min="7434" max="7434" width="40.7109375" style="27" customWidth="1"/>
    <col min="7435" max="7679" width="9.140625" style="27"/>
    <col min="7680" max="7680" width="42.7109375" style="27" customWidth="1"/>
    <col min="7681" max="7681" width="7.7109375" style="27" customWidth="1"/>
    <col min="7682" max="7682" width="8.42578125" style="27" customWidth="1"/>
    <col min="7683" max="7684" width="7.7109375" style="27" customWidth="1"/>
    <col min="7685" max="7685" width="8.42578125" style="27" customWidth="1"/>
    <col min="7686" max="7687" width="7.7109375" style="27" customWidth="1"/>
    <col min="7688" max="7688" width="8.42578125" style="27" customWidth="1"/>
    <col min="7689" max="7689" width="7.7109375" style="27" customWidth="1"/>
    <col min="7690" max="7690" width="40.7109375" style="27" customWidth="1"/>
    <col min="7691" max="7935" width="9.140625" style="27"/>
    <col min="7936" max="7936" width="42.7109375" style="27" customWidth="1"/>
    <col min="7937" max="7937" width="7.7109375" style="27" customWidth="1"/>
    <col min="7938" max="7938" width="8.42578125" style="27" customWidth="1"/>
    <col min="7939" max="7940" width="7.7109375" style="27" customWidth="1"/>
    <col min="7941" max="7941" width="8.42578125" style="27" customWidth="1"/>
    <col min="7942" max="7943" width="7.7109375" style="27" customWidth="1"/>
    <col min="7944" max="7944" width="8.42578125" style="27" customWidth="1"/>
    <col min="7945" max="7945" width="7.7109375" style="27" customWidth="1"/>
    <col min="7946" max="7946" width="40.7109375" style="27" customWidth="1"/>
    <col min="7947" max="8191" width="9.140625" style="27"/>
    <col min="8192" max="8192" width="42.7109375" style="27" customWidth="1"/>
    <col min="8193" max="8193" width="7.7109375" style="27" customWidth="1"/>
    <col min="8194" max="8194" width="8.42578125" style="27" customWidth="1"/>
    <col min="8195" max="8196" width="7.7109375" style="27" customWidth="1"/>
    <col min="8197" max="8197" width="8.42578125" style="27" customWidth="1"/>
    <col min="8198" max="8199" width="7.7109375" style="27" customWidth="1"/>
    <col min="8200" max="8200" width="8.42578125" style="27" customWidth="1"/>
    <col min="8201" max="8201" width="7.7109375" style="27" customWidth="1"/>
    <col min="8202" max="8202" width="40.7109375" style="27" customWidth="1"/>
    <col min="8203" max="8447" width="9.140625" style="27"/>
    <col min="8448" max="8448" width="42.7109375" style="27" customWidth="1"/>
    <col min="8449" max="8449" width="7.7109375" style="27" customWidth="1"/>
    <col min="8450" max="8450" width="8.42578125" style="27" customWidth="1"/>
    <col min="8451" max="8452" width="7.7109375" style="27" customWidth="1"/>
    <col min="8453" max="8453" width="8.42578125" style="27" customWidth="1"/>
    <col min="8454" max="8455" width="7.7109375" style="27" customWidth="1"/>
    <col min="8456" max="8456" width="8.42578125" style="27" customWidth="1"/>
    <col min="8457" max="8457" width="7.7109375" style="27" customWidth="1"/>
    <col min="8458" max="8458" width="40.7109375" style="27" customWidth="1"/>
    <col min="8459" max="8703" width="9.140625" style="27"/>
    <col min="8704" max="8704" width="42.7109375" style="27" customWidth="1"/>
    <col min="8705" max="8705" width="7.7109375" style="27" customWidth="1"/>
    <col min="8706" max="8706" width="8.42578125" style="27" customWidth="1"/>
    <col min="8707" max="8708" width="7.7109375" style="27" customWidth="1"/>
    <col min="8709" max="8709" width="8.42578125" style="27" customWidth="1"/>
    <col min="8710" max="8711" width="7.7109375" style="27" customWidth="1"/>
    <col min="8712" max="8712" width="8.42578125" style="27" customWidth="1"/>
    <col min="8713" max="8713" width="7.7109375" style="27" customWidth="1"/>
    <col min="8714" max="8714" width="40.7109375" style="27" customWidth="1"/>
    <col min="8715" max="8959" width="9.140625" style="27"/>
    <col min="8960" max="8960" width="42.7109375" style="27" customWidth="1"/>
    <col min="8961" max="8961" width="7.7109375" style="27" customWidth="1"/>
    <col min="8962" max="8962" width="8.42578125" style="27" customWidth="1"/>
    <col min="8963" max="8964" width="7.7109375" style="27" customWidth="1"/>
    <col min="8965" max="8965" width="8.42578125" style="27" customWidth="1"/>
    <col min="8966" max="8967" width="7.7109375" style="27" customWidth="1"/>
    <col min="8968" max="8968" width="8.42578125" style="27" customWidth="1"/>
    <col min="8969" max="8969" width="7.7109375" style="27" customWidth="1"/>
    <col min="8970" max="8970" width="40.7109375" style="27" customWidth="1"/>
    <col min="8971" max="9215" width="9.140625" style="27"/>
    <col min="9216" max="9216" width="42.7109375" style="27" customWidth="1"/>
    <col min="9217" max="9217" width="7.7109375" style="27" customWidth="1"/>
    <col min="9218" max="9218" width="8.42578125" style="27" customWidth="1"/>
    <col min="9219" max="9220" width="7.7109375" style="27" customWidth="1"/>
    <col min="9221" max="9221" width="8.42578125" style="27" customWidth="1"/>
    <col min="9222" max="9223" width="7.7109375" style="27" customWidth="1"/>
    <col min="9224" max="9224" width="8.42578125" style="27" customWidth="1"/>
    <col min="9225" max="9225" width="7.7109375" style="27" customWidth="1"/>
    <col min="9226" max="9226" width="40.7109375" style="27" customWidth="1"/>
    <col min="9227" max="9471" width="9.140625" style="27"/>
    <col min="9472" max="9472" width="42.7109375" style="27" customWidth="1"/>
    <col min="9473" max="9473" width="7.7109375" style="27" customWidth="1"/>
    <col min="9474" max="9474" width="8.42578125" style="27" customWidth="1"/>
    <col min="9475" max="9476" width="7.7109375" style="27" customWidth="1"/>
    <col min="9477" max="9477" width="8.42578125" style="27" customWidth="1"/>
    <col min="9478" max="9479" width="7.7109375" style="27" customWidth="1"/>
    <col min="9480" max="9480" width="8.42578125" style="27" customWidth="1"/>
    <col min="9481" max="9481" width="7.7109375" style="27" customWidth="1"/>
    <col min="9482" max="9482" width="40.7109375" style="27" customWidth="1"/>
    <col min="9483" max="9727" width="9.140625" style="27"/>
    <col min="9728" max="9728" width="42.7109375" style="27" customWidth="1"/>
    <col min="9729" max="9729" width="7.7109375" style="27" customWidth="1"/>
    <col min="9730" max="9730" width="8.42578125" style="27" customWidth="1"/>
    <col min="9731" max="9732" width="7.7109375" style="27" customWidth="1"/>
    <col min="9733" max="9733" width="8.42578125" style="27" customWidth="1"/>
    <col min="9734" max="9735" width="7.7109375" style="27" customWidth="1"/>
    <col min="9736" max="9736" width="8.42578125" style="27" customWidth="1"/>
    <col min="9737" max="9737" width="7.7109375" style="27" customWidth="1"/>
    <col min="9738" max="9738" width="40.7109375" style="27" customWidth="1"/>
    <col min="9739" max="9983" width="9.140625" style="27"/>
    <col min="9984" max="9984" width="42.7109375" style="27" customWidth="1"/>
    <col min="9985" max="9985" width="7.7109375" style="27" customWidth="1"/>
    <col min="9986" max="9986" width="8.42578125" style="27" customWidth="1"/>
    <col min="9987" max="9988" width="7.7109375" style="27" customWidth="1"/>
    <col min="9989" max="9989" width="8.42578125" style="27" customWidth="1"/>
    <col min="9990" max="9991" width="7.7109375" style="27" customWidth="1"/>
    <col min="9992" max="9992" width="8.42578125" style="27" customWidth="1"/>
    <col min="9993" max="9993" width="7.7109375" style="27" customWidth="1"/>
    <col min="9994" max="9994" width="40.7109375" style="27" customWidth="1"/>
    <col min="9995" max="10239" width="9.140625" style="27"/>
    <col min="10240" max="10240" width="42.7109375" style="27" customWidth="1"/>
    <col min="10241" max="10241" width="7.7109375" style="27" customWidth="1"/>
    <col min="10242" max="10242" width="8.42578125" style="27" customWidth="1"/>
    <col min="10243" max="10244" width="7.7109375" style="27" customWidth="1"/>
    <col min="10245" max="10245" width="8.42578125" style="27" customWidth="1"/>
    <col min="10246" max="10247" width="7.7109375" style="27" customWidth="1"/>
    <col min="10248" max="10248" width="8.42578125" style="27" customWidth="1"/>
    <col min="10249" max="10249" width="7.7109375" style="27" customWidth="1"/>
    <col min="10250" max="10250" width="40.7109375" style="27" customWidth="1"/>
    <col min="10251" max="10495" width="9.140625" style="27"/>
    <col min="10496" max="10496" width="42.7109375" style="27" customWidth="1"/>
    <col min="10497" max="10497" width="7.7109375" style="27" customWidth="1"/>
    <col min="10498" max="10498" width="8.42578125" style="27" customWidth="1"/>
    <col min="10499" max="10500" width="7.7109375" style="27" customWidth="1"/>
    <col min="10501" max="10501" width="8.42578125" style="27" customWidth="1"/>
    <col min="10502" max="10503" width="7.7109375" style="27" customWidth="1"/>
    <col min="10504" max="10504" width="8.42578125" style="27" customWidth="1"/>
    <col min="10505" max="10505" width="7.7109375" style="27" customWidth="1"/>
    <col min="10506" max="10506" width="40.7109375" style="27" customWidth="1"/>
    <col min="10507" max="10751" width="9.140625" style="27"/>
    <col min="10752" max="10752" width="42.7109375" style="27" customWidth="1"/>
    <col min="10753" max="10753" width="7.7109375" style="27" customWidth="1"/>
    <col min="10754" max="10754" width="8.42578125" style="27" customWidth="1"/>
    <col min="10755" max="10756" width="7.7109375" style="27" customWidth="1"/>
    <col min="10757" max="10757" width="8.42578125" style="27" customWidth="1"/>
    <col min="10758" max="10759" width="7.7109375" style="27" customWidth="1"/>
    <col min="10760" max="10760" width="8.42578125" style="27" customWidth="1"/>
    <col min="10761" max="10761" width="7.7109375" style="27" customWidth="1"/>
    <col min="10762" max="10762" width="40.7109375" style="27" customWidth="1"/>
    <col min="10763" max="11007" width="9.140625" style="27"/>
    <col min="11008" max="11008" width="42.7109375" style="27" customWidth="1"/>
    <col min="11009" max="11009" width="7.7109375" style="27" customWidth="1"/>
    <col min="11010" max="11010" width="8.42578125" style="27" customWidth="1"/>
    <col min="11011" max="11012" width="7.7109375" style="27" customWidth="1"/>
    <col min="11013" max="11013" width="8.42578125" style="27" customWidth="1"/>
    <col min="11014" max="11015" width="7.7109375" style="27" customWidth="1"/>
    <col min="11016" max="11016" width="8.42578125" style="27" customWidth="1"/>
    <col min="11017" max="11017" width="7.7109375" style="27" customWidth="1"/>
    <col min="11018" max="11018" width="40.7109375" style="27" customWidth="1"/>
    <col min="11019" max="11263" width="9.140625" style="27"/>
    <col min="11264" max="11264" width="42.7109375" style="27" customWidth="1"/>
    <col min="11265" max="11265" width="7.7109375" style="27" customWidth="1"/>
    <col min="11266" max="11266" width="8.42578125" style="27" customWidth="1"/>
    <col min="11267" max="11268" width="7.7109375" style="27" customWidth="1"/>
    <col min="11269" max="11269" width="8.42578125" style="27" customWidth="1"/>
    <col min="11270" max="11271" width="7.7109375" style="27" customWidth="1"/>
    <col min="11272" max="11272" width="8.42578125" style="27" customWidth="1"/>
    <col min="11273" max="11273" width="7.7109375" style="27" customWidth="1"/>
    <col min="11274" max="11274" width="40.7109375" style="27" customWidth="1"/>
    <col min="11275" max="11519" width="9.140625" style="27"/>
    <col min="11520" max="11520" width="42.7109375" style="27" customWidth="1"/>
    <col min="11521" max="11521" width="7.7109375" style="27" customWidth="1"/>
    <col min="11522" max="11522" width="8.42578125" style="27" customWidth="1"/>
    <col min="11523" max="11524" width="7.7109375" style="27" customWidth="1"/>
    <col min="11525" max="11525" width="8.42578125" style="27" customWidth="1"/>
    <col min="11526" max="11527" width="7.7109375" style="27" customWidth="1"/>
    <col min="11528" max="11528" width="8.42578125" style="27" customWidth="1"/>
    <col min="11529" max="11529" width="7.7109375" style="27" customWidth="1"/>
    <col min="11530" max="11530" width="40.7109375" style="27" customWidth="1"/>
    <col min="11531" max="11775" width="9.140625" style="27"/>
    <col min="11776" max="11776" width="42.7109375" style="27" customWidth="1"/>
    <col min="11777" max="11777" width="7.7109375" style="27" customWidth="1"/>
    <col min="11778" max="11778" width="8.42578125" style="27" customWidth="1"/>
    <col min="11779" max="11780" width="7.7109375" style="27" customWidth="1"/>
    <col min="11781" max="11781" width="8.42578125" style="27" customWidth="1"/>
    <col min="11782" max="11783" width="7.7109375" style="27" customWidth="1"/>
    <col min="11784" max="11784" width="8.42578125" style="27" customWidth="1"/>
    <col min="11785" max="11785" width="7.7109375" style="27" customWidth="1"/>
    <col min="11786" max="11786" width="40.7109375" style="27" customWidth="1"/>
    <col min="11787" max="12031" width="9.140625" style="27"/>
    <col min="12032" max="12032" width="42.7109375" style="27" customWidth="1"/>
    <col min="12033" max="12033" width="7.7109375" style="27" customWidth="1"/>
    <col min="12034" max="12034" width="8.42578125" style="27" customWidth="1"/>
    <col min="12035" max="12036" width="7.7109375" style="27" customWidth="1"/>
    <col min="12037" max="12037" width="8.42578125" style="27" customWidth="1"/>
    <col min="12038" max="12039" width="7.7109375" style="27" customWidth="1"/>
    <col min="12040" max="12040" width="8.42578125" style="27" customWidth="1"/>
    <col min="12041" max="12041" width="7.7109375" style="27" customWidth="1"/>
    <col min="12042" max="12042" width="40.7109375" style="27" customWidth="1"/>
    <col min="12043" max="12287" width="9.140625" style="27"/>
    <col min="12288" max="12288" width="42.7109375" style="27" customWidth="1"/>
    <col min="12289" max="12289" width="7.7109375" style="27" customWidth="1"/>
    <col min="12290" max="12290" width="8.42578125" style="27" customWidth="1"/>
    <col min="12291" max="12292" width="7.7109375" style="27" customWidth="1"/>
    <col min="12293" max="12293" width="8.42578125" style="27" customWidth="1"/>
    <col min="12294" max="12295" width="7.7109375" style="27" customWidth="1"/>
    <col min="12296" max="12296" width="8.42578125" style="27" customWidth="1"/>
    <col min="12297" max="12297" width="7.7109375" style="27" customWidth="1"/>
    <col min="12298" max="12298" width="40.7109375" style="27" customWidth="1"/>
    <col min="12299" max="12543" width="9.140625" style="27"/>
    <col min="12544" max="12544" width="42.7109375" style="27" customWidth="1"/>
    <col min="12545" max="12545" width="7.7109375" style="27" customWidth="1"/>
    <col min="12546" max="12546" width="8.42578125" style="27" customWidth="1"/>
    <col min="12547" max="12548" width="7.7109375" style="27" customWidth="1"/>
    <col min="12549" max="12549" width="8.42578125" style="27" customWidth="1"/>
    <col min="12550" max="12551" width="7.7109375" style="27" customWidth="1"/>
    <col min="12552" max="12552" width="8.42578125" style="27" customWidth="1"/>
    <col min="12553" max="12553" width="7.7109375" style="27" customWidth="1"/>
    <col min="12554" max="12554" width="40.7109375" style="27" customWidth="1"/>
    <col min="12555" max="12799" width="9.140625" style="27"/>
    <col min="12800" max="12800" width="42.7109375" style="27" customWidth="1"/>
    <col min="12801" max="12801" width="7.7109375" style="27" customWidth="1"/>
    <col min="12802" max="12802" width="8.42578125" style="27" customWidth="1"/>
    <col min="12803" max="12804" width="7.7109375" style="27" customWidth="1"/>
    <col min="12805" max="12805" width="8.42578125" style="27" customWidth="1"/>
    <col min="12806" max="12807" width="7.7109375" style="27" customWidth="1"/>
    <col min="12808" max="12808" width="8.42578125" style="27" customWidth="1"/>
    <col min="12809" max="12809" width="7.7109375" style="27" customWidth="1"/>
    <col min="12810" max="12810" width="40.7109375" style="27" customWidth="1"/>
    <col min="12811" max="13055" width="9.140625" style="27"/>
    <col min="13056" max="13056" width="42.7109375" style="27" customWidth="1"/>
    <col min="13057" max="13057" width="7.7109375" style="27" customWidth="1"/>
    <col min="13058" max="13058" width="8.42578125" style="27" customWidth="1"/>
    <col min="13059" max="13060" width="7.7109375" style="27" customWidth="1"/>
    <col min="13061" max="13061" width="8.42578125" style="27" customWidth="1"/>
    <col min="13062" max="13063" width="7.7109375" style="27" customWidth="1"/>
    <col min="13064" max="13064" width="8.42578125" style="27" customWidth="1"/>
    <col min="13065" max="13065" width="7.7109375" style="27" customWidth="1"/>
    <col min="13066" max="13066" width="40.7109375" style="27" customWidth="1"/>
    <col min="13067" max="13311" width="9.140625" style="27"/>
    <col min="13312" max="13312" width="42.7109375" style="27" customWidth="1"/>
    <col min="13313" max="13313" width="7.7109375" style="27" customWidth="1"/>
    <col min="13314" max="13314" width="8.42578125" style="27" customWidth="1"/>
    <col min="13315" max="13316" width="7.7109375" style="27" customWidth="1"/>
    <col min="13317" max="13317" width="8.42578125" style="27" customWidth="1"/>
    <col min="13318" max="13319" width="7.7109375" style="27" customWidth="1"/>
    <col min="13320" max="13320" width="8.42578125" style="27" customWidth="1"/>
    <col min="13321" max="13321" width="7.7109375" style="27" customWidth="1"/>
    <col min="13322" max="13322" width="40.7109375" style="27" customWidth="1"/>
    <col min="13323" max="13567" width="9.140625" style="27"/>
    <col min="13568" max="13568" width="42.7109375" style="27" customWidth="1"/>
    <col min="13569" max="13569" width="7.7109375" style="27" customWidth="1"/>
    <col min="13570" max="13570" width="8.42578125" style="27" customWidth="1"/>
    <col min="13571" max="13572" width="7.7109375" style="27" customWidth="1"/>
    <col min="13573" max="13573" width="8.42578125" style="27" customWidth="1"/>
    <col min="13574" max="13575" width="7.7109375" style="27" customWidth="1"/>
    <col min="13576" max="13576" width="8.42578125" style="27" customWidth="1"/>
    <col min="13577" max="13577" width="7.7109375" style="27" customWidth="1"/>
    <col min="13578" max="13578" width="40.7109375" style="27" customWidth="1"/>
    <col min="13579" max="13823" width="9.140625" style="27"/>
    <col min="13824" max="13824" width="42.7109375" style="27" customWidth="1"/>
    <col min="13825" max="13825" width="7.7109375" style="27" customWidth="1"/>
    <col min="13826" max="13826" width="8.42578125" style="27" customWidth="1"/>
    <col min="13827" max="13828" width="7.7109375" style="27" customWidth="1"/>
    <col min="13829" max="13829" width="8.42578125" style="27" customWidth="1"/>
    <col min="13830" max="13831" width="7.7109375" style="27" customWidth="1"/>
    <col min="13832" max="13832" width="8.42578125" style="27" customWidth="1"/>
    <col min="13833" max="13833" width="7.7109375" style="27" customWidth="1"/>
    <col min="13834" max="13834" width="40.7109375" style="27" customWidth="1"/>
    <col min="13835" max="14079" width="9.140625" style="27"/>
    <col min="14080" max="14080" width="42.7109375" style="27" customWidth="1"/>
    <col min="14081" max="14081" width="7.7109375" style="27" customWidth="1"/>
    <col min="14082" max="14082" width="8.42578125" style="27" customWidth="1"/>
    <col min="14083" max="14084" width="7.7109375" style="27" customWidth="1"/>
    <col min="14085" max="14085" width="8.42578125" style="27" customWidth="1"/>
    <col min="14086" max="14087" width="7.7109375" style="27" customWidth="1"/>
    <col min="14088" max="14088" width="8.42578125" style="27" customWidth="1"/>
    <col min="14089" max="14089" width="7.7109375" style="27" customWidth="1"/>
    <col min="14090" max="14090" width="40.7109375" style="27" customWidth="1"/>
    <col min="14091" max="14335" width="9.140625" style="27"/>
    <col min="14336" max="14336" width="42.7109375" style="27" customWidth="1"/>
    <col min="14337" max="14337" width="7.7109375" style="27" customWidth="1"/>
    <col min="14338" max="14338" width="8.42578125" style="27" customWidth="1"/>
    <col min="14339" max="14340" width="7.7109375" style="27" customWidth="1"/>
    <col min="14341" max="14341" width="8.42578125" style="27" customWidth="1"/>
    <col min="14342" max="14343" width="7.7109375" style="27" customWidth="1"/>
    <col min="14344" max="14344" width="8.42578125" style="27" customWidth="1"/>
    <col min="14345" max="14345" width="7.7109375" style="27" customWidth="1"/>
    <col min="14346" max="14346" width="40.7109375" style="27" customWidth="1"/>
    <col min="14347" max="14591" width="9.140625" style="27"/>
    <col min="14592" max="14592" width="42.7109375" style="27" customWidth="1"/>
    <col min="14593" max="14593" width="7.7109375" style="27" customWidth="1"/>
    <col min="14594" max="14594" width="8.42578125" style="27" customWidth="1"/>
    <col min="14595" max="14596" width="7.7109375" style="27" customWidth="1"/>
    <col min="14597" max="14597" width="8.42578125" style="27" customWidth="1"/>
    <col min="14598" max="14599" width="7.7109375" style="27" customWidth="1"/>
    <col min="14600" max="14600" width="8.42578125" style="27" customWidth="1"/>
    <col min="14601" max="14601" width="7.7109375" style="27" customWidth="1"/>
    <col min="14602" max="14602" width="40.7109375" style="27" customWidth="1"/>
    <col min="14603" max="14847" width="9.140625" style="27"/>
    <col min="14848" max="14848" width="42.7109375" style="27" customWidth="1"/>
    <col min="14849" max="14849" width="7.7109375" style="27" customWidth="1"/>
    <col min="14850" max="14850" width="8.42578125" style="27" customWidth="1"/>
    <col min="14851" max="14852" width="7.7109375" style="27" customWidth="1"/>
    <col min="14853" max="14853" width="8.42578125" style="27" customWidth="1"/>
    <col min="14854" max="14855" width="7.7109375" style="27" customWidth="1"/>
    <col min="14856" max="14856" width="8.42578125" style="27" customWidth="1"/>
    <col min="14857" max="14857" width="7.7109375" style="27" customWidth="1"/>
    <col min="14858" max="14858" width="40.7109375" style="27" customWidth="1"/>
    <col min="14859" max="15103" width="9.140625" style="27"/>
    <col min="15104" max="15104" width="42.7109375" style="27" customWidth="1"/>
    <col min="15105" max="15105" width="7.7109375" style="27" customWidth="1"/>
    <col min="15106" max="15106" width="8.42578125" style="27" customWidth="1"/>
    <col min="15107" max="15108" width="7.7109375" style="27" customWidth="1"/>
    <col min="15109" max="15109" width="8.42578125" style="27" customWidth="1"/>
    <col min="15110" max="15111" width="7.7109375" style="27" customWidth="1"/>
    <col min="15112" max="15112" width="8.42578125" style="27" customWidth="1"/>
    <col min="15113" max="15113" width="7.7109375" style="27" customWidth="1"/>
    <col min="15114" max="15114" width="40.7109375" style="27" customWidth="1"/>
    <col min="15115" max="15359" width="9.140625" style="27"/>
    <col min="15360" max="15360" width="42.7109375" style="27" customWidth="1"/>
    <col min="15361" max="15361" width="7.7109375" style="27" customWidth="1"/>
    <col min="15362" max="15362" width="8.42578125" style="27" customWidth="1"/>
    <col min="15363" max="15364" width="7.7109375" style="27" customWidth="1"/>
    <col min="15365" max="15365" width="8.42578125" style="27" customWidth="1"/>
    <col min="15366" max="15367" width="7.7109375" style="27" customWidth="1"/>
    <col min="15368" max="15368" width="8.42578125" style="27" customWidth="1"/>
    <col min="15369" max="15369" width="7.7109375" style="27" customWidth="1"/>
    <col min="15370" max="15370" width="40.7109375" style="27" customWidth="1"/>
    <col min="15371" max="15615" width="9.140625" style="27"/>
    <col min="15616" max="15616" width="42.7109375" style="27" customWidth="1"/>
    <col min="15617" max="15617" width="7.7109375" style="27" customWidth="1"/>
    <col min="15618" max="15618" width="8.42578125" style="27" customWidth="1"/>
    <col min="15619" max="15620" width="7.7109375" style="27" customWidth="1"/>
    <col min="15621" max="15621" width="8.42578125" style="27" customWidth="1"/>
    <col min="15622" max="15623" width="7.7109375" style="27" customWidth="1"/>
    <col min="15624" max="15624" width="8.42578125" style="27" customWidth="1"/>
    <col min="15625" max="15625" width="7.7109375" style="27" customWidth="1"/>
    <col min="15626" max="15626" width="40.7109375" style="27" customWidth="1"/>
    <col min="15627" max="15871" width="9.140625" style="27"/>
    <col min="15872" max="15872" width="42.7109375" style="27" customWidth="1"/>
    <col min="15873" max="15873" width="7.7109375" style="27" customWidth="1"/>
    <col min="15874" max="15874" width="8.42578125" style="27" customWidth="1"/>
    <col min="15875" max="15876" width="7.7109375" style="27" customWidth="1"/>
    <col min="15877" max="15877" width="8.42578125" style="27" customWidth="1"/>
    <col min="15878" max="15879" width="7.7109375" style="27" customWidth="1"/>
    <col min="15880" max="15880" width="8.42578125" style="27" customWidth="1"/>
    <col min="15881" max="15881" width="7.7109375" style="27" customWidth="1"/>
    <col min="15882" max="15882" width="40.7109375" style="27" customWidth="1"/>
    <col min="15883" max="16384" width="9.140625" style="27"/>
  </cols>
  <sheetData>
    <row r="1" spans="1:11" ht="23.25" x14ac:dyDescent="0.2">
      <c r="A1" s="1557" t="s">
        <v>946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</row>
    <row r="2" spans="1:11" ht="15.75" x14ac:dyDescent="0.2">
      <c r="A2" s="1678" t="s">
        <v>947</v>
      </c>
      <c r="B2" s="1678"/>
      <c r="C2" s="1678"/>
      <c r="D2" s="1678"/>
      <c r="E2" s="1678"/>
      <c r="F2" s="1678"/>
      <c r="G2" s="1678"/>
      <c r="H2" s="1678"/>
      <c r="I2" s="1678"/>
      <c r="J2" s="1678"/>
      <c r="K2" s="1678"/>
    </row>
    <row r="3" spans="1:11" ht="15.75" x14ac:dyDescent="0.2">
      <c r="A3" s="1331">
        <v>2021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</row>
    <row r="4" spans="1:11" ht="27.75" customHeight="1" x14ac:dyDescent="0.3">
      <c r="A4" s="675" t="s">
        <v>126</v>
      </c>
      <c r="B4" s="269"/>
      <c r="C4" s="269"/>
      <c r="D4" s="1525"/>
      <c r="E4" s="1525"/>
      <c r="F4" s="1525"/>
      <c r="G4" s="269"/>
      <c r="H4" s="269"/>
      <c r="I4" s="269"/>
      <c r="J4" s="270"/>
      <c r="K4" s="678" t="s">
        <v>127</v>
      </c>
    </row>
    <row r="5" spans="1:11" ht="26.25" customHeight="1" x14ac:dyDescent="0.2">
      <c r="A5" s="1604" t="s">
        <v>1361</v>
      </c>
      <c r="B5" s="1373" t="s">
        <v>693</v>
      </c>
      <c r="C5" s="1373"/>
      <c r="D5" s="1373"/>
      <c r="E5" s="1373" t="s">
        <v>692</v>
      </c>
      <c r="F5" s="1373"/>
      <c r="G5" s="1373"/>
      <c r="H5" s="1373" t="s">
        <v>691</v>
      </c>
      <c r="I5" s="1373"/>
      <c r="J5" s="1373"/>
      <c r="K5" s="1607" t="s">
        <v>690</v>
      </c>
    </row>
    <row r="6" spans="1:11" ht="35.25" x14ac:dyDescent="0.2">
      <c r="A6" s="1606"/>
      <c r="B6" s="380" t="s">
        <v>758</v>
      </c>
      <c r="C6" s="745" t="s">
        <v>756</v>
      </c>
      <c r="D6" s="745" t="s">
        <v>757</v>
      </c>
      <c r="E6" s="380" t="s">
        <v>758</v>
      </c>
      <c r="F6" s="745" t="s">
        <v>756</v>
      </c>
      <c r="G6" s="745" t="s">
        <v>757</v>
      </c>
      <c r="H6" s="380" t="s">
        <v>758</v>
      </c>
      <c r="I6" s="745" t="s">
        <v>756</v>
      </c>
      <c r="J6" s="745" t="s">
        <v>757</v>
      </c>
      <c r="K6" s="1609"/>
    </row>
    <row r="7" spans="1:11" ht="26.25" customHeight="1" thickBot="1" x14ac:dyDescent="0.25">
      <c r="A7" s="367" t="s">
        <v>290</v>
      </c>
      <c r="B7" s="368">
        <v>3.4494896163322775</v>
      </c>
      <c r="C7" s="368">
        <v>5.0617283950617287</v>
      </c>
      <c r="D7" s="368">
        <v>2.8064992614475628</v>
      </c>
      <c r="E7" s="368">
        <v>2.3988005997001496</v>
      </c>
      <c r="F7" s="607">
        <v>3.4722222222222219</v>
      </c>
      <c r="G7" s="607">
        <v>2.1032504780114722</v>
      </c>
      <c r="H7" s="368">
        <v>5.9523809523809526</v>
      </c>
      <c r="I7" s="607">
        <v>6.878306878306879</v>
      </c>
      <c r="J7" s="607">
        <v>5.1948051948051948</v>
      </c>
      <c r="K7" s="369" t="s">
        <v>817</v>
      </c>
    </row>
    <row r="8" spans="1:11" ht="26.25" customHeight="1" thickBot="1" x14ac:dyDescent="0.25">
      <c r="A8" s="370" t="s">
        <v>291</v>
      </c>
      <c r="B8" s="371">
        <v>12.284406898979233</v>
      </c>
      <c r="C8" s="371">
        <v>18.765432098765434</v>
      </c>
      <c r="D8" s="371">
        <v>9.6996553421959639</v>
      </c>
      <c r="E8" s="371">
        <v>11.244377811094452</v>
      </c>
      <c r="F8" s="608">
        <v>20.138888888888889</v>
      </c>
      <c r="G8" s="608">
        <v>8.7954110898661568</v>
      </c>
      <c r="H8" s="371">
        <v>14.761904761904761</v>
      </c>
      <c r="I8" s="608">
        <v>17.195767195767196</v>
      </c>
      <c r="J8" s="608">
        <v>12.770562770562771</v>
      </c>
      <c r="K8" s="372" t="s">
        <v>818</v>
      </c>
    </row>
    <row r="9" spans="1:11" ht="34.5" thickBot="1" x14ac:dyDescent="0.25">
      <c r="A9" s="373" t="s">
        <v>292</v>
      </c>
      <c r="B9" s="368">
        <v>0.3167898627243928</v>
      </c>
      <c r="C9" s="368">
        <v>0.74074074074074081</v>
      </c>
      <c r="D9" s="368">
        <v>0.14771048744460857</v>
      </c>
      <c r="E9" s="368">
        <v>0.2998500749625187</v>
      </c>
      <c r="F9" s="607">
        <v>0.92592592592592582</v>
      </c>
      <c r="G9" s="607">
        <v>0.12746972594008923</v>
      </c>
      <c r="H9" s="368">
        <v>0.35714285714285715</v>
      </c>
      <c r="I9" s="607">
        <v>0.52910052910052918</v>
      </c>
      <c r="J9" s="607">
        <v>0.21645021645021645</v>
      </c>
      <c r="K9" s="374" t="s">
        <v>819</v>
      </c>
    </row>
    <row r="10" spans="1:11" ht="26.25" customHeight="1" thickBot="1" x14ac:dyDescent="0.25">
      <c r="A10" s="370" t="s">
        <v>293</v>
      </c>
      <c r="B10" s="371">
        <v>4.8926434354100667</v>
      </c>
      <c r="C10" s="371">
        <v>6.9135802469135808</v>
      </c>
      <c r="D10" s="371">
        <v>4.0866568193008375</v>
      </c>
      <c r="E10" s="371">
        <v>3.8980509745127434</v>
      </c>
      <c r="F10" s="608">
        <v>6.481481481481481</v>
      </c>
      <c r="G10" s="608">
        <v>3.1867431485022308</v>
      </c>
      <c r="H10" s="371">
        <v>7.2619047619047619</v>
      </c>
      <c r="I10" s="608">
        <v>7.4074074074074074</v>
      </c>
      <c r="J10" s="608">
        <v>7.1428571428571423</v>
      </c>
      <c r="K10" s="372" t="s">
        <v>820</v>
      </c>
    </row>
    <row r="11" spans="1:11" ht="26.25" customHeight="1" thickBot="1" x14ac:dyDescent="0.25">
      <c r="A11" s="373" t="s">
        <v>294</v>
      </c>
      <c r="B11" s="368">
        <v>1.1967617036254841</v>
      </c>
      <c r="C11" s="368">
        <v>1.8518518518518519</v>
      </c>
      <c r="D11" s="368">
        <v>0.93549975381585426</v>
      </c>
      <c r="E11" s="368">
        <v>1.1494252873563218</v>
      </c>
      <c r="F11" s="607">
        <v>2.5462962962962963</v>
      </c>
      <c r="G11" s="607">
        <v>0.76481835564053535</v>
      </c>
      <c r="H11" s="368">
        <v>1.3095238095238095</v>
      </c>
      <c r="I11" s="607">
        <v>1.0582010582010584</v>
      </c>
      <c r="J11" s="607">
        <v>1.5151515151515151</v>
      </c>
      <c r="K11" s="374" t="s">
        <v>821</v>
      </c>
    </row>
    <row r="12" spans="1:11" ht="26.25" customHeight="1" thickBot="1" x14ac:dyDescent="0.25">
      <c r="A12" s="370" t="s">
        <v>295</v>
      </c>
      <c r="B12" s="371">
        <v>30.834213305174234</v>
      </c>
      <c r="C12" s="371">
        <v>21.60493827160494</v>
      </c>
      <c r="D12" s="371">
        <v>34.515017232890202</v>
      </c>
      <c r="E12" s="371">
        <v>32.033983008495753</v>
      </c>
      <c r="F12" s="608">
        <v>19.212962962962962</v>
      </c>
      <c r="G12" s="608">
        <v>35.564053537284899</v>
      </c>
      <c r="H12" s="371">
        <v>27.976190476190474</v>
      </c>
      <c r="I12" s="608">
        <v>24.338624338624339</v>
      </c>
      <c r="J12" s="608">
        <v>30.952380952380953</v>
      </c>
      <c r="K12" s="372" t="s">
        <v>822</v>
      </c>
    </row>
    <row r="13" spans="1:11" ht="26.25" customHeight="1" thickBot="1" x14ac:dyDescent="0.25">
      <c r="A13" s="373" t="s">
        <v>296</v>
      </c>
      <c r="B13" s="368">
        <v>7.638155579021471</v>
      </c>
      <c r="C13" s="368">
        <v>10.123456790123457</v>
      </c>
      <c r="D13" s="368">
        <v>6.6469719350073859</v>
      </c>
      <c r="E13" s="368">
        <v>6.5967016491754116</v>
      </c>
      <c r="F13" s="607">
        <v>9.4907407407407405</v>
      </c>
      <c r="G13" s="607">
        <v>5.7998725302740599</v>
      </c>
      <c r="H13" s="368">
        <v>10.119047619047619</v>
      </c>
      <c r="I13" s="607">
        <v>10.846560846560847</v>
      </c>
      <c r="J13" s="607">
        <v>9.5238095238095237</v>
      </c>
      <c r="K13" s="374" t="s">
        <v>543</v>
      </c>
    </row>
    <row r="14" spans="1:11" ht="26.25" customHeight="1" thickBot="1" x14ac:dyDescent="0.25">
      <c r="A14" s="370" t="s">
        <v>297</v>
      </c>
      <c r="B14" s="371">
        <v>1.9359380499824006</v>
      </c>
      <c r="C14" s="371">
        <v>2.0987654320987654</v>
      </c>
      <c r="D14" s="371">
        <v>1.8709995076317085</v>
      </c>
      <c r="E14" s="371">
        <v>1.7991004497751124</v>
      </c>
      <c r="F14" s="608">
        <v>2.083333333333333</v>
      </c>
      <c r="G14" s="608">
        <v>1.7208413001912046</v>
      </c>
      <c r="H14" s="371">
        <v>2.2619047619047619</v>
      </c>
      <c r="I14" s="608">
        <v>2.1164021164021167</v>
      </c>
      <c r="J14" s="608">
        <v>2.3809523809523809</v>
      </c>
      <c r="K14" s="372" t="s">
        <v>823</v>
      </c>
    </row>
    <row r="15" spans="1:11" ht="26.25" customHeight="1" thickBot="1" x14ac:dyDescent="0.25">
      <c r="A15" s="373" t="s">
        <v>298</v>
      </c>
      <c r="B15" s="368">
        <v>0</v>
      </c>
      <c r="C15" s="368">
        <v>0</v>
      </c>
      <c r="D15" s="368">
        <v>0</v>
      </c>
      <c r="E15" s="368">
        <v>0</v>
      </c>
      <c r="F15" s="607">
        <v>0</v>
      </c>
      <c r="G15" s="607">
        <v>0</v>
      </c>
      <c r="H15" s="368">
        <v>0</v>
      </c>
      <c r="I15" s="607">
        <v>0</v>
      </c>
      <c r="J15" s="607">
        <v>0</v>
      </c>
      <c r="K15" s="374" t="s">
        <v>824</v>
      </c>
    </row>
    <row r="16" spans="1:11" ht="26.25" customHeight="1" thickBot="1" x14ac:dyDescent="0.25">
      <c r="A16" s="370" t="s">
        <v>542</v>
      </c>
      <c r="B16" s="371">
        <v>0.10559662090813093</v>
      </c>
      <c r="C16" s="371">
        <v>0</v>
      </c>
      <c r="D16" s="371">
        <v>0.14771048744460857</v>
      </c>
      <c r="E16" s="371">
        <v>0.14992503748125935</v>
      </c>
      <c r="F16" s="608">
        <v>0</v>
      </c>
      <c r="G16" s="608">
        <v>0.19120458891013384</v>
      </c>
      <c r="H16" s="371">
        <v>0</v>
      </c>
      <c r="I16" s="608">
        <v>0</v>
      </c>
      <c r="J16" s="608">
        <v>0</v>
      </c>
      <c r="K16" s="372" t="s">
        <v>825</v>
      </c>
    </row>
    <row r="17" spans="1:11" ht="26.25" customHeight="1" thickBot="1" x14ac:dyDescent="0.25">
      <c r="A17" s="373" t="s">
        <v>299</v>
      </c>
      <c r="B17" s="368">
        <v>3.9774727208729321</v>
      </c>
      <c r="C17" s="368">
        <v>7.1604938271604945</v>
      </c>
      <c r="D17" s="368">
        <v>2.7080256031511571</v>
      </c>
      <c r="E17" s="368">
        <v>2.9485257371314342</v>
      </c>
      <c r="F17" s="607">
        <v>5.3240740740740735</v>
      </c>
      <c r="G17" s="607">
        <v>2.2944550669216062</v>
      </c>
      <c r="H17" s="368">
        <v>6.4285714285714279</v>
      </c>
      <c r="I17" s="607">
        <v>9.2592592592592595</v>
      </c>
      <c r="J17" s="607">
        <v>4.1125541125541121</v>
      </c>
      <c r="K17" s="374" t="s">
        <v>826</v>
      </c>
    </row>
    <row r="18" spans="1:11" ht="26.25" customHeight="1" thickBot="1" x14ac:dyDescent="0.25">
      <c r="A18" s="370" t="s">
        <v>300</v>
      </c>
      <c r="B18" s="371">
        <v>7.0397747272087294E-2</v>
      </c>
      <c r="C18" s="371">
        <v>0.24691358024691359</v>
      </c>
      <c r="D18" s="371">
        <v>0</v>
      </c>
      <c r="E18" s="371">
        <v>9.9950024987506242E-2</v>
      </c>
      <c r="F18" s="608">
        <v>0.46296296296296291</v>
      </c>
      <c r="G18" s="608">
        <v>0</v>
      </c>
      <c r="H18" s="371">
        <v>0</v>
      </c>
      <c r="I18" s="608">
        <v>0</v>
      </c>
      <c r="J18" s="608">
        <v>0</v>
      </c>
      <c r="K18" s="372" t="s">
        <v>827</v>
      </c>
    </row>
    <row r="19" spans="1:11" ht="26.25" customHeight="1" thickBot="1" x14ac:dyDescent="0.25">
      <c r="A19" s="373" t="s">
        <v>301</v>
      </c>
      <c r="B19" s="368">
        <v>2.60471664906723</v>
      </c>
      <c r="C19" s="368">
        <v>3.4567901234567904</v>
      </c>
      <c r="D19" s="368">
        <v>2.2648941408173315</v>
      </c>
      <c r="E19" s="368">
        <v>2.198900549725137</v>
      </c>
      <c r="F19" s="607">
        <v>4.1666666666666661</v>
      </c>
      <c r="G19" s="607">
        <v>1.6571064372211601</v>
      </c>
      <c r="H19" s="368">
        <v>3.5714285714285712</v>
      </c>
      <c r="I19" s="607">
        <v>2.6455026455026456</v>
      </c>
      <c r="J19" s="607">
        <v>4.329004329004329</v>
      </c>
      <c r="K19" s="374" t="s">
        <v>828</v>
      </c>
    </row>
    <row r="20" spans="1:11" ht="26.25" customHeight="1" thickBot="1" x14ac:dyDescent="0.25">
      <c r="A20" s="370" t="s">
        <v>302</v>
      </c>
      <c r="B20" s="371">
        <v>1.9007391763463568</v>
      </c>
      <c r="C20" s="371">
        <v>2.9629629629629632</v>
      </c>
      <c r="D20" s="371">
        <v>1.4771048744460857</v>
      </c>
      <c r="E20" s="371">
        <v>1.6491754122938529</v>
      </c>
      <c r="F20" s="608">
        <v>3.7037037037037033</v>
      </c>
      <c r="G20" s="608">
        <v>1.0834926704907584</v>
      </c>
      <c r="H20" s="371">
        <v>2.5</v>
      </c>
      <c r="I20" s="608">
        <v>2.1164021164021167</v>
      </c>
      <c r="J20" s="608">
        <v>2.8138528138528138</v>
      </c>
      <c r="K20" s="372" t="s">
        <v>829</v>
      </c>
    </row>
    <row r="21" spans="1:11" ht="26.25" customHeight="1" thickBot="1" x14ac:dyDescent="0.25">
      <c r="A21" s="373" t="s">
        <v>303</v>
      </c>
      <c r="B21" s="368">
        <v>1.583949313621964</v>
      </c>
      <c r="C21" s="368">
        <v>3.0864197530864197</v>
      </c>
      <c r="D21" s="368">
        <v>0.98473658296405719</v>
      </c>
      <c r="E21" s="368">
        <v>0.99950024987506236</v>
      </c>
      <c r="F21" s="607">
        <v>2.3148148148148149</v>
      </c>
      <c r="G21" s="607">
        <v>0.63734862970044615</v>
      </c>
      <c r="H21" s="368">
        <v>2.9761904761904763</v>
      </c>
      <c r="I21" s="607">
        <v>3.9682539682539684</v>
      </c>
      <c r="J21" s="607">
        <v>2.1645021645021645</v>
      </c>
      <c r="K21" s="374" t="s">
        <v>830</v>
      </c>
    </row>
    <row r="22" spans="1:11" ht="26.25" customHeight="1" thickBot="1" x14ac:dyDescent="0.25">
      <c r="A22" s="370" t="s">
        <v>516</v>
      </c>
      <c r="B22" s="371">
        <v>13.481168602604717</v>
      </c>
      <c r="C22" s="371">
        <v>3.3333333333333335</v>
      </c>
      <c r="D22" s="371">
        <v>17.528311176760219</v>
      </c>
      <c r="E22" s="371">
        <v>16.391804097951024</v>
      </c>
      <c r="F22" s="608">
        <v>5.5555555555555554</v>
      </c>
      <c r="G22" s="608">
        <v>19.375398342893565</v>
      </c>
      <c r="H22" s="371">
        <v>6.5476190476190474</v>
      </c>
      <c r="I22" s="608">
        <v>0.79365079365079372</v>
      </c>
      <c r="J22" s="608">
        <v>11.255411255411255</v>
      </c>
      <c r="K22" s="372" t="s">
        <v>831</v>
      </c>
    </row>
    <row r="23" spans="1:11" ht="26.25" customHeight="1" x14ac:dyDescent="0.2">
      <c r="A23" s="766" t="s">
        <v>1187</v>
      </c>
      <c r="B23" s="967">
        <v>13.727560718057022</v>
      </c>
      <c r="C23" s="967">
        <v>12.592592592592593</v>
      </c>
      <c r="D23" s="967">
        <v>14.180206794682423</v>
      </c>
      <c r="E23" s="967">
        <v>16.141929035482256</v>
      </c>
      <c r="F23" s="883">
        <v>14.12037037037037</v>
      </c>
      <c r="G23" s="883">
        <v>16.69853409815169</v>
      </c>
      <c r="H23" s="967">
        <v>7.9761904761904763</v>
      </c>
      <c r="I23" s="883">
        <v>10.846560846560847</v>
      </c>
      <c r="J23" s="883">
        <v>5.6277056277056277</v>
      </c>
      <c r="K23" s="769" t="s">
        <v>1188</v>
      </c>
    </row>
    <row r="24" spans="1:11" ht="26.25" customHeight="1" x14ac:dyDescent="0.2">
      <c r="A24" s="770" t="s">
        <v>44</v>
      </c>
      <c r="B24" s="771">
        <f t="shared" ref="B24:J24" si="0">SUM(B7:B23)</f>
        <v>99.999999999999986</v>
      </c>
      <c r="C24" s="771">
        <f t="shared" si="0"/>
        <v>99.999999999999986</v>
      </c>
      <c r="D24" s="771">
        <f t="shared" si="0"/>
        <v>100</v>
      </c>
      <c r="E24" s="771">
        <f t="shared" si="0"/>
        <v>100</v>
      </c>
      <c r="F24" s="771">
        <f t="shared" si="0"/>
        <v>100</v>
      </c>
      <c r="G24" s="771">
        <f t="shared" si="0"/>
        <v>100</v>
      </c>
      <c r="H24" s="771">
        <f t="shared" si="0"/>
        <v>100.00000000000001</v>
      </c>
      <c r="I24" s="771">
        <f t="shared" si="0"/>
        <v>100</v>
      </c>
      <c r="J24" s="771">
        <f t="shared" si="0"/>
        <v>100</v>
      </c>
      <c r="K24" s="772" t="s">
        <v>45</v>
      </c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S24"/>
  <sheetViews>
    <sheetView view="pageBreakPreview" zoomScaleNormal="100" zoomScaleSheetLayoutView="100" workbookViewId="0">
      <selection activeCell="O15" sqref="O15"/>
    </sheetView>
  </sheetViews>
  <sheetFormatPr defaultRowHeight="15" x14ac:dyDescent="0.25"/>
  <cols>
    <col min="1" max="1" width="40.42578125" style="43" customWidth="1"/>
    <col min="2" max="10" width="9.28515625" style="43" customWidth="1"/>
    <col min="11" max="11" width="39.85546875" style="43" customWidth="1"/>
    <col min="12" max="253" width="9.140625" style="27"/>
    <col min="254" max="254" width="42.7109375" style="27" customWidth="1"/>
    <col min="255" max="255" width="7.7109375" style="27" customWidth="1"/>
    <col min="256" max="256" width="8.42578125" style="27" customWidth="1"/>
    <col min="257" max="258" width="7.7109375" style="27" customWidth="1"/>
    <col min="259" max="259" width="8.42578125" style="27" customWidth="1"/>
    <col min="260" max="261" width="7.7109375" style="27" customWidth="1"/>
    <col min="262" max="262" width="8.42578125" style="27" customWidth="1"/>
    <col min="263" max="263" width="7.7109375" style="27" customWidth="1"/>
    <col min="264" max="264" width="40.7109375" style="27" customWidth="1"/>
    <col min="265" max="509" width="9.140625" style="27"/>
    <col min="510" max="510" width="42.7109375" style="27" customWidth="1"/>
    <col min="511" max="511" width="7.7109375" style="27" customWidth="1"/>
    <col min="512" max="512" width="8.42578125" style="27" customWidth="1"/>
    <col min="513" max="514" width="7.7109375" style="27" customWidth="1"/>
    <col min="515" max="515" width="8.42578125" style="27" customWidth="1"/>
    <col min="516" max="517" width="7.7109375" style="27" customWidth="1"/>
    <col min="518" max="518" width="8.42578125" style="27" customWidth="1"/>
    <col min="519" max="519" width="7.7109375" style="27" customWidth="1"/>
    <col min="520" max="520" width="40.7109375" style="27" customWidth="1"/>
    <col min="521" max="765" width="9.140625" style="27"/>
    <col min="766" max="766" width="42.7109375" style="27" customWidth="1"/>
    <col min="767" max="767" width="7.7109375" style="27" customWidth="1"/>
    <col min="768" max="768" width="8.42578125" style="27" customWidth="1"/>
    <col min="769" max="770" width="7.7109375" style="27" customWidth="1"/>
    <col min="771" max="771" width="8.42578125" style="27" customWidth="1"/>
    <col min="772" max="773" width="7.7109375" style="27" customWidth="1"/>
    <col min="774" max="774" width="8.42578125" style="27" customWidth="1"/>
    <col min="775" max="775" width="7.7109375" style="27" customWidth="1"/>
    <col min="776" max="776" width="40.7109375" style="27" customWidth="1"/>
    <col min="777" max="1021" width="9.140625" style="27"/>
    <col min="1022" max="1022" width="42.7109375" style="27" customWidth="1"/>
    <col min="1023" max="1023" width="7.7109375" style="27" customWidth="1"/>
    <col min="1024" max="1024" width="8.42578125" style="27" customWidth="1"/>
    <col min="1025" max="1026" width="7.7109375" style="27" customWidth="1"/>
    <col min="1027" max="1027" width="8.42578125" style="27" customWidth="1"/>
    <col min="1028" max="1029" width="7.7109375" style="27" customWidth="1"/>
    <col min="1030" max="1030" width="8.42578125" style="27" customWidth="1"/>
    <col min="1031" max="1031" width="7.7109375" style="27" customWidth="1"/>
    <col min="1032" max="1032" width="40.7109375" style="27" customWidth="1"/>
    <col min="1033" max="1277" width="9.140625" style="27"/>
    <col min="1278" max="1278" width="42.7109375" style="27" customWidth="1"/>
    <col min="1279" max="1279" width="7.7109375" style="27" customWidth="1"/>
    <col min="1280" max="1280" width="8.42578125" style="27" customWidth="1"/>
    <col min="1281" max="1282" width="7.7109375" style="27" customWidth="1"/>
    <col min="1283" max="1283" width="8.42578125" style="27" customWidth="1"/>
    <col min="1284" max="1285" width="7.7109375" style="27" customWidth="1"/>
    <col min="1286" max="1286" width="8.42578125" style="27" customWidth="1"/>
    <col min="1287" max="1287" width="7.7109375" style="27" customWidth="1"/>
    <col min="1288" max="1288" width="40.7109375" style="27" customWidth="1"/>
    <col min="1289" max="1533" width="9.140625" style="27"/>
    <col min="1534" max="1534" width="42.7109375" style="27" customWidth="1"/>
    <col min="1535" max="1535" width="7.7109375" style="27" customWidth="1"/>
    <col min="1536" max="1536" width="8.42578125" style="27" customWidth="1"/>
    <col min="1537" max="1538" width="7.7109375" style="27" customWidth="1"/>
    <col min="1539" max="1539" width="8.42578125" style="27" customWidth="1"/>
    <col min="1540" max="1541" width="7.7109375" style="27" customWidth="1"/>
    <col min="1542" max="1542" width="8.42578125" style="27" customWidth="1"/>
    <col min="1543" max="1543" width="7.7109375" style="27" customWidth="1"/>
    <col min="1544" max="1544" width="40.7109375" style="27" customWidth="1"/>
    <col min="1545" max="1789" width="9.140625" style="27"/>
    <col min="1790" max="1790" width="42.7109375" style="27" customWidth="1"/>
    <col min="1791" max="1791" width="7.7109375" style="27" customWidth="1"/>
    <col min="1792" max="1792" width="8.42578125" style="27" customWidth="1"/>
    <col min="1793" max="1794" width="7.7109375" style="27" customWidth="1"/>
    <col min="1795" max="1795" width="8.42578125" style="27" customWidth="1"/>
    <col min="1796" max="1797" width="7.7109375" style="27" customWidth="1"/>
    <col min="1798" max="1798" width="8.42578125" style="27" customWidth="1"/>
    <col min="1799" max="1799" width="7.7109375" style="27" customWidth="1"/>
    <col min="1800" max="1800" width="40.7109375" style="27" customWidth="1"/>
    <col min="1801" max="2045" width="9.140625" style="27"/>
    <col min="2046" max="2046" width="42.7109375" style="27" customWidth="1"/>
    <col min="2047" max="2047" width="7.7109375" style="27" customWidth="1"/>
    <col min="2048" max="2048" width="8.42578125" style="27" customWidth="1"/>
    <col min="2049" max="2050" width="7.7109375" style="27" customWidth="1"/>
    <col min="2051" max="2051" width="8.42578125" style="27" customWidth="1"/>
    <col min="2052" max="2053" width="7.7109375" style="27" customWidth="1"/>
    <col min="2054" max="2054" width="8.42578125" style="27" customWidth="1"/>
    <col min="2055" max="2055" width="7.7109375" style="27" customWidth="1"/>
    <col min="2056" max="2056" width="40.7109375" style="27" customWidth="1"/>
    <col min="2057" max="2301" width="9.140625" style="27"/>
    <col min="2302" max="2302" width="42.7109375" style="27" customWidth="1"/>
    <col min="2303" max="2303" width="7.7109375" style="27" customWidth="1"/>
    <col min="2304" max="2304" width="8.42578125" style="27" customWidth="1"/>
    <col min="2305" max="2306" width="7.7109375" style="27" customWidth="1"/>
    <col min="2307" max="2307" width="8.42578125" style="27" customWidth="1"/>
    <col min="2308" max="2309" width="7.7109375" style="27" customWidth="1"/>
    <col min="2310" max="2310" width="8.42578125" style="27" customWidth="1"/>
    <col min="2311" max="2311" width="7.7109375" style="27" customWidth="1"/>
    <col min="2312" max="2312" width="40.7109375" style="27" customWidth="1"/>
    <col min="2313" max="2557" width="9.140625" style="27"/>
    <col min="2558" max="2558" width="42.7109375" style="27" customWidth="1"/>
    <col min="2559" max="2559" width="7.7109375" style="27" customWidth="1"/>
    <col min="2560" max="2560" width="8.42578125" style="27" customWidth="1"/>
    <col min="2561" max="2562" width="7.7109375" style="27" customWidth="1"/>
    <col min="2563" max="2563" width="8.42578125" style="27" customWidth="1"/>
    <col min="2564" max="2565" width="7.7109375" style="27" customWidth="1"/>
    <col min="2566" max="2566" width="8.42578125" style="27" customWidth="1"/>
    <col min="2567" max="2567" width="7.7109375" style="27" customWidth="1"/>
    <col min="2568" max="2568" width="40.7109375" style="27" customWidth="1"/>
    <col min="2569" max="2813" width="9.140625" style="27"/>
    <col min="2814" max="2814" width="42.7109375" style="27" customWidth="1"/>
    <col min="2815" max="2815" width="7.7109375" style="27" customWidth="1"/>
    <col min="2816" max="2816" width="8.42578125" style="27" customWidth="1"/>
    <col min="2817" max="2818" width="7.7109375" style="27" customWidth="1"/>
    <col min="2819" max="2819" width="8.42578125" style="27" customWidth="1"/>
    <col min="2820" max="2821" width="7.7109375" style="27" customWidth="1"/>
    <col min="2822" max="2822" width="8.42578125" style="27" customWidth="1"/>
    <col min="2823" max="2823" width="7.7109375" style="27" customWidth="1"/>
    <col min="2824" max="2824" width="40.7109375" style="27" customWidth="1"/>
    <col min="2825" max="3069" width="9.140625" style="27"/>
    <col min="3070" max="3070" width="42.7109375" style="27" customWidth="1"/>
    <col min="3071" max="3071" width="7.7109375" style="27" customWidth="1"/>
    <col min="3072" max="3072" width="8.42578125" style="27" customWidth="1"/>
    <col min="3073" max="3074" width="7.7109375" style="27" customWidth="1"/>
    <col min="3075" max="3075" width="8.42578125" style="27" customWidth="1"/>
    <col min="3076" max="3077" width="7.7109375" style="27" customWidth="1"/>
    <col min="3078" max="3078" width="8.42578125" style="27" customWidth="1"/>
    <col min="3079" max="3079" width="7.7109375" style="27" customWidth="1"/>
    <col min="3080" max="3080" width="40.7109375" style="27" customWidth="1"/>
    <col min="3081" max="3325" width="9.140625" style="27"/>
    <col min="3326" max="3326" width="42.7109375" style="27" customWidth="1"/>
    <col min="3327" max="3327" width="7.7109375" style="27" customWidth="1"/>
    <col min="3328" max="3328" width="8.42578125" style="27" customWidth="1"/>
    <col min="3329" max="3330" width="7.7109375" style="27" customWidth="1"/>
    <col min="3331" max="3331" width="8.42578125" style="27" customWidth="1"/>
    <col min="3332" max="3333" width="7.7109375" style="27" customWidth="1"/>
    <col min="3334" max="3334" width="8.42578125" style="27" customWidth="1"/>
    <col min="3335" max="3335" width="7.7109375" style="27" customWidth="1"/>
    <col min="3336" max="3336" width="40.7109375" style="27" customWidth="1"/>
    <col min="3337" max="3581" width="9.140625" style="27"/>
    <col min="3582" max="3582" width="42.7109375" style="27" customWidth="1"/>
    <col min="3583" max="3583" width="7.7109375" style="27" customWidth="1"/>
    <col min="3584" max="3584" width="8.42578125" style="27" customWidth="1"/>
    <col min="3585" max="3586" width="7.7109375" style="27" customWidth="1"/>
    <col min="3587" max="3587" width="8.42578125" style="27" customWidth="1"/>
    <col min="3588" max="3589" width="7.7109375" style="27" customWidth="1"/>
    <col min="3590" max="3590" width="8.42578125" style="27" customWidth="1"/>
    <col min="3591" max="3591" width="7.7109375" style="27" customWidth="1"/>
    <col min="3592" max="3592" width="40.7109375" style="27" customWidth="1"/>
    <col min="3593" max="3837" width="9.140625" style="27"/>
    <col min="3838" max="3838" width="42.7109375" style="27" customWidth="1"/>
    <col min="3839" max="3839" width="7.7109375" style="27" customWidth="1"/>
    <col min="3840" max="3840" width="8.42578125" style="27" customWidth="1"/>
    <col min="3841" max="3842" width="7.7109375" style="27" customWidth="1"/>
    <col min="3843" max="3843" width="8.42578125" style="27" customWidth="1"/>
    <col min="3844" max="3845" width="7.7109375" style="27" customWidth="1"/>
    <col min="3846" max="3846" width="8.42578125" style="27" customWidth="1"/>
    <col min="3847" max="3847" width="7.7109375" style="27" customWidth="1"/>
    <col min="3848" max="3848" width="40.7109375" style="27" customWidth="1"/>
    <col min="3849" max="4093" width="9.140625" style="27"/>
    <col min="4094" max="4094" width="42.7109375" style="27" customWidth="1"/>
    <col min="4095" max="4095" width="7.7109375" style="27" customWidth="1"/>
    <col min="4096" max="4096" width="8.42578125" style="27" customWidth="1"/>
    <col min="4097" max="4098" width="7.7109375" style="27" customWidth="1"/>
    <col min="4099" max="4099" width="8.42578125" style="27" customWidth="1"/>
    <col min="4100" max="4101" width="7.7109375" style="27" customWidth="1"/>
    <col min="4102" max="4102" width="8.42578125" style="27" customWidth="1"/>
    <col min="4103" max="4103" width="7.7109375" style="27" customWidth="1"/>
    <col min="4104" max="4104" width="40.7109375" style="27" customWidth="1"/>
    <col min="4105" max="4349" width="9.140625" style="27"/>
    <col min="4350" max="4350" width="42.7109375" style="27" customWidth="1"/>
    <col min="4351" max="4351" width="7.7109375" style="27" customWidth="1"/>
    <col min="4352" max="4352" width="8.42578125" style="27" customWidth="1"/>
    <col min="4353" max="4354" width="7.7109375" style="27" customWidth="1"/>
    <col min="4355" max="4355" width="8.42578125" style="27" customWidth="1"/>
    <col min="4356" max="4357" width="7.7109375" style="27" customWidth="1"/>
    <col min="4358" max="4358" width="8.42578125" style="27" customWidth="1"/>
    <col min="4359" max="4359" width="7.7109375" style="27" customWidth="1"/>
    <col min="4360" max="4360" width="40.7109375" style="27" customWidth="1"/>
    <col min="4361" max="4605" width="9.140625" style="27"/>
    <col min="4606" max="4606" width="42.7109375" style="27" customWidth="1"/>
    <col min="4607" max="4607" width="7.7109375" style="27" customWidth="1"/>
    <col min="4608" max="4608" width="8.42578125" style="27" customWidth="1"/>
    <col min="4609" max="4610" width="7.7109375" style="27" customWidth="1"/>
    <col min="4611" max="4611" width="8.42578125" style="27" customWidth="1"/>
    <col min="4612" max="4613" width="7.7109375" style="27" customWidth="1"/>
    <col min="4614" max="4614" width="8.42578125" style="27" customWidth="1"/>
    <col min="4615" max="4615" width="7.7109375" style="27" customWidth="1"/>
    <col min="4616" max="4616" width="40.7109375" style="27" customWidth="1"/>
    <col min="4617" max="4861" width="9.140625" style="27"/>
    <col min="4862" max="4862" width="42.7109375" style="27" customWidth="1"/>
    <col min="4863" max="4863" width="7.7109375" style="27" customWidth="1"/>
    <col min="4864" max="4864" width="8.42578125" style="27" customWidth="1"/>
    <col min="4865" max="4866" width="7.7109375" style="27" customWidth="1"/>
    <col min="4867" max="4867" width="8.42578125" style="27" customWidth="1"/>
    <col min="4868" max="4869" width="7.7109375" style="27" customWidth="1"/>
    <col min="4870" max="4870" width="8.42578125" style="27" customWidth="1"/>
    <col min="4871" max="4871" width="7.7109375" style="27" customWidth="1"/>
    <col min="4872" max="4872" width="40.7109375" style="27" customWidth="1"/>
    <col min="4873" max="5117" width="9.140625" style="27"/>
    <col min="5118" max="5118" width="42.7109375" style="27" customWidth="1"/>
    <col min="5119" max="5119" width="7.7109375" style="27" customWidth="1"/>
    <col min="5120" max="5120" width="8.42578125" style="27" customWidth="1"/>
    <col min="5121" max="5122" width="7.7109375" style="27" customWidth="1"/>
    <col min="5123" max="5123" width="8.42578125" style="27" customWidth="1"/>
    <col min="5124" max="5125" width="7.7109375" style="27" customWidth="1"/>
    <col min="5126" max="5126" width="8.42578125" style="27" customWidth="1"/>
    <col min="5127" max="5127" width="7.7109375" style="27" customWidth="1"/>
    <col min="5128" max="5128" width="40.7109375" style="27" customWidth="1"/>
    <col min="5129" max="5373" width="9.140625" style="27"/>
    <col min="5374" max="5374" width="42.7109375" style="27" customWidth="1"/>
    <col min="5375" max="5375" width="7.7109375" style="27" customWidth="1"/>
    <col min="5376" max="5376" width="8.42578125" style="27" customWidth="1"/>
    <col min="5377" max="5378" width="7.7109375" style="27" customWidth="1"/>
    <col min="5379" max="5379" width="8.42578125" style="27" customWidth="1"/>
    <col min="5380" max="5381" width="7.7109375" style="27" customWidth="1"/>
    <col min="5382" max="5382" width="8.42578125" style="27" customWidth="1"/>
    <col min="5383" max="5383" width="7.7109375" style="27" customWidth="1"/>
    <col min="5384" max="5384" width="40.7109375" style="27" customWidth="1"/>
    <col min="5385" max="5629" width="9.140625" style="27"/>
    <col min="5630" max="5630" width="42.7109375" style="27" customWidth="1"/>
    <col min="5631" max="5631" width="7.7109375" style="27" customWidth="1"/>
    <col min="5632" max="5632" width="8.42578125" style="27" customWidth="1"/>
    <col min="5633" max="5634" width="7.7109375" style="27" customWidth="1"/>
    <col min="5635" max="5635" width="8.42578125" style="27" customWidth="1"/>
    <col min="5636" max="5637" width="7.7109375" style="27" customWidth="1"/>
    <col min="5638" max="5638" width="8.42578125" style="27" customWidth="1"/>
    <col min="5639" max="5639" width="7.7109375" style="27" customWidth="1"/>
    <col min="5640" max="5640" width="40.7109375" style="27" customWidth="1"/>
    <col min="5641" max="5885" width="9.140625" style="27"/>
    <col min="5886" max="5886" width="42.7109375" style="27" customWidth="1"/>
    <col min="5887" max="5887" width="7.7109375" style="27" customWidth="1"/>
    <col min="5888" max="5888" width="8.42578125" style="27" customWidth="1"/>
    <col min="5889" max="5890" width="7.7109375" style="27" customWidth="1"/>
    <col min="5891" max="5891" width="8.42578125" style="27" customWidth="1"/>
    <col min="5892" max="5893" width="7.7109375" style="27" customWidth="1"/>
    <col min="5894" max="5894" width="8.42578125" style="27" customWidth="1"/>
    <col min="5895" max="5895" width="7.7109375" style="27" customWidth="1"/>
    <col min="5896" max="5896" width="40.7109375" style="27" customWidth="1"/>
    <col min="5897" max="6141" width="9.140625" style="27"/>
    <col min="6142" max="6142" width="42.7109375" style="27" customWidth="1"/>
    <col min="6143" max="6143" width="7.7109375" style="27" customWidth="1"/>
    <col min="6144" max="6144" width="8.42578125" style="27" customWidth="1"/>
    <col min="6145" max="6146" width="7.7109375" style="27" customWidth="1"/>
    <col min="6147" max="6147" width="8.42578125" style="27" customWidth="1"/>
    <col min="6148" max="6149" width="7.7109375" style="27" customWidth="1"/>
    <col min="6150" max="6150" width="8.42578125" style="27" customWidth="1"/>
    <col min="6151" max="6151" width="7.7109375" style="27" customWidth="1"/>
    <col min="6152" max="6152" width="40.7109375" style="27" customWidth="1"/>
    <col min="6153" max="6397" width="9.140625" style="27"/>
    <col min="6398" max="6398" width="42.7109375" style="27" customWidth="1"/>
    <col min="6399" max="6399" width="7.7109375" style="27" customWidth="1"/>
    <col min="6400" max="6400" width="8.42578125" style="27" customWidth="1"/>
    <col min="6401" max="6402" width="7.7109375" style="27" customWidth="1"/>
    <col min="6403" max="6403" width="8.42578125" style="27" customWidth="1"/>
    <col min="6404" max="6405" width="7.7109375" style="27" customWidth="1"/>
    <col min="6406" max="6406" width="8.42578125" style="27" customWidth="1"/>
    <col min="6407" max="6407" width="7.7109375" style="27" customWidth="1"/>
    <col min="6408" max="6408" width="40.7109375" style="27" customWidth="1"/>
    <col min="6409" max="6653" width="9.140625" style="27"/>
    <col min="6654" max="6654" width="42.7109375" style="27" customWidth="1"/>
    <col min="6655" max="6655" width="7.7109375" style="27" customWidth="1"/>
    <col min="6656" max="6656" width="8.42578125" style="27" customWidth="1"/>
    <col min="6657" max="6658" width="7.7109375" style="27" customWidth="1"/>
    <col min="6659" max="6659" width="8.42578125" style="27" customWidth="1"/>
    <col min="6660" max="6661" width="7.7109375" style="27" customWidth="1"/>
    <col min="6662" max="6662" width="8.42578125" style="27" customWidth="1"/>
    <col min="6663" max="6663" width="7.7109375" style="27" customWidth="1"/>
    <col min="6664" max="6664" width="40.7109375" style="27" customWidth="1"/>
    <col min="6665" max="6909" width="9.140625" style="27"/>
    <col min="6910" max="6910" width="42.7109375" style="27" customWidth="1"/>
    <col min="6911" max="6911" width="7.7109375" style="27" customWidth="1"/>
    <col min="6912" max="6912" width="8.42578125" style="27" customWidth="1"/>
    <col min="6913" max="6914" width="7.7109375" style="27" customWidth="1"/>
    <col min="6915" max="6915" width="8.42578125" style="27" customWidth="1"/>
    <col min="6916" max="6917" width="7.7109375" style="27" customWidth="1"/>
    <col min="6918" max="6918" width="8.42578125" style="27" customWidth="1"/>
    <col min="6919" max="6919" width="7.7109375" style="27" customWidth="1"/>
    <col min="6920" max="6920" width="40.7109375" style="27" customWidth="1"/>
    <col min="6921" max="7165" width="9.140625" style="27"/>
    <col min="7166" max="7166" width="42.7109375" style="27" customWidth="1"/>
    <col min="7167" max="7167" width="7.7109375" style="27" customWidth="1"/>
    <col min="7168" max="7168" width="8.42578125" style="27" customWidth="1"/>
    <col min="7169" max="7170" width="7.7109375" style="27" customWidth="1"/>
    <col min="7171" max="7171" width="8.42578125" style="27" customWidth="1"/>
    <col min="7172" max="7173" width="7.7109375" style="27" customWidth="1"/>
    <col min="7174" max="7174" width="8.42578125" style="27" customWidth="1"/>
    <col min="7175" max="7175" width="7.7109375" style="27" customWidth="1"/>
    <col min="7176" max="7176" width="40.7109375" style="27" customWidth="1"/>
    <col min="7177" max="7421" width="9.140625" style="27"/>
    <col min="7422" max="7422" width="42.7109375" style="27" customWidth="1"/>
    <col min="7423" max="7423" width="7.7109375" style="27" customWidth="1"/>
    <col min="7424" max="7424" width="8.42578125" style="27" customWidth="1"/>
    <col min="7425" max="7426" width="7.7109375" style="27" customWidth="1"/>
    <col min="7427" max="7427" width="8.42578125" style="27" customWidth="1"/>
    <col min="7428" max="7429" width="7.7109375" style="27" customWidth="1"/>
    <col min="7430" max="7430" width="8.42578125" style="27" customWidth="1"/>
    <col min="7431" max="7431" width="7.7109375" style="27" customWidth="1"/>
    <col min="7432" max="7432" width="40.7109375" style="27" customWidth="1"/>
    <col min="7433" max="7677" width="9.140625" style="27"/>
    <col min="7678" max="7678" width="42.7109375" style="27" customWidth="1"/>
    <col min="7679" max="7679" width="7.7109375" style="27" customWidth="1"/>
    <col min="7680" max="7680" width="8.42578125" style="27" customWidth="1"/>
    <col min="7681" max="7682" width="7.7109375" style="27" customWidth="1"/>
    <col min="7683" max="7683" width="8.42578125" style="27" customWidth="1"/>
    <col min="7684" max="7685" width="7.7109375" style="27" customWidth="1"/>
    <col min="7686" max="7686" width="8.42578125" style="27" customWidth="1"/>
    <col min="7687" max="7687" width="7.7109375" style="27" customWidth="1"/>
    <col min="7688" max="7688" width="40.7109375" style="27" customWidth="1"/>
    <col min="7689" max="7933" width="9.140625" style="27"/>
    <col min="7934" max="7934" width="42.7109375" style="27" customWidth="1"/>
    <col min="7935" max="7935" width="7.7109375" style="27" customWidth="1"/>
    <col min="7936" max="7936" width="8.42578125" style="27" customWidth="1"/>
    <col min="7937" max="7938" width="7.7109375" style="27" customWidth="1"/>
    <col min="7939" max="7939" width="8.42578125" style="27" customWidth="1"/>
    <col min="7940" max="7941" width="7.7109375" style="27" customWidth="1"/>
    <col min="7942" max="7942" width="8.42578125" style="27" customWidth="1"/>
    <col min="7943" max="7943" width="7.7109375" style="27" customWidth="1"/>
    <col min="7944" max="7944" width="40.7109375" style="27" customWidth="1"/>
    <col min="7945" max="8189" width="9.140625" style="27"/>
    <col min="8190" max="8190" width="42.7109375" style="27" customWidth="1"/>
    <col min="8191" max="8191" width="7.7109375" style="27" customWidth="1"/>
    <col min="8192" max="8192" width="8.42578125" style="27" customWidth="1"/>
    <col min="8193" max="8194" width="7.7109375" style="27" customWidth="1"/>
    <col min="8195" max="8195" width="8.42578125" style="27" customWidth="1"/>
    <col min="8196" max="8197" width="7.7109375" style="27" customWidth="1"/>
    <col min="8198" max="8198" width="8.42578125" style="27" customWidth="1"/>
    <col min="8199" max="8199" width="7.7109375" style="27" customWidth="1"/>
    <col min="8200" max="8200" width="40.7109375" style="27" customWidth="1"/>
    <col min="8201" max="8445" width="9.140625" style="27"/>
    <col min="8446" max="8446" width="42.7109375" style="27" customWidth="1"/>
    <col min="8447" max="8447" width="7.7109375" style="27" customWidth="1"/>
    <col min="8448" max="8448" width="8.42578125" style="27" customWidth="1"/>
    <col min="8449" max="8450" width="7.7109375" style="27" customWidth="1"/>
    <col min="8451" max="8451" width="8.42578125" style="27" customWidth="1"/>
    <col min="8452" max="8453" width="7.7109375" style="27" customWidth="1"/>
    <col min="8454" max="8454" width="8.42578125" style="27" customWidth="1"/>
    <col min="8455" max="8455" width="7.7109375" style="27" customWidth="1"/>
    <col min="8456" max="8456" width="40.7109375" style="27" customWidth="1"/>
    <col min="8457" max="8701" width="9.140625" style="27"/>
    <col min="8702" max="8702" width="42.7109375" style="27" customWidth="1"/>
    <col min="8703" max="8703" width="7.7109375" style="27" customWidth="1"/>
    <col min="8704" max="8704" width="8.42578125" style="27" customWidth="1"/>
    <col min="8705" max="8706" width="7.7109375" style="27" customWidth="1"/>
    <col min="8707" max="8707" width="8.42578125" style="27" customWidth="1"/>
    <col min="8708" max="8709" width="7.7109375" style="27" customWidth="1"/>
    <col min="8710" max="8710" width="8.42578125" style="27" customWidth="1"/>
    <col min="8711" max="8711" width="7.7109375" style="27" customWidth="1"/>
    <col min="8712" max="8712" width="40.7109375" style="27" customWidth="1"/>
    <col min="8713" max="8957" width="9.140625" style="27"/>
    <col min="8958" max="8958" width="42.7109375" style="27" customWidth="1"/>
    <col min="8959" max="8959" width="7.7109375" style="27" customWidth="1"/>
    <col min="8960" max="8960" width="8.42578125" style="27" customWidth="1"/>
    <col min="8961" max="8962" width="7.7109375" style="27" customWidth="1"/>
    <col min="8963" max="8963" width="8.42578125" style="27" customWidth="1"/>
    <col min="8964" max="8965" width="7.7109375" style="27" customWidth="1"/>
    <col min="8966" max="8966" width="8.42578125" style="27" customWidth="1"/>
    <col min="8967" max="8967" width="7.7109375" style="27" customWidth="1"/>
    <col min="8968" max="8968" width="40.7109375" style="27" customWidth="1"/>
    <col min="8969" max="9213" width="9.140625" style="27"/>
    <col min="9214" max="9214" width="42.7109375" style="27" customWidth="1"/>
    <col min="9215" max="9215" width="7.7109375" style="27" customWidth="1"/>
    <col min="9216" max="9216" width="8.42578125" style="27" customWidth="1"/>
    <col min="9217" max="9218" width="7.7109375" style="27" customWidth="1"/>
    <col min="9219" max="9219" width="8.42578125" style="27" customWidth="1"/>
    <col min="9220" max="9221" width="7.7109375" style="27" customWidth="1"/>
    <col min="9222" max="9222" width="8.42578125" style="27" customWidth="1"/>
    <col min="9223" max="9223" width="7.7109375" style="27" customWidth="1"/>
    <col min="9224" max="9224" width="40.7109375" style="27" customWidth="1"/>
    <col min="9225" max="9469" width="9.140625" style="27"/>
    <col min="9470" max="9470" width="42.7109375" style="27" customWidth="1"/>
    <col min="9471" max="9471" width="7.7109375" style="27" customWidth="1"/>
    <col min="9472" max="9472" width="8.42578125" style="27" customWidth="1"/>
    <col min="9473" max="9474" width="7.7109375" style="27" customWidth="1"/>
    <col min="9475" max="9475" width="8.42578125" style="27" customWidth="1"/>
    <col min="9476" max="9477" width="7.7109375" style="27" customWidth="1"/>
    <col min="9478" max="9478" width="8.42578125" style="27" customWidth="1"/>
    <col min="9479" max="9479" width="7.7109375" style="27" customWidth="1"/>
    <col min="9480" max="9480" width="40.7109375" style="27" customWidth="1"/>
    <col min="9481" max="9725" width="9.140625" style="27"/>
    <col min="9726" max="9726" width="42.7109375" style="27" customWidth="1"/>
    <col min="9727" max="9727" width="7.7109375" style="27" customWidth="1"/>
    <col min="9728" max="9728" width="8.42578125" style="27" customWidth="1"/>
    <col min="9729" max="9730" width="7.7109375" style="27" customWidth="1"/>
    <col min="9731" max="9731" width="8.42578125" style="27" customWidth="1"/>
    <col min="9732" max="9733" width="7.7109375" style="27" customWidth="1"/>
    <col min="9734" max="9734" width="8.42578125" style="27" customWidth="1"/>
    <col min="9735" max="9735" width="7.7109375" style="27" customWidth="1"/>
    <col min="9736" max="9736" width="40.7109375" style="27" customWidth="1"/>
    <col min="9737" max="9981" width="9.140625" style="27"/>
    <col min="9982" max="9982" width="42.7109375" style="27" customWidth="1"/>
    <col min="9983" max="9983" width="7.7109375" style="27" customWidth="1"/>
    <col min="9984" max="9984" width="8.42578125" style="27" customWidth="1"/>
    <col min="9985" max="9986" width="7.7109375" style="27" customWidth="1"/>
    <col min="9987" max="9987" width="8.42578125" style="27" customWidth="1"/>
    <col min="9988" max="9989" width="7.7109375" style="27" customWidth="1"/>
    <col min="9990" max="9990" width="8.42578125" style="27" customWidth="1"/>
    <col min="9991" max="9991" width="7.7109375" style="27" customWidth="1"/>
    <col min="9992" max="9992" width="40.7109375" style="27" customWidth="1"/>
    <col min="9993" max="10237" width="9.140625" style="27"/>
    <col min="10238" max="10238" width="42.7109375" style="27" customWidth="1"/>
    <col min="10239" max="10239" width="7.7109375" style="27" customWidth="1"/>
    <col min="10240" max="10240" width="8.42578125" style="27" customWidth="1"/>
    <col min="10241" max="10242" width="7.7109375" style="27" customWidth="1"/>
    <col min="10243" max="10243" width="8.42578125" style="27" customWidth="1"/>
    <col min="10244" max="10245" width="7.7109375" style="27" customWidth="1"/>
    <col min="10246" max="10246" width="8.42578125" style="27" customWidth="1"/>
    <col min="10247" max="10247" width="7.7109375" style="27" customWidth="1"/>
    <col min="10248" max="10248" width="40.7109375" style="27" customWidth="1"/>
    <col min="10249" max="10493" width="9.140625" style="27"/>
    <col min="10494" max="10494" width="42.7109375" style="27" customWidth="1"/>
    <col min="10495" max="10495" width="7.7109375" style="27" customWidth="1"/>
    <col min="10496" max="10496" width="8.42578125" style="27" customWidth="1"/>
    <col min="10497" max="10498" width="7.7109375" style="27" customWidth="1"/>
    <col min="10499" max="10499" width="8.42578125" style="27" customWidth="1"/>
    <col min="10500" max="10501" width="7.7109375" style="27" customWidth="1"/>
    <col min="10502" max="10502" width="8.42578125" style="27" customWidth="1"/>
    <col min="10503" max="10503" width="7.7109375" style="27" customWidth="1"/>
    <col min="10504" max="10504" width="40.7109375" style="27" customWidth="1"/>
    <col min="10505" max="10749" width="9.140625" style="27"/>
    <col min="10750" max="10750" width="42.7109375" style="27" customWidth="1"/>
    <col min="10751" max="10751" width="7.7109375" style="27" customWidth="1"/>
    <col min="10752" max="10752" width="8.42578125" style="27" customWidth="1"/>
    <col min="10753" max="10754" width="7.7109375" style="27" customWidth="1"/>
    <col min="10755" max="10755" width="8.42578125" style="27" customWidth="1"/>
    <col min="10756" max="10757" width="7.7109375" style="27" customWidth="1"/>
    <col min="10758" max="10758" width="8.42578125" style="27" customWidth="1"/>
    <col min="10759" max="10759" width="7.7109375" style="27" customWidth="1"/>
    <col min="10760" max="10760" width="40.7109375" style="27" customWidth="1"/>
    <col min="10761" max="11005" width="9.140625" style="27"/>
    <col min="11006" max="11006" width="42.7109375" style="27" customWidth="1"/>
    <col min="11007" max="11007" width="7.7109375" style="27" customWidth="1"/>
    <col min="11008" max="11008" width="8.42578125" style="27" customWidth="1"/>
    <col min="11009" max="11010" width="7.7109375" style="27" customWidth="1"/>
    <col min="11011" max="11011" width="8.42578125" style="27" customWidth="1"/>
    <col min="11012" max="11013" width="7.7109375" style="27" customWidth="1"/>
    <col min="11014" max="11014" width="8.42578125" style="27" customWidth="1"/>
    <col min="11015" max="11015" width="7.7109375" style="27" customWidth="1"/>
    <col min="11016" max="11016" width="40.7109375" style="27" customWidth="1"/>
    <col min="11017" max="11261" width="9.140625" style="27"/>
    <col min="11262" max="11262" width="42.7109375" style="27" customWidth="1"/>
    <col min="11263" max="11263" width="7.7109375" style="27" customWidth="1"/>
    <col min="11264" max="11264" width="8.42578125" style="27" customWidth="1"/>
    <col min="11265" max="11266" width="7.7109375" style="27" customWidth="1"/>
    <col min="11267" max="11267" width="8.42578125" style="27" customWidth="1"/>
    <col min="11268" max="11269" width="7.7109375" style="27" customWidth="1"/>
    <col min="11270" max="11270" width="8.42578125" style="27" customWidth="1"/>
    <col min="11271" max="11271" width="7.7109375" style="27" customWidth="1"/>
    <col min="11272" max="11272" width="40.7109375" style="27" customWidth="1"/>
    <col min="11273" max="11517" width="9.140625" style="27"/>
    <col min="11518" max="11518" width="42.7109375" style="27" customWidth="1"/>
    <col min="11519" max="11519" width="7.7109375" style="27" customWidth="1"/>
    <col min="11520" max="11520" width="8.42578125" style="27" customWidth="1"/>
    <col min="11521" max="11522" width="7.7109375" style="27" customWidth="1"/>
    <col min="11523" max="11523" width="8.42578125" style="27" customWidth="1"/>
    <col min="11524" max="11525" width="7.7109375" style="27" customWidth="1"/>
    <col min="11526" max="11526" width="8.42578125" style="27" customWidth="1"/>
    <col min="11527" max="11527" width="7.7109375" style="27" customWidth="1"/>
    <col min="11528" max="11528" width="40.7109375" style="27" customWidth="1"/>
    <col min="11529" max="11773" width="9.140625" style="27"/>
    <col min="11774" max="11774" width="42.7109375" style="27" customWidth="1"/>
    <col min="11775" max="11775" width="7.7109375" style="27" customWidth="1"/>
    <col min="11776" max="11776" width="8.42578125" style="27" customWidth="1"/>
    <col min="11777" max="11778" width="7.7109375" style="27" customWidth="1"/>
    <col min="11779" max="11779" width="8.42578125" style="27" customWidth="1"/>
    <col min="11780" max="11781" width="7.7109375" style="27" customWidth="1"/>
    <col min="11782" max="11782" width="8.42578125" style="27" customWidth="1"/>
    <col min="11783" max="11783" width="7.7109375" style="27" customWidth="1"/>
    <col min="11784" max="11784" width="40.7109375" style="27" customWidth="1"/>
    <col min="11785" max="12029" width="9.140625" style="27"/>
    <col min="12030" max="12030" width="42.7109375" style="27" customWidth="1"/>
    <col min="12031" max="12031" width="7.7109375" style="27" customWidth="1"/>
    <col min="12032" max="12032" width="8.42578125" style="27" customWidth="1"/>
    <col min="12033" max="12034" width="7.7109375" style="27" customWidth="1"/>
    <col min="12035" max="12035" width="8.42578125" style="27" customWidth="1"/>
    <col min="12036" max="12037" width="7.7109375" style="27" customWidth="1"/>
    <col min="12038" max="12038" width="8.42578125" style="27" customWidth="1"/>
    <col min="12039" max="12039" width="7.7109375" style="27" customWidth="1"/>
    <col min="12040" max="12040" width="40.7109375" style="27" customWidth="1"/>
    <col min="12041" max="12285" width="9.140625" style="27"/>
    <col min="12286" max="12286" width="42.7109375" style="27" customWidth="1"/>
    <col min="12287" max="12287" width="7.7109375" style="27" customWidth="1"/>
    <col min="12288" max="12288" width="8.42578125" style="27" customWidth="1"/>
    <col min="12289" max="12290" width="7.7109375" style="27" customWidth="1"/>
    <col min="12291" max="12291" width="8.42578125" style="27" customWidth="1"/>
    <col min="12292" max="12293" width="7.7109375" style="27" customWidth="1"/>
    <col min="12294" max="12294" width="8.42578125" style="27" customWidth="1"/>
    <col min="12295" max="12295" width="7.7109375" style="27" customWidth="1"/>
    <col min="12296" max="12296" width="40.7109375" style="27" customWidth="1"/>
    <col min="12297" max="12541" width="9.140625" style="27"/>
    <col min="12542" max="12542" width="42.7109375" style="27" customWidth="1"/>
    <col min="12543" max="12543" width="7.7109375" style="27" customWidth="1"/>
    <col min="12544" max="12544" width="8.42578125" style="27" customWidth="1"/>
    <col min="12545" max="12546" width="7.7109375" style="27" customWidth="1"/>
    <col min="12547" max="12547" width="8.42578125" style="27" customWidth="1"/>
    <col min="12548" max="12549" width="7.7109375" style="27" customWidth="1"/>
    <col min="12550" max="12550" width="8.42578125" style="27" customWidth="1"/>
    <col min="12551" max="12551" width="7.7109375" style="27" customWidth="1"/>
    <col min="12552" max="12552" width="40.7109375" style="27" customWidth="1"/>
    <col min="12553" max="12797" width="9.140625" style="27"/>
    <col min="12798" max="12798" width="42.7109375" style="27" customWidth="1"/>
    <col min="12799" max="12799" width="7.7109375" style="27" customWidth="1"/>
    <col min="12800" max="12800" width="8.42578125" style="27" customWidth="1"/>
    <col min="12801" max="12802" width="7.7109375" style="27" customWidth="1"/>
    <col min="12803" max="12803" width="8.42578125" style="27" customWidth="1"/>
    <col min="12804" max="12805" width="7.7109375" style="27" customWidth="1"/>
    <col min="12806" max="12806" width="8.42578125" style="27" customWidth="1"/>
    <col min="12807" max="12807" width="7.7109375" style="27" customWidth="1"/>
    <col min="12808" max="12808" width="40.7109375" style="27" customWidth="1"/>
    <col min="12809" max="13053" width="9.140625" style="27"/>
    <col min="13054" max="13054" width="42.7109375" style="27" customWidth="1"/>
    <col min="13055" max="13055" width="7.7109375" style="27" customWidth="1"/>
    <col min="13056" max="13056" width="8.42578125" style="27" customWidth="1"/>
    <col min="13057" max="13058" width="7.7109375" style="27" customWidth="1"/>
    <col min="13059" max="13059" width="8.42578125" style="27" customWidth="1"/>
    <col min="13060" max="13061" width="7.7109375" style="27" customWidth="1"/>
    <col min="13062" max="13062" width="8.42578125" style="27" customWidth="1"/>
    <col min="13063" max="13063" width="7.7109375" style="27" customWidth="1"/>
    <col min="13064" max="13064" width="40.7109375" style="27" customWidth="1"/>
    <col min="13065" max="13309" width="9.140625" style="27"/>
    <col min="13310" max="13310" width="42.7109375" style="27" customWidth="1"/>
    <col min="13311" max="13311" width="7.7109375" style="27" customWidth="1"/>
    <col min="13312" max="13312" width="8.42578125" style="27" customWidth="1"/>
    <col min="13313" max="13314" width="7.7109375" style="27" customWidth="1"/>
    <col min="13315" max="13315" width="8.42578125" style="27" customWidth="1"/>
    <col min="13316" max="13317" width="7.7109375" style="27" customWidth="1"/>
    <col min="13318" max="13318" width="8.42578125" style="27" customWidth="1"/>
    <col min="13319" max="13319" width="7.7109375" style="27" customWidth="1"/>
    <col min="13320" max="13320" width="40.7109375" style="27" customWidth="1"/>
    <col min="13321" max="13565" width="9.140625" style="27"/>
    <col min="13566" max="13566" width="42.7109375" style="27" customWidth="1"/>
    <col min="13567" max="13567" width="7.7109375" style="27" customWidth="1"/>
    <col min="13568" max="13568" width="8.42578125" style="27" customWidth="1"/>
    <col min="13569" max="13570" width="7.7109375" style="27" customWidth="1"/>
    <col min="13571" max="13571" width="8.42578125" style="27" customWidth="1"/>
    <col min="13572" max="13573" width="7.7109375" style="27" customWidth="1"/>
    <col min="13574" max="13574" width="8.42578125" style="27" customWidth="1"/>
    <col min="13575" max="13575" width="7.7109375" style="27" customWidth="1"/>
    <col min="13576" max="13576" width="40.7109375" style="27" customWidth="1"/>
    <col min="13577" max="13821" width="9.140625" style="27"/>
    <col min="13822" max="13822" width="42.7109375" style="27" customWidth="1"/>
    <col min="13823" max="13823" width="7.7109375" style="27" customWidth="1"/>
    <col min="13824" max="13824" width="8.42578125" style="27" customWidth="1"/>
    <col min="13825" max="13826" width="7.7109375" style="27" customWidth="1"/>
    <col min="13827" max="13827" width="8.42578125" style="27" customWidth="1"/>
    <col min="13828" max="13829" width="7.7109375" style="27" customWidth="1"/>
    <col min="13830" max="13830" width="8.42578125" style="27" customWidth="1"/>
    <col min="13831" max="13831" width="7.7109375" style="27" customWidth="1"/>
    <col min="13832" max="13832" width="40.7109375" style="27" customWidth="1"/>
    <col min="13833" max="14077" width="9.140625" style="27"/>
    <col min="14078" max="14078" width="42.7109375" style="27" customWidth="1"/>
    <col min="14079" max="14079" width="7.7109375" style="27" customWidth="1"/>
    <col min="14080" max="14080" width="8.42578125" style="27" customWidth="1"/>
    <col min="14081" max="14082" width="7.7109375" style="27" customWidth="1"/>
    <col min="14083" max="14083" width="8.42578125" style="27" customWidth="1"/>
    <col min="14084" max="14085" width="7.7109375" style="27" customWidth="1"/>
    <col min="14086" max="14086" width="8.42578125" style="27" customWidth="1"/>
    <col min="14087" max="14087" width="7.7109375" style="27" customWidth="1"/>
    <col min="14088" max="14088" width="40.7109375" style="27" customWidth="1"/>
    <col min="14089" max="14333" width="9.140625" style="27"/>
    <col min="14334" max="14334" width="42.7109375" style="27" customWidth="1"/>
    <col min="14335" max="14335" width="7.7109375" style="27" customWidth="1"/>
    <col min="14336" max="14336" width="8.42578125" style="27" customWidth="1"/>
    <col min="14337" max="14338" width="7.7109375" style="27" customWidth="1"/>
    <col min="14339" max="14339" width="8.42578125" style="27" customWidth="1"/>
    <col min="14340" max="14341" width="7.7109375" style="27" customWidth="1"/>
    <col min="14342" max="14342" width="8.42578125" style="27" customWidth="1"/>
    <col min="14343" max="14343" width="7.7109375" style="27" customWidth="1"/>
    <col min="14344" max="14344" width="40.7109375" style="27" customWidth="1"/>
    <col min="14345" max="14589" width="9.140625" style="27"/>
    <col min="14590" max="14590" width="42.7109375" style="27" customWidth="1"/>
    <col min="14591" max="14591" width="7.7109375" style="27" customWidth="1"/>
    <col min="14592" max="14592" width="8.42578125" style="27" customWidth="1"/>
    <col min="14593" max="14594" width="7.7109375" style="27" customWidth="1"/>
    <col min="14595" max="14595" width="8.42578125" style="27" customWidth="1"/>
    <col min="14596" max="14597" width="7.7109375" style="27" customWidth="1"/>
    <col min="14598" max="14598" width="8.42578125" style="27" customWidth="1"/>
    <col min="14599" max="14599" width="7.7109375" style="27" customWidth="1"/>
    <col min="14600" max="14600" width="40.7109375" style="27" customWidth="1"/>
    <col min="14601" max="14845" width="9.140625" style="27"/>
    <col min="14846" max="14846" width="42.7109375" style="27" customWidth="1"/>
    <col min="14847" max="14847" width="7.7109375" style="27" customWidth="1"/>
    <col min="14848" max="14848" width="8.42578125" style="27" customWidth="1"/>
    <col min="14849" max="14850" width="7.7109375" style="27" customWidth="1"/>
    <col min="14851" max="14851" width="8.42578125" style="27" customWidth="1"/>
    <col min="14852" max="14853" width="7.7109375" style="27" customWidth="1"/>
    <col min="14854" max="14854" width="8.42578125" style="27" customWidth="1"/>
    <col min="14855" max="14855" width="7.7109375" style="27" customWidth="1"/>
    <col min="14856" max="14856" width="40.7109375" style="27" customWidth="1"/>
    <col min="14857" max="15101" width="9.140625" style="27"/>
    <col min="15102" max="15102" width="42.7109375" style="27" customWidth="1"/>
    <col min="15103" max="15103" width="7.7109375" style="27" customWidth="1"/>
    <col min="15104" max="15104" width="8.42578125" style="27" customWidth="1"/>
    <col min="15105" max="15106" width="7.7109375" style="27" customWidth="1"/>
    <col min="15107" max="15107" width="8.42578125" style="27" customWidth="1"/>
    <col min="15108" max="15109" width="7.7109375" style="27" customWidth="1"/>
    <col min="15110" max="15110" width="8.42578125" style="27" customWidth="1"/>
    <col min="15111" max="15111" width="7.7109375" style="27" customWidth="1"/>
    <col min="15112" max="15112" width="40.7109375" style="27" customWidth="1"/>
    <col min="15113" max="15357" width="9.140625" style="27"/>
    <col min="15358" max="15358" width="42.7109375" style="27" customWidth="1"/>
    <col min="15359" max="15359" width="7.7109375" style="27" customWidth="1"/>
    <col min="15360" max="15360" width="8.42578125" style="27" customWidth="1"/>
    <col min="15361" max="15362" width="7.7109375" style="27" customWidth="1"/>
    <col min="15363" max="15363" width="8.42578125" style="27" customWidth="1"/>
    <col min="15364" max="15365" width="7.7109375" style="27" customWidth="1"/>
    <col min="15366" max="15366" width="8.42578125" style="27" customWidth="1"/>
    <col min="15367" max="15367" width="7.7109375" style="27" customWidth="1"/>
    <col min="15368" max="15368" width="40.7109375" style="27" customWidth="1"/>
    <col min="15369" max="15613" width="9.140625" style="27"/>
    <col min="15614" max="15614" width="42.7109375" style="27" customWidth="1"/>
    <col min="15615" max="15615" width="7.7109375" style="27" customWidth="1"/>
    <col min="15616" max="15616" width="8.42578125" style="27" customWidth="1"/>
    <col min="15617" max="15618" width="7.7109375" style="27" customWidth="1"/>
    <col min="15619" max="15619" width="8.42578125" style="27" customWidth="1"/>
    <col min="15620" max="15621" width="7.7109375" style="27" customWidth="1"/>
    <col min="15622" max="15622" width="8.42578125" style="27" customWidth="1"/>
    <col min="15623" max="15623" width="7.7109375" style="27" customWidth="1"/>
    <col min="15624" max="15624" width="40.7109375" style="27" customWidth="1"/>
    <col min="15625" max="15869" width="9.140625" style="27"/>
    <col min="15870" max="15870" width="42.7109375" style="27" customWidth="1"/>
    <col min="15871" max="15871" width="7.7109375" style="27" customWidth="1"/>
    <col min="15872" max="15872" width="8.42578125" style="27" customWidth="1"/>
    <col min="15873" max="15874" width="7.7109375" style="27" customWidth="1"/>
    <col min="15875" max="15875" width="8.42578125" style="27" customWidth="1"/>
    <col min="15876" max="15877" width="7.7109375" style="27" customWidth="1"/>
    <col min="15878" max="15878" width="8.42578125" style="27" customWidth="1"/>
    <col min="15879" max="15879" width="7.7109375" style="27" customWidth="1"/>
    <col min="15880" max="15880" width="40.7109375" style="27" customWidth="1"/>
    <col min="15881" max="16125" width="9.140625" style="27"/>
    <col min="16126" max="16126" width="42.7109375" style="27" customWidth="1"/>
    <col min="16127" max="16127" width="7.7109375" style="27" customWidth="1"/>
    <col min="16128" max="16128" width="8.42578125" style="27" customWidth="1"/>
    <col min="16129" max="16130" width="7.7109375" style="27" customWidth="1"/>
    <col min="16131" max="16131" width="8.42578125" style="27" customWidth="1"/>
    <col min="16132" max="16133" width="7.7109375" style="27" customWidth="1"/>
    <col min="16134" max="16134" width="8.42578125" style="27" customWidth="1"/>
    <col min="16135" max="16135" width="7.7109375" style="27" customWidth="1"/>
    <col min="16136" max="16136" width="40.7109375" style="27" customWidth="1"/>
    <col min="16137" max="16384" width="9.140625" style="27"/>
  </cols>
  <sheetData>
    <row r="1" spans="1:253" ht="23.25" x14ac:dyDescent="0.25">
      <c r="A1" s="1557" t="s">
        <v>946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  <c r="L1" s="1596"/>
      <c r="M1" s="1596"/>
      <c r="N1" s="1596"/>
      <c r="O1" s="1596"/>
      <c r="P1" s="1596"/>
      <c r="Q1" s="1596"/>
      <c r="R1" s="1596"/>
      <c r="S1" s="1596"/>
      <c r="T1" s="1596"/>
      <c r="U1" s="1596"/>
      <c r="V1" s="1596"/>
      <c r="W1" s="1596"/>
      <c r="X1" s="1596"/>
      <c r="Y1" s="1596"/>
      <c r="Z1" s="1596"/>
      <c r="AA1" s="1596"/>
      <c r="AB1" s="1596"/>
      <c r="AC1" s="1596"/>
      <c r="AD1" s="1596"/>
      <c r="AE1" s="1596"/>
      <c r="AF1" s="1596"/>
      <c r="AG1" s="1596"/>
      <c r="AH1" s="1596"/>
      <c r="AI1" s="1596"/>
      <c r="AJ1" s="1596"/>
      <c r="AK1" s="1596"/>
      <c r="AL1" s="1596"/>
      <c r="AM1" s="1596"/>
      <c r="AN1" s="1596"/>
      <c r="AO1" s="1596"/>
      <c r="AP1" s="1596"/>
      <c r="AQ1" s="1596"/>
      <c r="AR1" s="1596"/>
      <c r="AS1" s="1596"/>
      <c r="AT1" s="1596"/>
      <c r="AU1" s="1596"/>
      <c r="AV1" s="1596"/>
      <c r="AW1" s="1596"/>
      <c r="AX1" s="1596"/>
      <c r="AY1" s="1596"/>
      <c r="AZ1" s="1596"/>
      <c r="BA1" s="1596"/>
      <c r="BB1" s="1596"/>
      <c r="BC1" s="1596"/>
      <c r="BD1" s="1596"/>
      <c r="BE1" s="1596"/>
      <c r="BF1" s="1596"/>
      <c r="BG1" s="1596"/>
      <c r="BH1" s="1596"/>
      <c r="BI1" s="1596"/>
      <c r="BJ1" s="1596"/>
      <c r="BK1" s="1596"/>
      <c r="BL1" s="1596"/>
      <c r="BM1" s="1596"/>
      <c r="BN1" s="1596"/>
      <c r="BO1" s="1596"/>
      <c r="BP1" s="1596"/>
      <c r="BQ1" s="1596"/>
      <c r="BR1" s="1596"/>
      <c r="BS1" s="1596"/>
      <c r="BT1" s="1596"/>
      <c r="BU1" s="1596"/>
      <c r="BV1" s="1596"/>
      <c r="BW1" s="1596"/>
      <c r="BX1" s="1596"/>
      <c r="BY1" s="1596"/>
      <c r="BZ1" s="1596"/>
      <c r="CA1" s="1596"/>
      <c r="CB1" s="1596"/>
      <c r="CC1" s="1596"/>
      <c r="CD1" s="1596"/>
      <c r="CE1" s="1596"/>
      <c r="CF1" s="1596"/>
      <c r="CG1" s="1596"/>
      <c r="CH1" s="1596"/>
      <c r="CI1" s="1596"/>
      <c r="CJ1" s="1596"/>
      <c r="CK1" s="1596"/>
      <c r="CL1" s="1596"/>
      <c r="CM1" s="1596"/>
      <c r="CN1" s="1596"/>
      <c r="CO1" s="1596"/>
      <c r="CP1" s="1596"/>
      <c r="CQ1" s="1596"/>
      <c r="CR1" s="1596"/>
      <c r="CS1" s="1596"/>
      <c r="CT1" s="1596"/>
      <c r="CU1" s="1596"/>
      <c r="CV1" s="1596"/>
      <c r="CW1" s="1596"/>
      <c r="CX1" s="1596"/>
      <c r="CY1" s="1596"/>
      <c r="CZ1" s="1596"/>
      <c r="DA1" s="1596"/>
      <c r="DB1" s="1596"/>
      <c r="DC1" s="1596"/>
      <c r="DD1" s="1596"/>
      <c r="DE1" s="1596"/>
      <c r="DF1" s="1596"/>
      <c r="DG1" s="1596"/>
      <c r="DH1" s="1596"/>
      <c r="DI1" s="1596"/>
      <c r="DJ1" s="1596"/>
      <c r="DK1" s="1596"/>
      <c r="DL1" s="1596"/>
      <c r="DM1" s="1596"/>
      <c r="DN1" s="1596"/>
      <c r="DO1" s="1596"/>
      <c r="DP1" s="1596"/>
      <c r="DQ1" s="1596"/>
      <c r="DR1" s="1596"/>
      <c r="DS1" s="1596"/>
      <c r="DT1" s="1596"/>
      <c r="DU1" s="1596"/>
      <c r="DV1" s="1596"/>
      <c r="DW1" s="1596"/>
      <c r="DX1" s="1596"/>
      <c r="DY1" s="1596"/>
      <c r="DZ1" s="1596"/>
      <c r="EA1" s="1596"/>
      <c r="EB1" s="1596"/>
      <c r="EC1" s="1596"/>
      <c r="ED1" s="1596"/>
      <c r="EE1" s="1596"/>
      <c r="EF1" s="1596"/>
      <c r="EG1" s="1596"/>
      <c r="EH1" s="1596"/>
      <c r="EI1" s="1596"/>
      <c r="EJ1" s="1596"/>
      <c r="EK1" s="1596"/>
      <c r="EL1" s="1596"/>
      <c r="EM1" s="1596"/>
      <c r="EN1" s="1596"/>
      <c r="EO1" s="1596"/>
      <c r="EP1" s="1596"/>
      <c r="EQ1" s="1596"/>
      <c r="ER1" s="1596"/>
      <c r="ES1" s="1596"/>
      <c r="ET1" s="1596"/>
      <c r="EU1" s="1596"/>
      <c r="EV1" s="1596"/>
      <c r="EW1" s="1596"/>
      <c r="EX1" s="1596"/>
      <c r="EY1" s="1596"/>
      <c r="EZ1" s="1596"/>
      <c r="FA1" s="1596"/>
      <c r="FB1" s="1596"/>
      <c r="FC1" s="1596"/>
      <c r="FD1" s="1596"/>
      <c r="FE1" s="1596"/>
      <c r="FF1" s="1596"/>
      <c r="FG1" s="1596"/>
      <c r="FH1" s="1596"/>
      <c r="FI1" s="1596"/>
      <c r="FJ1" s="1596"/>
      <c r="FK1" s="1596"/>
      <c r="FL1" s="1596"/>
      <c r="FM1" s="1596"/>
      <c r="FN1" s="1596"/>
      <c r="FO1" s="1596"/>
      <c r="FP1" s="1596"/>
      <c r="FQ1" s="1596"/>
      <c r="FR1" s="1596"/>
      <c r="FS1" s="1596"/>
      <c r="FT1" s="1596"/>
      <c r="FU1" s="1596"/>
      <c r="FV1" s="1596"/>
      <c r="FW1" s="1596"/>
      <c r="FX1" s="1596"/>
      <c r="FY1" s="1596"/>
      <c r="FZ1" s="1596"/>
      <c r="GA1" s="1596"/>
      <c r="GB1" s="1596"/>
      <c r="GC1" s="1596"/>
      <c r="GD1" s="1596"/>
      <c r="GE1" s="1596"/>
      <c r="GF1" s="1596"/>
      <c r="GG1" s="1596"/>
      <c r="GH1" s="1596"/>
      <c r="GI1" s="1596"/>
      <c r="GJ1" s="1596"/>
      <c r="GK1" s="1596"/>
      <c r="GL1" s="1596"/>
      <c r="GM1" s="1596"/>
      <c r="GN1" s="1596"/>
      <c r="GO1" s="1596"/>
      <c r="GP1" s="1596"/>
      <c r="GQ1" s="1596"/>
      <c r="GR1" s="1596"/>
      <c r="GS1" s="1596"/>
      <c r="GT1" s="1596"/>
      <c r="GU1" s="1596"/>
      <c r="GV1" s="1596"/>
      <c r="GW1" s="1596"/>
      <c r="GX1" s="1596"/>
      <c r="GY1" s="1596"/>
      <c r="GZ1" s="1596"/>
      <c r="HA1" s="1596"/>
      <c r="HB1" s="1596"/>
      <c r="HC1" s="1596"/>
      <c r="HD1" s="1596"/>
      <c r="HE1" s="1596"/>
      <c r="HF1" s="1596"/>
      <c r="HG1" s="1596"/>
      <c r="HH1" s="1596"/>
      <c r="HI1" s="1596"/>
      <c r="HJ1" s="1596"/>
      <c r="HK1" s="1596"/>
      <c r="HL1" s="1596"/>
      <c r="HM1" s="1596"/>
      <c r="HN1" s="1596"/>
      <c r="HO1" s="1596"/>
      <c r="HP1" s="1596"/>
      <c r="HQ1" s="1596"/>
      <c r="HR1" s="1596"/>
      <c r="HS1" s="1596"/>
      <c r="HT1" s="1596"/>
      <c r="HU1" s="1596"/>
      <c r="HV1" s="1596"/>
      <c r="HW1" s="1596"/>
      <c r="HX1" s="1596"/>
      <c r="HY1" s="1596"/>
      <c r="HZ1" s="1596"/>
      <c r="IA1" s="1596"/>
      <c r="IB1" s="1596"/>
      <c r="IC1" s="1596"/>
      <c r="ID1" s="1596"/>
      <c r="IE1" s="1596"/>
      <c r="IF1" s="1596"/>
      <c r="IG1" s="1596"/>
      <c r="IH1" s="1596"/>
      <c r="II1" s="1596"/>
      <c r="IJ1" s="1596"/>
      <c r="IK1" s="1596"/>
      <c r="IL1" s="1596"/>
      <c r="IM1" s="1596"/>
      <c r="IN1" s="1596"/>
      <c r="IO1" s="1596"/>
      <c r="IP1" s="1596"/>
      <c r="IQ1" s="1596"/>
      <c r="IR1" s="1596"/>
      <c r="IS1" s="1596"/>
    </row>
    <row r="2" spans="1:253" ht="15.75" x14ac:dyDescent="0.25">
      <c r="A2" s="1678" t="s">
        <v>947</v>
      </c>
      <c r="B2" s="1678"/>
      <c r="C2" s="1678"/>
      <c r="D2" s="1678"/>
      <c r="E2" s="1678"/>
      <c r="F2" s="1678"/>
      <c r="G2" s="1678"/>
      <c r="H2" s="1678"/>
      <c r="I2" s="1678"/>
      <c r="J2" s="1678"/>
      <c r="K2" s="1678"/>
      <c r="L2" s="1597"/>
      <c r="M2" s="1597"/>
      <c r="N2" s="1597"/>
      <c r="O2" s="1597"/>
      <c r="P2" s="1597"/>
      <c r="Q2" s="1597"/>
      <c r="R2" s="1597"/>
      <c r="S2" s="1597"/>
      <c r="T2" s="1597"/>
      <c r="U2" s="1597"/>
      <c r="V2" s="1597"/>
      <c r="W2" s="1597"/>
      <c r="X2" s="1597"/>
      <c r="Y2" s="1597"/>
      <c r="Z2" s="1597"/>
      <c r="AA2" s="1597"/>
      <c r="AB2" s="1597"/>
      <c r="AC2" s="1597"/>
      <c r="AD2" s="1597"/>
      <c r="AE2" s="1597"/>
      <c r="AF2" s="1597"/>
      <c r="AG2" s="1597"/>
      <c r="AH2" s="1597"/>
      <c r="AI2" s="1597"/>
      <c r="AJ2" s="1597"/>
      <c r="AK2" s="1597"/>
      <c r="AL2" s="1597"/>
      <c r="AM2" s="1597"/>
      <c r="AN2" s="1597"/>
      <c r="AO2" s="1597"/>
      <c r="AP2" s="1597"/>
      <c r="AQ2" s="1597"/>
      <c r="AR2" s="1597"/>
      <c r="AS2" s="1597"/>
      <c r="AT2" s="1597"/>
      <c r="AU2" s="1597"/>
      <c r="AV2" s="1597"/>
      <c r="AW2" s="1597"/>
      <c r="AX2" s="1597"/>
      <c r="AY2" s="1597"/>
      <c r="AZ2" s="1597"/>
      <c r="BA2" s="1597"/>
      <c r="BB2" s="1597"/>
      <c r="BC2" s="1597"/>
      <c r="BD2" s="1597"/>
      <c r="BE2" s="1597"/>
      <c r="BF2" s="1597"/>
      <c r="BG2" s="1597"/>
      <c r="BH2" s="1597"/>
      <c r="BI2" s="1597"/>
      <c r="BJ2" s="1597"/>
      <c r="BK2" s="1597"/>
      <c r="BL2" s="1597"/>
      <c r="BM2" s="1597"/>
      <c r="BN2" s="1597"/>
      <c r="BO2" s="1597"/>
      <c r="BP2" s="1597"/>
      <c r="BQ2" s="1597"/>
      <c r="BR2" s="1597"/>
      <c r="BS2" s="1597"/>
      <c r="BT2" s="1597"/>
      <c r="BU2" s="1597"/>
      <c r="BV2" s="1597"/>
      <c r="BW2" s="1597"/>
      <c r="BX2" s="1597"/>
      <c r="BY2" s="1597"/>
      <c r="BZ2" s="1597"/>
      <c r="CA2" s="1597"/>
      <c r="CB2" s="1597"/>
      <c r="CC2" s="1597"/>
      <c r="CD2" s="1597"/>
      <c r="CE2" s="1597"/>
      <c r="CF2" s="1597"/>
      <c r="CG2" s="1597"/>
      <c r="CH2" s="1597"/>
      <c r="CI2" s="1597"/>
      <c r="CJ2" s="1597"/>
      <c r="CK2" s="1597"/>
      <c r="CL2" s="1597"/>
      <c r="CM2" s="1597"/>
      <c r="CN2" s="1597"/>
      <c r="CO2" s="1597"/>
      <c r="CP2" s="1597"/>
      <c r="CQ2" s="1597"/>
      <c r="CR2" s="1597"/>
      <c r="CS2" s="1597"/>
      <c r="CT2" s="1597"/>
      <c r="CU2" s="1597"/>
      <c r="CV2" s="1597"/>
      <c r="CW2" s="1597"/>
      <c r="CX2" s="1597"/>
      <c r="CY2" s="1597"/>
      <c r="CZ2" s="1597"/>
      <c r="DA2" s="1597"/>
      <c r="DB2" s="1597"/>
      <c r="DC2" s="1597"/>
      <c r="DD2" s="1597"/>
      <c r="DE2" s="1597"/>
      <c r="DF2" s="1597"/>
      <c r="DG2" s="1597"/>
      <c r="DH2" s="1597"/>
      <c r="DI2" s="1597"/>
      <c r="DJ2" s="1597"/>
      <c r="DK2" s="1597"/>
      <c r="DL2" s="1597"/>
      <c r="DM2" s="1597"/>
      <c r="DN2" s="1597"/>
      <c r="DO2" s="1597"/>
      <c r="DP2" s="1597"/>
      <c r="DQ2" s="1597"/>
      <c r="DR2" s="1597"/>
      <c r="DS2" s="1597"/>
      <c r="DT2" s="1597"/>
      <c r="DU2" s="1597"/>
      <c r="DV2" s="1597"/>
      <c r="DW2" s="1597"/>
      <c r="DX2" s="1597"/>
      <c r="DY2" s="1597"/>
      <c r="DZ2" s="1597"/>
      <c r="EA2" s="1597"/>
      <c r="EB2" s="1597"/>
      <c r="EC2" s="1597"/>
      <c r="ED2" s="1597"/>
      <c r="EE2" s="1597"/>
      <c r="EF2" s="1597"/>
      <c r="EG2" s="1597"/>
      <c r="EH2" s="1597"/>
      <c r="EI2" s="1597"/>
      <c r="EJ2" s="1597"/>
      <c r="EK2" s="1597"/>
      <c r="EL2" s="1597"/>
      <c r="EM2" s="1597"/>
      <c r="EN2" s="1597"/>
      <c r="EO2" s="1597"/>
      <c r="EP2" s="1597"/>
      <c r="EQ2" s="1597"/>
      <c r="ER2" s="1597"/>
      <c r="ES2" s="1597"/>
      <c r="ET2" s="1597"/>
      <c r="EU2" s="1597"/>
      <c r="EV2" s="1597"/>
      <c r="EW2" s="1597"/>
      <c r="EX2" s="1597"/>
      <c r="EY2" s="1597"/>
      <c r="EZ2" s="1597"/>
      <c r="FA2" s="1597"/>
      <c r="FB2" s="1597"/>
      <c r="FC2" s="1597"/>
      <c r="FD2" s="1597"/>
      <c r="FE2" s="1597"/>
      <c r="FF2" s="1597"/>
      <c r="FG2" s="1597"/>
      <c r="FH2" s="1597"/>
      <c r="FI2" s="1597"/>
      <c r="FJ2" s="1597"/>
      <c r="FK2" s="1597"/>
      <c r="FL2" s="1597"/>
      <c r="FM2" s="1597"/>
      <c r="FN2" s="1597"/>
      <c r="FO2" s="1597"/>
      <c r="FP2" s="1597"/>
      <c r="FQ2" s="1597"/>
      <c r="FR2" s="1597"/>
      <c r="FS2" s="1597"/>
      <c r="FT2" s="1597"/>
      <c r="FU2" s="1597"/>
      <c r="FV2" s="1597"/>
      <c r="FW2" s="1597"/>
      <c r="FX2" s="1597"/>
      <c r="FY2" s="1597"/>
      <c r="FZ2" s="1597"/>
      <c r="GA2" s="1597"/>
      <c r="GB2" s="1597"/>
      <c r="GC2" s="1597"/>
      <c r="GD2" s="1597"/>
      <c r="GE2" s="1597"/>
      <c r="GF2" s="1597"/>
      <c r="GG2" s="1597"/>
      <c r="GH2" s="1597"/>
      <c r="GI2" s="1597"/>
      <c r="GJ2" s="1597"/>
      <c r="GK2" s="1597"/>
      <c r="GL2" s="1597"/>
      <c r="GM2" s="1597"/>
      <c r="GN2" s="1597"/>
      <c r="GO2" s="1597"/>
      <c r="GP2" s="1597"/>
      <c r="GQ2" s="1597"/>
      <c r="GR2" s="1597"/>
      <c r="GS2" s="1597"/>
      <c r="GT2" s="1597"/>
      <c r="GU2" s="1597"/>
      <c r="GV2" s="1597"/>
      <c r="GW2" s="1597"/>
      <c r="GX2" s="1597"/>
      <c r="GY2" s="1597"/>
      <c r="GZ2" s="1597"/>
      <c r="HA2" s="1597"/>
      <c r="HB2" s="1597"/>
      <c r="HC2" s="1597"/>
      <c r="HD2" s="1597"/>
      <c r="HE2" s="1597"/>
      <c r="HF2" s="1597"/>
      <c r="HG2" s="1597"/>
      <c r="HH2" s="1597"/>
      <c r="HI2" s="1597"/>
      <c r="HJ2" s="1597"/>
      <c r="HK2" s="1597"/>
      <c r="HL2" s="1597"/>
      <c r="HM2" s="1597"/>
      <c r="HN2" s="1597"/>
      <c r="HO2" s="1597"/>
      <c r="HP2" s="1597"/>
      <c r="HQ2" s="1597"/>
      <c r="HR2" s="1597"/>
      <c r="HS2" s="1597"/>
      <c r="HT2" s="1597"/>
      <c r="HU2" s="1597"/>
      <c r="HV2" s="1597"/>
      <c r="HW2" s="1597"/>
      <c r="HX2" s="1597"/>
      <c r="HY2" s="1597"/>
      <c r="HZ2" s="1597"/>
      <c r="IA2" s="1597"/>
      <c r="IB2" s="1597"/>
      <c r="IC2" s="1597"/>
      <c r="ID2" s="1597"/>
      <c r="IE2" s="1597"/>
      <c r="IF2" s="1597"/>
      <c r="IG2" s="1597"/>
      <c r="IH2" s="1597"/>
      <c r="II2" s="1597"/>
      <c r="IJ2" s="1597"/>
      <c r="IK2" s="1597"/>
      <c r="IL2" s="1597"/>
      <c r="IM2" s="1597"/>
      <c r="IN2" s="1597"/>
      <c r="IO2" s="1597"/>
      <c r="IP2" s="1597"/>
      <c r="IQ2" s="1597"/>
      <c r="IR2" s="1597"/>
      <c r="IS2" s="1597"/>
    </row>
    <row r="3" spans="1:253" ht="15.75" x14ac:dyDescent="0.25">
      <c r="A3" s="1331">
        <v>2020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597"/>
      <c r="M3" s="1597"/>
      <c r="N3" s="1597"/>
      <c r="O3" s="1597"/>
      <c r="P3" s="1597"/>
      <c r="Q3" s="1597"/>
      <c r="R3" s="1597"/>
      <c r="S3" s="1597"/>
      <c r="T3" s="1597"/>
      <c r="U3" s="1597"/>
      <c r="V3" s="1597"/>
      <c r="W3" s="1597"/>
      <c r="X3" s="1597"/>
      <c r="Y3" s="1597"/>
      <c r="Z3" s="1597"/>
      <c r="AA3" s="1597"/>
      <c r="AB3" s="1597"/>
      <c r="AC3" s="1597"/>
      <c r="AD3" s="1597"/>
      <c r="AE3" s="1597"/>
      <c r="AF3" s="1597"/>
      <c r="AG3" s="1597"/>
      <c r="AH3" s="1597"/>
      <c r="AI3" s="1597"/>
      <c r="AJ3" s="1597"/>
      <c r="AK3" s="1597"/>
      <c r="AL3" s="1597"/>
      <c r="AM3" s="1597"/>
      <c r="AN3" s="1597"/>
      <c r="AO3" s="1597"/>
      <c r="AP3" s="1597"/>
      <c r="AQ3" s="1597"/>
      <c r="AR3" s="1597"/>
      <c r="AS3" s="1597"/>
      <c r="AT3" s="1597"/>
      <c r="AU3" s="1597"/>
      <c r="AV3" s="1597"/>
      <c r="AW3" s="1597"/>
      <c r="AX3" s="1597"/>
      <c r="AY3" s="1597"/>
      <c r="AZ3" s="1597"/>
      <c r="BA3" s="1597"/>
      <c r="BB3" s="1597"/>
      <c r="BC3" s="1597"/>
      <c r="BD3" s="1597"/>
      <c r="BE3" s="1597"/>
      <c r="BF3" s="1597"/>
      <c r="BG3" s="1597"/>
      <c r="BH3" s="1597"/>
      <c r="BI3" s="1597"/>
      <c r="BJ3" s="1597"/>
      <c r="BK3" s="1597"/>
      <c r="BL3" s="1597"/>
      <c r="BM3" s="1597"/>
      <c r="BN3" s="1597"/>
      <c r="BO3" s="1597"/>
      <c r="BP3" s="1597"/>
      <c r="BQ3" s="1597"/>
      <c r="BR3" s="1597"/>
      <c r="BS3" s="1597"/>
      <c r="BT3" s="1597"/>
      <c r="BU3" s="1597"/>
      <c r="BV3" s="1597"/>
      <c r="BW3" s="1597"/>
      <c r="BX3" s="1597"/>
      <c r="BY3" s="1597"/>
      <c r="BZ3" s="1597"/>
      <c r="CA3" s="1597"/>
      <c r="CB3" s="1597"/>
      <c r="CC3" s="1597"/>
      <c r="CD3" s="1597"/>
      <c r="CE3" s="1597"/>
      <c r="CF3" s="1597"/>
      <c r="CG3" s="1597"/>
      <c r="CH3" s="1597"/>
      <c r="CI3" s="1597"/>
      <c r="CJ3" s="1597"/>
      <c r="CK3" s="1597"/>
      <c r="CL3" s="1597"/>
      <c r="CM3" s="1597"/>
      <c r="CN3" s="1597"/>
      <c r="CO3" s="1597"/>
      <c r="CP3" s="1597"/>
      <c r="CQ3" s="1597"/>
      <c r="CR3" s="1597"/>
      <c r="CS3" s="1597"/>
      <c r="CT3" s="1597"/>
      <c r="CU3" s="1597"/>
      <c r="CV3" s="1597"/>
      <c r="CW3" s="1597"/>
      <c r="CX3" s="1597"/>
      <c r="CY3" s="1597"/>
      <c r="CZ3" s="1597"/>
      <c r="DA3" s="1597"/>
      <c r="DB3" s="1597"/>
      <c r="DC3" s="1597"/>
      <c r="DD3" s="1597"/>
      <c r="DE3" s="1597"/>
      <c r="DF3" s="1597"/>
      <c r="DG3" s="1597"/>
      <c r="DH3" s="1597"/>
      <c r="DI3" s="1597"/>
      <c r="DJ3" s="1597"/>
      <c r="DK3" s="1597"/>
      <c r="DL3" s="1597"/>
      <c r="DM3" s="1597"/>
      <c r="DN3" s="1597"/>
      <c r="DO3" s="1597"/>
      <c r="DP3" s="1597"/>
      <c r="DQ3" s="1597"/>
      <c r="DR3" s="1597"/>
      <c r="DS3" s="1597"/>
      <c r="DT3" s="1597"/>
      <c r="DU3" s="1597"/>
      <c r="DV3" s="1597"/>
      <c r="DW3" s="1597"/>
      <c r="DX3" s="1597"/>
      <c r="DY3" s="1597"/>
      <c r="DZ3" s="1597"/>
      <c r="EA3" s="1597"/>
      <c r="EB3" s="1597"/>
      <c r="EC3" s="1597"/>
      <c r="ED3" s="1597"/>
      <c r="EE3" s="1597"/>
      <c r="EF3" s="1597"/>
      <c r="EG3" s="1597"/>
      <c r="EH3" s="1597"/>
      <c r="EI3" s="1597"/>
      <c r="EJ3" s="1597"/>
      <c r="EK3" s="1597"/>
      <c r="EL3" s="1597"/>
      <c r="EM3" s="1597"/>
      <c r="EN3" s="1597"/>
      <c r="EO3" s="1597"/>
      <c r="EP3" s="1597"/>
      <c r="EQ3" s="1597"/>
      <c r="ER3" s="1597"/>
      <c r="ES3" s="1597"/>
      <c r="ET3" s="1597"/>
      <c r="EU3" s="1597"/>
      <c r="EV3" s="1597"/>
      <c r="EW3" s="1597"/>
      <c r="EX3" s="1597"/>
      <c r="EY3" s="1597"/>
      <c r="EZ3" s="1597"/>
      <c r="FA3" s="1597"/>
      <c r="FB3" s="1597"/>
      <c r="FC3" s="1597"/>
      <c r="FD3" s="1597"/>
      <c r="FE3" s="1597"/>
      <c r="FF3" s="1597"/>
      <c r="FG3" s="1597"/>
      <c r="FH3" s="1597"/>
      <c r="FI3" s="1597"/>
      <c r="FJ3" s="1597"/>
      <c r="FK3" s="1597"/>
      <c r="FL3" s="1597"/>
      <c r="FM3" s="1597"/>
      <c r="FN3" s="1597"/>
      <c r="FO3" s="1597"/>
      <c r="FP3" s="1597"/>
      <c r="FQ3" s="1597"/>
      <c r="FR3" s="1597"/>
      <c r="FS3" s="1597"/>
      <c r="FT3" s="1597"/>
      <c r="FU3" s="1597"/>
      <c r="FV3" s="1597"/>
      <c r="FW3" s="1597"/>
      <c r="FX3" s="1597"/>
      <c r="FY3" s="1597"/>
      <c r="FZ3" s="1597"/>
      <c r="GA3" s="1597"/>
      <c r="GB3" s="1597"/>
      <c r="GC3" s="1597"/>
      <c r="GD3" s="1597"/>
      <c r="GE3" s="1597"/>
      <c r="GF3" s="1597"/>
      <c r="GG3" s="1597"/>
      <c r="GH3" s="1597"/>
      <c r="GI3" s="1597"/>
      <c r="GJ3" s="1597"/>
      <c r="GK3" s="1597"/>
      <c r="GL3" s="1597"/>
      <c r="GM3" s="1597"/>
      <c r="GN3" s="1597"/>
      <c r="GO3" s="1597"/>
      <c r="GP3" s="1597"/>
      <c r="GQ3" s="1597"/>
      <c r="GR3" s="1597"/>
      <c r="GS3" s="1597"/>
      <c r="GT3" s="1597"/>
      <c r="GU3" s="1597"/>
      <c r="GV3" s="1597"/>
      <c r="GW3" s="1597"/>
      <c r="GX3" s="1597"/>
      <c r="GY3" s="1597"/>
      <c r="GZ3" s="1597"/>
      <c r="HA3" s="1597"/>
      <c r="HB3" s="1597"/>
      <c r="HC3" s="1597"/>
      <c r="HD3" s="1597"/>
      <c r="HE3" s="1597"/>
      <c r="HF3" s="1597"/>
      <c r="HG3" s="1597"/>
      <c r="HH3" s="1597"/>
      <c r="HI3" s="1597"/>
      <c r="HJ3" s="1597"/>
      <c r="HK3" s="1597"/>
      <c r="HL3" s="1597"/>
      <c r="HM3" s="1597"/>
      <c r="HN3" s="1597"/>
      <c r="HO3" s="1597"/>
      <c r="HP3" s="1597"/>
      <c r="HQ3" s="1597"/>
      <c r="HR3" s="1597"/>
      <c r="HS3" s="1597"/>
      <c r="HT3" s="1597"/>
      <c r="HU3" s="1597"/>
      <c r="HV3" s="1597"/>
      <c r="HW3" s="1597"/>
      <c r="HX3" s="1597"/>
      <c r="HY3" s="1597"/>
      <c r="HZ3" s="1597"/>
      <c r="IA3" s="1597"/>
      <c r="IB3" s="1597"/>
      <c r="IC3" s="1597"/>
      <c r="ID3" s="1597"/>
      <c r="IE3" s="1597"/>
      <c r="IF3" s="1597"/>
      <c r="IG3" s="1597"/>
      <c r="IH3" s="1597"/>
      <c r="II3" s="1597"/>
      <c r="IJ3" s="1597"/>
      <c r="IK3" s="1597"/>
      <c r="IL3" s="1597"/>
      <c r="IM3" s="1597"/>
      <c r="IN3" s="1597"/>
      <c r="IO3" s="1597"/>
      <c r="IP3" s="1597"/>
      <c r="IQ3" s="1597"/>
      <c r="IR3" s="1597"/>
      <c r="IS3" s="1597"/>
    </row>
    <row r="4" spans="1:253" ht="27.75" customHeight="1" x14ac:dyDescent="0.3">
      <c r="A4" s="675" t="s">
        <v>135</v>
      </c>
      <c r="B4" s="269"/>
      <c r="C4" s="269"/>
      <c r="D4" s="1525"/>
      <c r="E4" s="1525"/>
      <c r="F4" s="1525"/>
      <c r="G4" s="269"/>
      <c r="H4" s="269"/>
      <c r="I4" s="269"/>
      <c r="J4" s="270"/>
      <c r="K4" s="678" t="s">
        <v>46</v>
      </c>
    </row>
    <row r="5" spans="1:253" ht="26.25" customHeight="1" x14ac:dyDescent="0.2">
      <c r="A5" s="1604" t="s">
        <v>1361</v>
      </c>
      <c r="B5" s="1373" t="s">
        <v>693</v>
      </c>
      <c r="C5" s="1373"/>
      <c r="D5" s="1373"/>
      <c r="E5" s="1373" t="s">
        <v>692</v>
      </c>
      <c r="F5" s="1373"/>
      <c r="G5" s="1373"/>
      <c r="H5" s="1373" t="s">
        <v>691</v>
      </c>
      <c r="I5" s="1373"/>
      <c r="J5" s="1373"/>
      <c r="K5" s="1607" t="s">
        <v>690</v>
      </c>
    </row>
    <row r="6" spans="1:253" ht="35.25" x14ac:dyDescent="0.2">
      <c r="A6" s="1606"/>
      <c r="B6" s="380" t="s">
        <v>758</v>
      </c>
      <c r="C6" s="745" t="s">
        <v>756</v>
      </c>
      <c r="D6" s="745" t="s">
        <v>757</v>
      </c>
      <c r="E6" s="380" t="s">
        <v>758</v>
      </c>
      <c r="F6" s="745" t="s">
        <v>756</v>
      </c>
      <c r="G6" s="745" t="s">
        <v>757</v>
      </c>
      <c r="H6" s="380" t="s">
        <v>758</v>
      </c>
      <c r="I6" s="745" t="s">
        <v>756</v>
      </c>
      <c r="J6" s="745" t="s">
        <v>757</v>
      </c>
      <c r="K6" s="1609"/>
    </row>
    <row r="7" spans="1:253" ht="26.25" customHeight="1" thickBot="1" x14ac:dyDescent="0.25">
      <c r="A7" s="367" t="s">
        <v>290</v>
      </c>
      <c r="B7" s="368">
        <v>2.2056207755247241</v>
      </c>
      <c r="C7" s="368">
        <v>2.838709677419355</v>
      </c>
      <c r="D7" s="368">
        <v>1.9646365422396856</v>
      </c>
      <c r="E7" s="368">
        <v>1.7307692307692306</v>
      </c>
      <c r="F7" s="607">
        <v>2.7484143763213527</v>
      </c>
      <c r="G7" s="607">
        <v>1.4312383322962041</v>
      </c>
      <c r="H7" s="368">
        <v>3.5567715458276337</v>
      </c>
      <c r="I7" s="607">
        <v>2.9801324503311259</v>
      </c>
      <c r="J7" s="607">
        <v>3.9627039627039626</v>
      </c>
      <c r="K7" s="369" t="s">
        <v>954</v>
      </c>
    </row>
    <row r="8" spans="1:253" ht="26.25" customHeight="1" thickBot="1" x14ac:dyDescent="0.25">
      <c r="A8" s="370" t="s">
        <v>291</v>
      </c>
      <c r="B8" s="371">
        <v>14.656705798648169</v>
      </c>
      <c r="C8" s="371">
        <v>24.387096774193548</v>
      </c>
      <c r="D8" s="371">
        <v>10.952848722986248</v>
      </c>
      <c r="E8" s="371">
        <v>14.134615384615383</v>
      </c>
      <c r="F8" s="608">
        <v>26.638477801268497</v>
      </c>
      <c r="G8" s="608">
        <v>10.454262601120099</v>
      </c>
      <c r="H8" s="371">
        <v>16.142270861833108</v>
      </c>
      <c r="I8" s="608">
        <v>20.860927152317881</v>
      </c>
      <c r="J8" s="608">
        <v>12.820512820512821</v>
      </c>
      <c r="K8" s="372" t="s">
        <v>955</v>
      </c>
    </row>
    <row r="9" spans="1:253" ht="34.5" thickBot="1" x14ac:dyDescent="0.25">
      <c r="A9" s="373" t="s">
        <v>292</v>
      </c>
      <c r="B9" s="368">
        <v>0.39131981501245111</v>
      </c>
      <c r="C9" s="368">
        <v>0.5161290322580645</v>
      </c>
      <c r="D9" s="368">
        <v>0.34381139489194501</v>
      </c>
      <c r="E9" s="368">
        <v>0.28846153846153844</v>
      </c>
      <c r="F9" s="607">
        <v>0</v>
      </c>
      <c r="G9" s="607">
        <v>0.37336652146857496</v>
      </c>
      <c r="H9" s="368">
        <v>0.6839945280437757</v>
      </c>
      <c r="I9" s="607">
        <v>1.3245033112582782</v>
      </c>
      <c r="J9" s="607">
        <v>0.23310023310023309</v>
      </c>
      <c r="K9" s="374" t="s">
        <v>956</v>
      </c>
    </row>
    <row r="10" spans="1:253" ht="26.25" customHeight="1" thickBot="1" x14ac:dyDescent="0.25">
      <c r="A10" s="370" t="s">
        <v>293</v>
      </c>
      <c r="B10" s="375">
        <v>5.7274991106367841</v>
      </c>
      <c r="C10" s="375">
        <v>7.4838709677419351</v>
      </c>
      <c r="D10" s="375">
        <v>5.0589390962671903</v>
      </c>
      <c r="E10" s="375">
        <v>4.375</v>
      </c>
      <c r="F10" s="609">
        <v>6.1310782241014792</v>
      </c>
      <c r="G10" s="609">
        <v>3.8581207218419413</v>
      </c>
      <c r="H10" s="375">
        <v>9.5759233926128591</v>
      </c>
      <c r="I10" s="609">
        <v>9.6026490066225172</v>
      </c>
      <c r="J10" s="609">
        <v>9.5571095571095572</v>
      </c>
      <c r="K10" s="372" t="s">
        <v>957</v>
      </c>
    </row>
    <row r="11" spans="1:253" ht="26.25" customHeight="1" thickBot="1" x14ac:dyDescent="0.25">
      <c r="A11" s="373" t="s">
        <v>294</v>
      </c>
      <c r="B11" s="368">
        <v>1.1383849163998576</v>
      </c>
      <c r="C11" s="368">
        <v>0.90322580645161288</v>
      </c>
      <c r="D11" s="368">
        <v>1.2278978388998036</v>
      </c>
      <c r="E11" s="368">
        <v>1.0576923076923077</v>
      </c>
      <c r="F11" s="607">
        <v>1.0570824524312896</v>
      </c>
      <c r="G11" s="607">
        <v>1.057871810827629</v>
      </c>
      <c r="H11" s="368">
        <v>1.3679890560875514</v>
      </c>
      <c r="I11" s="607">
        <v>0.66225165562913912</v>
      </c>
      <c r="J11" s="607">
        <v>1.8648018648018647</v>
      </c>
      <c r="K11" s="374" t="s">
        <v>958</v>
      </c>
    </row>
    <row r="12" spans="1:253" ht="26.25" customHeight="1" thickBot="1" x14ac:dyDescent="0.25">
      <c r="A12" s="370" t="s">
        <v>295</v>
      </c>
      <c r="B12" s="375">
        <v>28.530771967271434</v>
      </c>
      <c r="C12" s="375">
        <v>20.387096774193548</v>
      </c>
      <c r="D12" s="375">
        <v>31.630648330058939</v>
      </c>
      <c r="E12" s="375">
        <v>28.94230769230769</v>
      </c>
      <c r="F12" s="609">
        <v>19.027484143763211</v>
      </c>
      <c r="G12" s="609">
        <v>31.860609831985066</v>
      </c>
      <c r="H12" s="375">
        <v>27.359781121751027</v>
      </c>
      <c r="I12" s="609">
        <v>22.516556291390728</v>
      </c>
      <c r="J12" s="609">
        <v>30.76923076923077</v>
      </c>
      <c r="K12" s="372" t="s">
        <v>959</v>
      </c>
    </row>
    <row r="13" spans="1:253" ht="26.25" customHeight="1" thickBot="1" x14ac:dyDescent="0.25">
      <c r="A13" s="373" t="s">
        <v>296</v>
      </c>
      <c r="B13" s="368">
        <v>11.312700106723586</v>
      </c>
      <c r="C13" s="368">
        <v>10.064516129032258</v>
      </c>
      <c r="D13" s="368">
        <v>11.787819253438114</v>
      </c>
      <c r="E13" s="368">
        <v>11.394230769230768</v>
      </c>
      <c r="F13" s="607">
        <v>8.456659619450317</v>
      </c>
      <c r="G13" s="607">
        <v>12.258867454884879</v>
      </c>
      <c r="H13" s="368">
        <v>11.080711354309166</v>
      </c>
      <c r="I13" s="607">
        <v>12.582781456953642</v>
      </c>
      <c r="J13" s="607">
        <v>10.023310023310023</v>
      </c>
      <c r="K13" s="374" t="s">
        <v>543</v>
      </c>
    </row>
    <row r="14" spans="1:253" ht="26.25" customHeight="1" thickBot="1" x14ac:dyDescent="0.25">
      <c r="A14" s="370" t="s">
        <v>297</v>
      </c>
      <c r="B14" s="375">
        <v>2.7392387050871578</v>
      </c>
      <c r="C14" s="375">
        <v>3.096774193548387</v>
      </c>
      <c r="D14" s="375">
        <v>2.6031434184675835</v>
      </c>
      <c r="E14" s="375">
        <v>2.5480769230769229</v>
      </c>
      <c r="F14" s="609">
        <v>2.3255813953488369</v>
      </c>
      <c r="G14" s="609">
        <v>2.6135656502800249</v>
      </c>
      <c r="H14" s="375">
        <v>3.2831737346101231</v>
      </c>
      <c r="I14" s="609">
        <v>4.3046357615894042</v>
      </c>
      <c r="J14" s="609">
        <v>2.5641025641025639</v>
      </c>
      <c r="K14" s="372" t="s">
        <v>960</v>
      </c>
    </row>
    <row r="15" spans="1:253" ht="26.25" customHeight="1" thickBot="1" x14ac:dyDescent="0.25">
      <c r="A15" s="373" t="s">
        <v>298</v>
      </c>
      <c r="B15" s="368">
        <v>0.32017075773746001</v>
      </c>
      <c r="C15" s="368">
        <v>0.5161290322580645</v>
      </c>
      <c r="D15" s="368">
        <v>0.24557956777996071</v>
      </c>
      <c r="E15" s="368">
        <v>0.14423076923076922</v>
      </c>
      <c r="F15" s="607">
        <v>0.42283298097251582</v>
      </c>
      <c r="G15" s="607">
        <v>6.2227753578095832E-2</v>
      </c>
      <c r="H15" s="368">
        <v>0.82079343365253077</v>
      </c>
      <c r="I15" s="607">
        <v>0.66225165562913912</v>
      </c>
      <c r="J15" s="607">
        <v>0.93240093240093236</v>
      </c>
      <c r="K15" s="374" t="s">
        <v>961</v>
      </c>
    </row>
    <row r="16" spans="1:253" ht="26.25" customHeight="1" thickBot="1" x14ac:dyDescent="0.25">
      <c r="A16" s="370" t="s">
        <v>542</v>
      </c>
      <c r="B16" s="371">
        <v>0.10672358591248667</v>
      </c>
      <c r="C16" s="371">
        <v>0.25806451612903225</v>
      </c>
      <c r="D16" s="371">
        <v>4.9115913555992145E-2</v>
      </c>
      <c r="E16" s="371">
        <v>0.14423076923076922</v>
      </c>
      <c r="F16" s="608">
        <v>0.42283298097251582</v>
      </c>
      <c r="G16" s="608">
        <v>6.2227753578095832E-2</v>
      </c>
      <c r="H16" s="371">
        <v>0</v>
      </c>
      <c r="I16" s="608">
        <v>0</v>
      </c>
      <c r="J16" s="608">
        <v>0</v>
      </c>
      <c r="K16" s="372" t="s">
        <v>962</v>
      </c>
    </row>
    <row r="17" spans="1:11" ht="26.25" customHeight="1" thickBot="1" x14ac:dyDescent="0.25">
      <c r="A17" s="373" t="s">
        <v>299</v>
      </c>
      <c r="B17" s="499">
        <v>5.1227321237993602</v>
      </c>
      <c r="C17" s="499">
        <v>7.354838709677419</v>
      </c>
      <c r="D17" s="499">
        <v>4.2730844793713167</v>
      </c>
      <c r="E17" s="499">
        <v>4.0384615384615383</v>
      </c>
      <c r="F17" s="610">
        <v>6.5539112050739954</v>
      </c>
      <c r="G17" s="610">
        <v>3.298070939639079</v>
      </c>
      <c r="H17" s="499">
        <v>8.2079343365253088</v>
      </c>
      <c r="I17" s="610">
        <v>8.6092715231788084</v>
      </c>
      <c r="J17" s="610">
        <v>7.9254079254079253</v>
      </c>
      <c r="K17" s="374" t="s">
        <v>963</v>
      </c>
    </row>
    <row r="18" spans="1:11" ht="26.25" customHeight="1" thickBot="1" x14ac:dyDescent="0.25">
      <c r="A18" s="370" t="s">
        <v>300</v>
      </c>
      <c r="B18" s="371">
        <v>3.557452863749555E-2</v>
      </c>
      <c r="C18" s="371">
        <v>0.12903225806451613</v>
      </c>
      <c r="D18" s="371">
        <v>0</v>
      </c>
      <c r="E18" s="371">
        <v>4.8076923076923073E-2</v>
      </c>
      <c r="F18" s="608">
        <v>0.21141649048625791</v>
      </c>
      <c r="G18" s="608">
        <v>0</v>
      </c>
      <c r="H18" s="371">
        <v>0</v>
      </c>
      <c r="I18" s="608">
        <v>0</v>
      </c>
      <c r="J18" s="608">
        <v>0</v>
      </c>
      <c r="K18" s="372" t="s">
        <v>964</v>
      </c>
    </row>
    <row r="19" spans="1:11" ht="26.25" customHeight="1" thickBot="1" x14ac:dyDescent="0.25">
      <c r="A19" s="373" t="s">
        <v>301</v>
      </c>
      <c r="B19" s="499">
        <v>1.7787264318747777</v>
      </c>
      <c r="C19" s="499">
        <v>3.7419354838709675</v>
      </c>
      <c r="D19" s="499">
        <v>1.031434184675835</v>
      </c>
      <c r="E19" s="499">
        <v>1.7307692307692306</v>
      </c>
      <c r="F19" s="610">
        <v>4.2283298097251585</v>
      </c>
      <c r="G19" s="610">
        <v>0.99564405724953331</v>
      </c>
      <c r="H19" s="499">
        <v>1.9151846785225719</v>
      </c>
      <c r="I19" s="610">
        <v>2.9801324503311259</v>
      </c>
      <c r="J19" s="610">
        <v>1.1655011655011656</v>
      </c>
      <c r="K19" s="374" t="s">
        <v>965</v>
      </c>
    </row>
    <row r="20" spans="1:11" ht="26.25" customHeight="1" thickBot="1" x14ac:dyDescent="0.25">
      <c r="A20" s="370" t="s">
        <v>302</v>
      </c>
      <c r="B20" s="371">
        <v>3.4507292778370688</v>
      </c>
      <c r="C20" s="371">
        <v>5.032258064516129</v>
      </c>
      <c r="D20" s="371">
        <v>2.8487229862475445</v>
      </c>
      <c r="E20" s="371">
        <v>3.5096153846153846</v>
      </c>
      <c r="F20" s="608">
        <v>6.3424947145877368</v>
      </c>
      <c r="G20" s="608">
        <v>2.6757934038581208</v>
      </c>
      <c r="H20" s="371">
        <v>3.2831737346101231</v>
      </c>
      <c r="I20" s="608">
        <v>2.9801324503311259</v>
      </c>
      <c r="J20" s="608">
        <v>3.4965034965034967</v>
      </c>
      <c r="K20" s="372" t="s">
        <v>966</v>
      </c>
    </row>
    <row r="21" spans="1:11" ht="26.25" customHeight="1" thickBot="1" x14ac:dyDescent="0.25">
      <c r="A21" s="373" t="s">
        <v>303</v>
      </c>
      <c r="B21" s="499">
        <v>1.8498754891497688</v>
      </c>
      <c r="C21" s="499">
        <v>4.258064516129032</v>
      </c>
      <c r="D21" s="499">
        <v>0.93320235756385073</v>
      </c>
      <c r="E21" s="499">
        <v>1.5865384615384615</v>
      </c>
      <c r="F21" s="610">
        <v>3.8054968287526423</v>
      </c>
      <c r="G21" s="610">
        <v>0.93341630367143746</v>
      </c>
      <c r="H21" s="499">
        <v>2.5991792065663475</v>
      </c>
      <c r="I21" s="610">
        <v>4.9668874172185431</v>
      </c>
      <c r="J21" s="610">
        <v>0.93240093240093236</v>
      </c>
      <c r="K21" s="374" t="s">
        <v>967</v>
      </c>
    </row>
    <row r="22" spans="1:11" ht="26.25" customHeight="1" thickBot="1" x14ac:dyDescent="0.25">
      <c r="A22" s="376" t="s">
        <v>516</v>
      </c>
      <c r="B22" s="498">
        <v>13.091426538598364</v>
      </c>
      <c r="C22" s="498">
        <v>4.5161290322580649</v>
      </c>
      <c r="D22" s="498">
        <v>16.355599214145382</v>
      </c>
      <c r="E22" s="498">
        <v>15.384615384615383</v>
      </c>
      <c r="F22" s="611">
        <v>6.3424947145877368</v>
      </c>
      <c r="G22" s="611">
        <v>18.046048537647792</v>
      </c>
      <c r="H22" s="498">
        <v>6.5663474692202461</v>
      </c>
      <c r="I22" s="611">
        <v>1.6556291390728477</v>
      </c>
      <c r="J22" s="611">
        <v>10.023310023310023</v>
      </c>
      <c r="K22" s="377" t="s">
        <v>968</v>
      </c>
    </row>
    <row r="23" spans="1:11" ht="26.25" customHeight="1" x14ac:dyDescent="0.2">
      <c r="A23" s="766" t="s">
        <v>1187</v>
      </c>
      <c r="B23" s="767">
        <v>7.5418000711490576</v>
      </c>
      <c r="C23" s="767">
        <v>4.5161290322580649</v>
      </c>
      <c r="D23" s="767">
        <v>8.6935166994106101</v>
      </c>
      <c r="E23" s="767">
        <v>8.9423076923076916</v>
      </c>
      <c r="F23" s="768">
        <v>5.2854122621564477</v>
      </c>
      <c r="G23" s="768">
        <v>10.018668326073428</v>
      </c>
      <c r="H23" s="767">
        <v>3.5567715458276337</v>
      </c>
      <c r="I23" s="768">
        <v>3.3112582781456954</v>
      </c>
      <c r="J23" s="768">
        <v>3.7296037296037294</v>
      </c>
      <c r="K23" s="769" t="s">
        <v>1188</v>
      </c>
    </row>
    <row r="24" spans="1:11" ht="26.25" customHeight="1" x14ac:dyDescent="0.2">
      <c r="A24" s="770" t="s">
        <v>44</v>
      </c>
      <c r="B24" s="771">
        <v>100</v>
      </c>
      <c r="C24" s="771">
        <v>99.999999999999986</v>
      </c>
      <c r="D24" s="771">
        <v>99.999999999999986</v>
      </c>
      <c r="E24" s="771">
        <v>99.999999999999986</v>
      </c>
      <c r="F24" s="771">
        <v>100</v>
      </c>
      <c r="G24" s="771">
        <v>100</v>
      </c>
      <c r="H24" s="771">
        <v>100</v>
      </c>
      <c r="I24" s="771">
        <v>99.999999999999986</v>
      </c>
      <c r="J24" s="771">
        <v>100.00000000000001</v>
      </c>
      <c r="K24" s="772" t="s">
        <v>45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2:I107"/>
  <sheetViews>
    <sheetView topLeftCell="A74" workbookViewId="0">
      <selection activeCell="G87" sqref="G87"/>
    </sheetView>
  </sheetViews>
  <sheetFormatPr defaultColWidth="11.85546875" defaultRowHeight="12.75" x14ac:dyDescent="0.2"/>
  <cols>
    <col min="1" max="8" width="10.7109375" customWidth="1"/>
  </cols>
  <sheetData>
    <row r="2" spans="1:9" s="741" customFormat="1" ht="30.75" x14ac:dyDescent="0.7">
      <c r="A2" s="731" t="s">
        <v>866</v>
      </c>
      <c r="B2" s="728"/>
      <c r="C2" s="728"/>
      <c r="D2" s="750"/>
      <c r="E2" s="730" t="s">
        <v>912</v>
      </c>
      <c r="F2" s="709"/>
      <c r="G2" s="709"/>
      <c r="H2" s="709"/>
      <c r="I2" s="1679" t="s">
        <v>949</v>
      </c>
    </row>
    <row r="3" spans="1:9" x14ac:dyDescent="0.2">
      <c r="A3" s="711">
        <f>A6+C6</f>
        <v>0</v>
      </c>
      <c r="B3" s="712"/>
      <c r="C3" s="712"/>
      <c r="D3" s="751"/>
      <c r="E3" s="711"/>
      <c r="F3" s="712"/>
      <c r="G3" s="712"/>
      <c r="H3" s="712"/>
      <c r="I3" s="1679"/>
    </row>
    <row r="4" spans="1:9" x14ac:dyDescent="0.2">
      <c r="A4" s="713"/>
      <c r="B4" s="713"/>
      <c r="C4" s="713"/>
      <c r="D4" s="752"/>
      <c r="E4" s="713"/>
      <c r="F4" s="713"/>
      <c r="G4" s="713"/>
      <c r="H4" s="741"/>
      <c r="I4" s="1679"/>
    </row>
    <row r="5" spans="1:9" x14ac:dyDescent="0.2">
      <c r="A5" s="714" t="s">
        <v>136</v>
      </c>
      <c r="B5" s="709"/>
      <c r="C5" s="709" t="s">
        <v>138</v>
      </c>
      <c r="D5" s="753"/>
      <c r="E5" s="709" t="s">
        <v>119</v>
      </c>
      <c r="F5" s="709"/>
      <c r="G5" s="709" t="s">
        <v>122</v>
      </c>
      <c r="H5" s="709"/>
      <c r="I5" s="1679"/>
    </row>
    <row r="6" spans="1:9" x14ac:dyDescent="0.2">
      <c r="A6" s="748"/>
      <c r="B6" s="712"/>
      <c r="C6" s="748"/>
      <c r="D6" s="754"/>
      <c r="E6" s="748"/>
      <c r="F6" s="711"/>
      <c r="G6" s="748"/>
      <c r="H6" s="711"/>
      <c r="I6" s="1679"/>
    </row>
    <row r="7" spans="1:9" x14ac:dyDescent="0.2">
      <c r="A7" s="742"/>
      <c r="B7" s="741"/>
      <c r="C7" s="741"/>
      <c r="D7" s="752"/>
      <c r="E7" s="742"/>
      <c r="F7" s="741"/>
      <c r="G7" s="741"/>
      <c r="H7" s="741"/>
      <c r="I7" s="1679"/>
    </row>
    <row r="8" spans="1:9" x14ac:dyDescent="0.2">
      <c r="A8" s="716" t="s">
        <v>180</v>
      </c>
      <c r="B8" s="749"/>
      <c r="C8" s="716" t="s">
        <v>180</v>
      </c>
      <c r="D8" s="755"/>
      <c r="E8" s="716"/>
      <c r="F8" s="717"/>
      <c r="G8" s="716"/>
      <c r="H8" s="717"/>
      <c r="I8" s="1679"/>
    </row>
    <row r="9" spans="1:9" x14ac:dyDescent="0.2">
      <c r="A9" s="718" t="s">
        <v>434</v>
      </c>
      <c r="B9" s="749"/>
      <c r="C9" s="718" t="s">
        <v>434</v>
      </c>
      <c r="D9" s="755"/>
      <c r="E9" s="718"/>
      <c r="F9" s="719"/>
      <c r="G9" s="718"/>
      <c r="H9" s="719"/>
      <c r="I9" s="1679"/>
    </row>
    <row r="10" spans="1:9" x14ac:dyDescent="0.2">
      <c r="A10" s="715"/>
      <c r="B10" s="715"/>
      <c r="C10" s="715"/>
      <c r="D10" s="715"/>
      <c r="E10" s="27"/>
      <c r="F10" s="27"/>
      <c r="G10" s="27"/>
      <c r="H10" s="27"/>
      <c r="I10" s="1679"/>
    </row>
    <row r="11" spans="1:9" x14ac:dyDescent="0.2">
      <c r="A11" s="714" t="s">
        <v>868</v>
      </c>
      <c r="B11" s="714" t="s">
        <v>869</v>
      </c>
      <c r="C11" s="715"/>
      <c r="D11" s="715"/>
      <c r="I11" s="1679"/>
    </row>
    <row r="12" spans="1:9" x14ac:dyDescent="0.2">
      <c r="A12" s="711">
        <f>B8+D8</f>
        <v>0</v>
      </c>
      <c r="B12" s="711">
        <f>B9+D9</f>
        <v>0</v>
      </c>
      <c r="C12" s="711"/>
      <c r="I12" s="1679"/>
    </row>
    <row r="13" spans="1:9" ht="9.75" customHeight="1" x14ac:dyDescent="0.2">
      <c r="A13" s="711"/>
      <c r="B13" s="711"/>
      <c r="C13" s="711"/>
      <c r="I13" s="783"/>
    </row>
    <row r="14" spans="1:9" ht="11.25" customHeight="1" x14ac:dyDescent="0.2">
      <c r="A14" s="714" t="s">
        <v>969</v>
      </c>
      <c r="B14" s="715"/>
      <c r="C14" s="715"/>
      <c r="D14" s="715"/>
      <c r="I14" s="783"/>
    </row>
    <row r="15" spans="1:9" ht="11.25" customHeight="1" x14ac:dyDescent="0.2">
      <c r="A15" s="711">
        <f>A6+C6</f>
        <v>0</v>
      </c>
      <c r="B15" s="715"/>
      <c r="C15" s="715"/>
      <c r="I15" s="783"/>
    </row>
    <row r="17" spans="1:8" ht="30.75" x14ac:dyDescent="0.7">
      <c r="A17" s="743" t="s">
        <v>926</v>
      </c>
      <c r="B17" s="744"/>
      <c r="C17" s="744"/>
      <c r="D17" s="744"/>
      <c r="E17" s="744"/>
      <c r="F17" s="744"/>
      <c r="G17" s="744"/>
      <c r="H17" s="744"/>
    </row>
    <row r="18" spans="1:8" x14ac:dyDescent="0.2">
      <c r="F18" s="715"/>
      <c r="G18" s="715"/>
    </row>
    <row r="19" spans="1:8" x14ac:dyDescent="0.2">
      <c r="A19" s="724" t="s">
        <v>927</v>
      </c>
    </row>
    <row r="20" spans="1:8" x14ac:dyDescent="0.2">
      <c r="A20" s="721" t="s">
        <v>866</v>
      </c>
    </row>
    <row r="21" spans="1:8" x14ac:dyDescent="0.2">
      <c r="A21" s="722">
        <f>'B1'!D15</f>
        <v>26316</v>
      </c>
      <c r="F21" s="715"/>
      <c r="G21" s="715"/>
    </row>
    <row r="23" spans="1:8" x14ac:dyDescent="0.2">
      <c r="F23" s="715"/>
      <c r="G23" s="715"/>
    </row>
    <row r="24" spans="1:8" x14ac:dyDescent="0.2">
      <c r="A24" s="720" t="s">
        <v>870</v>
      </c>
    </row>
    <row r="25" spans="1:8" x14ac:dyDescent="0.2">
      <c r="A25" s="715" t="s">
        <v>136</v>
      </c>
      <c r="B25" t="s">
        <v>138</v>
      </c>
      <c r="C25" t="s">
        <v>45</v>
      </c>
    </row>
    <row r="26" spans="1:8" x14ac:dyDescent="0.2">
      <c r="A26" s="723">
        <f>'B4'!L16</f>
        <v>7149</v>
      </c>
      <c r="B26" s="723">
        <f>'B4'!H16</f>
        <v>19167</v>
      </c>
      <c r="C26" s="723">
        <f>'B4'!B16</f>
        <v>26316</v>
      </c>
      <c r="E26" s="715"/>
      <c r="F26" s="715"/>
      <c r="G26" s="715">
        <f>A3-C26</f>
        <v>-26316</v>
      </c>
    </row>
    <row r="28" spans="1:8" x14ac:dyDescent="0.2">
      <c r="A28" s="724" t="s">
        <v>871</v>
      </c>
    </row>
    <row r="29" spans="1:8" x14ac:dyDescent="0.2">
      <c r="A29" s="715" t="s">
        <v>136</v>
      </c>
      <c r="B29" t="s">
        <v>138</v>
      </c>
      <c r="C29" t="s">
        <v>45</v>
      </c>
    </row>
    <row r="30" spans="1:8" x14ac:dyDescent="0.2">
      <c r="A30" s="722">
        <f>'B5'!H16</f>
        <v>7149</v>
      </c>
      <c r="B30" s="722">
        <f>'B5'!E16</f>
        <v>19167</v>
      </c>
      <c r="C30" s="722">
        <f>'B5'!B16</f>
        <v>26316</v>
      </c>
      <c r="E30" s="715">
        <f>A6-A30</f>
        <v>-7149</v>
      </c>
      <c r="F30" s="715">
        <f>C6-B30</f>
        <v>-19167</v>
      </c>
      <c r="G30" s="715">
        <f>A3-C30</f>
        <v>-26316</v>
      </c>
    </row>
    <row r="31" spans="1:8" x14ac:dyDescent="0.2">
      <c r="A31" s="715"/>
      <c r="B31" s="715"/>
      <c r="C31" s="715"/>
      <c r="E31" s="725"/>
      <c r="F31" s="725"/>
      <c r="G31" s="725"/>
    </row>
    <row r="32" spans="1:8" x14ac:dyDescent="0.2">
      <c r="A32" s="715"/>
      <c r="B32" s="715" t="s">
        <v>136</v>
      </c>
      <c r="C32" t="s">
        <v>138</v>
      </c>
      <c r="D32" t="s">
        <v>45</v>
      </c>
      <c r="E32" s="725"/>
    </row>
    <row r="33" spans="1:7" x14ac:dyDescent="0.2">
      <c r="A33" s="715" t="str">
        <f>'B5'!A7</f>
        <v>Doha</v>
      </c>
      <c r="B33" s="715">
        <f>'B5'!H7</f>
        <v>1343</v>
      </c>
      <c r="C33" s="715">
        <f>'B5'!E7</f>
        <v>8532</v>
      </c>
      <c r="D33" s="715">
        <f>'B5'!B7</f>
        <v>9875</v>
      </c>
      <c r="E33" s="725"/>
    </row>
    <row r="34" spans="1:7" x14ac:dyDescent="0.2">
      <c r="A34" s="715" t="str">
        <f>'B5'!A8</f>
        <v>Al Rayyan</v>
      </c>
      <c r="B34" s="715">
        <f>'B5'!H8</f>
        <v>3376</v>
      </c>
      <c r="C34" s="715">
        <f>'B5'!E8</f>
        <v>5977</v>
      </c>
      <c r="D34" s="715">
        <f>'B5'!B8</f>
        <v>9353</v>
      </c>
      <c r="E34" s="725"/>
    </row>
    <row r="35" spans="1:7" x14ac:dyDescent="0.2">
      <c r="A35" s="715" t="str">
        <f>'B5'!A9</f>
        <v>Al Wakra</v>
      </c>
      <c r="B35" s="715">
        <f>'B5'!H9</f>
        <v>592</v>
      </c>
      <c r="C35" s="715">
        <f>'B5'!E9</f>
        <v>2173</v>
      </c>
      <c r="D35" s="715">
        <f>'B5'!B9</f>
        <v>2765</v>
      </c>
      <c r="E35" s="725"/>
    </row>
    <row r="36" spans="1:7" x14ac:dyDescent="0.2">
      <c r="A36" s="715" t="str">
        <f>'B5'!A10</f>
        <v>Umm Salal</v>
      </c>
      <c r="B36" s="715">
        <f>'B5'!H10</f>
        <v>604</v>
      </c>
      <c r="C36" s="715">
        <f>'B5'!E10</f>
        <v>883</v>
      </c>
      <c r="D36" s="715">
        <f>'B5'!B10</f>
        <v>1487</v>
      </c>
      <c r="E36" s="725"/>
    </row>
    <row r="37" spans="1:7" x14ac:dyDescent="0.2">
      <c r="A37" s="715" t="str">
        <f>'B5'!A11</f>
        <v>Al Khor</v>
      </c>
      <c r="B37" s="715">
        <f>'B5'!H11</f>
        <v>184</v>
      </c>
      <c r="C37" s="715">
        <f>'B5'!E11</f>
        <v>620</v>
      </c>
      <c r="D37" s="715">
        <f>'B5'!B11</f>
        <v>804</v>
      </c>
      <c r="E37" s="725"/>
    </row>
    <row r="38" spans="1:7" x14ac:dyDescent="0.2">
      <c r="A38" s="715" t="str">
        <f>'B5'!A12</f>
        <v>Al Shamal</v>
      </c>
      <c r="B38" s="715">
        <f>'B5'!H12</f>
        <v>25</v>
      </c>
      <c r="C38" s="715">
        <f>'B5'!E12</f>
        <v>45</v>
      </c>
      <c r="D38" s="715">
        <f>'B5'!B12</f>
        <v>70</v>
      </c>
      <c r="E38" s="725"/>
    </row>
    <row r="39" spans="1:7" x14ac:dyDescent="0.2">
      <c r="A39" s="715" t="str">
        <f>'B5'!A13</f>
        <v>Al Dhaayen</v>
      </c>
      <c r="B39" s="715">
        <f>'B5'!H13</f>
        <v>667</v>
      </c>
      <c r="C39" s="715">
        <f>'B5'!E13</f>
        <v>665</v>
      </c>
      <c r="D39" s="715">
        <f>'B5'!B13</f>
        <v>1332</v>
      </c>
      <c r="E39" s="725"/>
    </row>
    <row r="40" spans="1:7" x14ac:dyDescent="0.2">
      <c r="A40" s="715" t="str">
        <f>'B5'!A14</f>
        <v>Al Sheehaniya</v>
      </c>
      <c r="B40" s="715">
        <f>'B5'!H14</f>
        <v>213</v>
      </c>
      <c r="C40" s="715">
        <f>'B5'!E14</f>
        <v>272</v>
      </c>
      <c r="D40" s="715">
        <f>'B5'!B14</f>
        <v>485</v>
      </c>
      <c r="E40" s="725"/>
    </row>
    <row r="41" spans="1:7" x14ac:dyDescent="0.2">
      <c r="A41" s="715" t="str">
        <f>'B5'!A15</f>
        <v>Outside Qatar</v>
      </c>
      <c r="B41" s="715">
        <f>'B5'!H15</f>
        <v>145</v>
      </c>
      <c r="C41" s="715">
        <f>'B5'!E15</f>
        <v>0</v>
      </c>
      <c r="D41" s="715">
        <f>'B5'!B15</f>
        <v>145</v>
      </c>
      <c r="E41" s="725"/>
    </row>
    <row r="42" spans="1:7" x14ac:dyDescent="0.2">
      <c r="A42" s="715" t="str">
        <f>'B5'!A16</f>
        <v>Total</v>
      </c>
      <c r="B42" s="722">
        <f>'B5'!H16</f>
        <v>7149</v>
      </c>
      <c r="C42" s="722">
        <f>'B5'!E16</f>
        <v>19167</v>
      </c>
      <c r="D42" s="722">
        <f>'B5'!B16</f>
        <v>26316</v>
      </c>
      <c r="E42" s="725"/>
    </row>
    <row r="43" spans="1:7" x14ac:dyDescent="0.2">
      <c r="A43" s="715"/>
      <c r="B43" s="715"/>
      <c r="C43" s="715"/>
      <c r="E43" s="725"/>
      <c r="F43" s="725"/>
      <c r="G43" s="725"/>
    </row>
    <row r="44" spans="1:7" x14ac:dyDescent="0.2">
      <c r="A44" s="724" t="s">
        <v>888</v>
      </c>
      <c r="B44" s="724" t="s">
        <v>889</v>
      </c>
      <c r="C44" s="724" t="s">
        <v>890</v>
      </c>
    </row>
    <row r="45" spans="1:7" x14ac:dyDescent="0.2">
      <c r="A45" s="715" t="s">
        <v>136</v>
      </c>
      <c r="B45" t="s">
        <v>138</v>
      </c>
      <c r="C45" t="s">
        <v>45</v>
      </c>
    </row>
    <row r="46" spans="1:7" x14ac:dyDescent="0.2">
      <c r="A46" s="725">
        <f>'B6-1'!C9</f>
        <v>1343</v>
      </c>
      <c r="B46" s="725">
        <f>'B6-2'!C9</f>
        <v>8532</v>
      </c>
      <c r="C46" s="725">
        <f>'B6-3'!C9</f>
        <v>9875</v>
      </c>
      <c r="E46" s="715">
        <f t="shared" ref="E46:E55" si="0">B33-A46</f>
        <v>0</v>
      </c>
      <c r="F46" s="715">
        <f t="shared" ref="F46:F55" si="1">C33-B46</f>
        <v>0</v>
      </c>
      <c r="G46" s="715">
        <f t="shared" ref="G46:G55" si="2">D33-C46</f>
        <v>0</v>
      </c>
    </row>
    <row r="47" spans="1:7" x14ac:dyDescent="0.2">
      <c r="A47" s="725">
        <f>'B6-1'!C12</f>
        <v>3376</v>
      </c>
      <c r="B47" s="725">
        <f>'B6-2'!C12</f>
        <v>5977</v>
      </c>
      <c r="C47" s="725">
        <f>'B6-3'!C12</f>
        <v>9353</v>
      </c>
      <c r="E47" s="715">
        <f t="shared" si="0"/>
        <v>0</v>
      </c>
      <c r="F47" s="715">
        <f t="shared" si="1"/>
        <v>0</v>
      </c>
      <c r="G47" s="715">
        <f t="shared" si="2"/>
        <v>0</v>
      </c>
    </row>
    <row r="48" spans="1:7" x14ac:dyDescent="0.2">
      <c r="A48" s="725">
        <f>'B6-1'!C15</f>
        <v>592</v>
      </c>
      <c r="B48" s="725">
        <f>'B6-2'!C15</f>
        <v>2173</v>
      </c>
      <c r="C48" s="725">
        <f>'B6-3'!C15</f>
        <v>2765</v>
      </c>
      <c r="E48" s="715">
        <f t="shared" si="0"/>
        <v>0</v>
      </c>
      <c r="F48" s="715">
        <f t="shared" si="1"/>
        <v>0</v>
      </c>
      <c r="G48" s="715">
        <f t="shared" si="2"/>
        <v>0</v>
      </c>
    </row>
    <row r="49" spans="1:7" x14ac:dyDescent="0.2">
      <c r="A49" s="725">
        <f>'B6-1'!C18</f>
        <v>604</v>
      </c>
      <c r="B49" s="725">
        <f>'B6-2'!C18</f>
        <v>883</v>
      </c>
      <c r="C49" s="725">
        <f>'B6-3'!C18</f>
        <v>1487</v>
      </c>
      <c r="E49" s="715">
        <f t="shared" si="0"/>
        <v>0</v>
      </c>
      <c r="F49" s="715">
        <f t="shared" si="1"/>
        <v>0</v>
      </c>
      <c r="G49" s="715">
        <f t="shared" si="2"/>
        <v>0</v>
      </c>
    </row>
    <row r="50" spans="1:7" x14ac:dyDescent="0.2">
      <c r="A50" s="725">
        <f>'B6-1'!C21</f>
        <v>184</v>
      </c>
      <c r="B50" s="725">
        <f>'B6-2'!C21</f>
        <v>620</v>
      </c>
      <c r="C50" s="725">
        <f>'B6-3'!C21</f>
        <v>804</v>
      </c>
      <c r="E50" s="715">
        <f t="shared" si="0"/>
        <v>0</v>
      </c>
      <c r="F50" s="715">
        <f t="shared" si="1"/>
        <v>0</v>
      </c>
      <c r="G50" s="715">
        <f t="shared" si="2"/>
        <v>0</v>
      </c>
    </row>
    <row r="51" spans="1:7" x14ac:dyDescent="0.2">
      <c r="A51" s="725">
        <f>'B6-1'!C24</f>
        <v>25</v>
      </c>
      <c r="B51" s="725">
        <f>'B6-2'!C24</f>
        <v>45</v>
      </c>
      <c r="C51" s="725">
        <f>'B6-3'!C24</f>
        <v>70</v>
      </c>
      <c r="E51" s="715">
        <f t="shared" si="0"/>
        <v>0</v>
      </c>
      <c r="F51" s="715">
        <f t="shared" si="1"/>
        <v>0</v>
      </c>
      <c r="G51" s="715">
        <f t="shared" si="2"/>
        <v>0</v>
      </c>
    </row>
    <row r="52" spans="1:7" x14ac:dyDescent="0.2">
      <c r="A52" s="725">
        <f>'B6-1'!C27</f>
        <v>667</v>
      </c>
      <c r="B52" s="725">
        <f>'B6-2'!C27</f>
        <v>665</v>
      </c>
      <c r="C52" s="725">
        <f>'B6-3'!C27</f>
        <v>1332</v>
      </c>
      <c r="E52" s="715">
        <f t="shared" si="0"/>
        <v>0</v>
      </c>
      <c r="F52" s="715">
        <f t="shared" si="1"/>
        <v>0</v>
      </c>
      <c r="G52" s="715">
        <f t="shared" si="2"/>
        <v>0</v>
      </c>
    </row>
    <row r="53" spans="1:7" x14ac:dyDescent="0.2">
      <c r="A53" s="725">
        <f>'B6-1'!C30</f>
        <v>213</v>
      </c>
      <c r="B53" s="725">
        <f>'B6-2'!C30</f>
        <v>272</v>
      </c>
      <c r="C53" s="725">
        <f>'B6-3'!C30</f>
        <v>485</v>
      </c>
      <c r="E53" s="715">
        <f t="shared" si="0"/>
        <v>0</v>
      </c>
      <c r="F53" s="715">
        <f t="shared" si="1"/>
        <v>0</v>
      </c>
      <c r="G53" s="715">
        <f t="shared" si="2"/>
        <v>0</v>
      </c>
    </row>
    <row r="54" spans="1:7" x14ac:dyDescent="0.2">
      <c r="A54" s="725">
        <f>'B6-1'!C33</f>
        <v>145</v>
      </c>
      <c r="B54" s="725">
        <f>'B6-2'!C33</f>
        <v>0</v>
      </c>
      <c r="C54" s="725">
        <f>'B6-3'!C33</f>
        <v>145</v>
      </c>
      <c r="E54" s="715">
        <f t="shared" si="0"/>
        <v>0</v>
      </c>
      <c r="F54" s="715">
        <f t="shared" si="1"/>
        <v>0</v>
      </c>
      <c r="G54" s="715">
        <f t="shared" si="2"/>
        <v>0</v>
      </c>
    </row>
    <row r="55" spans="1:7" x14ac:dyDescent="0.2">
      <c r="A55" s="722">
        <f>'B6-1'!C36</f>
        <v>7149</v>
      </c>
      <c r="B55" s="722">
        <f>'B6-2'!C36</f>
        <v>19167</v>
      </c>
      <c r="C55" s="726">
        <f>'B6-3'!C36</f>
        <v>26316</v>
      </c>
      <c r="E55" s="715">
        <f t="shared" si="0"/>
        <v>0</v>
      </c>
      <c r="F55" s="715">
        <f t="shared" si="1"/>
        <v>0</v>
      </c>
      <c r="G55" s="715">
        <f t="shared" si="2"/>
        <v>0</v>
      </c>
    </row>
    <row r="57" spans="1:7" x14ac:dyDescent="0.2">
      <c r="A57" s="724" t="s">
        <v>872</v>
      </c>
    </row>
    <row r="58" spans="1:7" x14ac:dyDescent="0.2">
      <c r="A58" s="715" t="s">
        <v>136</v>
      </c>
      <c r="B58" t="s">
        <v>138</v>
      </c>
      <c r="C58" t="s">
        <v>45</v>
      </c>
    </row>
    <row r="59" spans="1:7" x14ac:dyDescent="0.2">
      <c r="A59" s="722">
        <f>'B7'!J16</f>
        <v>7149</v>
      </c>
      <c r="B59" s="722">
        <f>'B7'!F16</f>
        <v>19167</v>
      </c>
      <c r="C59" s="722">
        <f>'B7'!B16</f>
        <v>26316</v>
      </c>
      <c r="E59" s="715">
        <f>A59-A6</f>
        <v>7149</v>
      </c>
      <c r="F59" s="715">
        <f>B59-C6</f>
        <v>19167</v>
      </c>
      <c r="G59" s="715">
        <f>C59-A3</f>
        <v>26316</v>
      </c>
    </row>
    <row r="61" spans="1:7" x14ac:dyDescent="0.2">
      <c r="A61" s="724" t="s">
        <v>873</v>
      </c>
    </row>
    <row r="62" spans="1:7" x14ac:dyDescent="0.2">
      <c r="A62" s="715" t="s">
        <v>136</v>
      </c>
      <c r="B62" t="s">
        <v>138</v>
      </c>
      <c r="C62" t="s">
        <v>45</v>
      </c>
    </row>
    <row r="63" spans="1:7" x14ac:dyDescent="0.2">
      <c r="A63" s="722">
        <f>'B8'!I36</f>
        <v>7149</v>
      </c>
      <c r="B63" s="722">
        <f>'B8'!F36</f>
        <v>19167</v>
      </c>
      <c r="C63" s="722">
        <f>'B8'!C36</f>
        <v>26316</v>
      </c>
      <c r="E63" s="715">
        <f>A63-A6</f>
        <v>7149</v>
      </c>
      <c r="F63" s="715">
        <f>B63-C6</f>
        <v>19167</v>
      </c>
      <c r="G63" s="715">
        <f>C63-A3</f>
        <v>26316</v>
      </c>
    </row>
    <row r="65" spans="1:7" x14ac:dyDescent="0.2">
      <c r="A65" s="724" t="s">
        <v>874</v>
      </c>
      <c r="B65" s="27"/>
      <c r="D65" s="721"/>
      <c r="E65" s="27"/>
    </row>
    <row r="66" spans="1:7" x14ac:dyDescent="0.2">
      <c r="A66" s="27" t="s">
        <v>180</v>
      </c>
      <c r="B66" s="27" t="s">
        <v>434</v>
      </c>
      <c r="C66" t="s">
        <v>45</v>
      </c>
      <c r="D66" s="721"/>
      <c r="E66" s="27"/>
    </row>
    <row r="67" spans="1:7" x14ac:dyDescent="0.2">
      <c r="A67" s="722">
        <f>'B9'!D13</f>
        <v>13396</v>
      </c>
      <c r="B67" s="722">
        <f>'B9'!C13</f>
        <v>12920</v>
      </c>
      <c r="C67" s="722">
        <f>'B9'!B13</f>
        <v>26316</v>
      </c>
      <c r="E67" s="715">
        <f>A67-A12</f>
        <v>13396</v>
      </c>
      <c r="F67" s="715">
        <f>B67-B12</f>
        <v>12920</v>
      </c>
      <c r="G67" s="715">
        <f>C67-A3</f>
        <v>26316</v>
      </c>
    </row>
    <row r="69" spans="1:7" x14ac:dyDescent="0.2">
      <c r="A69" s="724" t="s">
        <v>875</v>
      </c>
    </row>
    <row r="70" spans="1:7" x14ac:dyDescent="0.2">
      <c r="A70" s="27" t="s">
        <v>180</v>
      </c>
      <c r="B70" s="27" t="s">
        <v>434</v>
      </c>
      <c r="C70" t="s">
        <v>45</v>
      </c>
    </row>
    <row r="71" spans="1:7" x14ac:dyDescent="0.2">
      <c r="A71" s="722">
        <f>'B10'!D16</f>
        <v>13396</v>
      </c>
      <c r="B71" s="722">
        <f>'B10'!C16</f>
        <v>12920</v>
      </c>
      <c r="C71" s="722">
        <f>'B10'!B16</f>
        <v>26316</v>
      </c>
      <c r="E71" s="715">
        <f>A71-A12</f>
        <v>13396</v>
      </c>
      <c r="F71" s="715">
        <f>B71-B12</f>
        <v>12920</v>
      </c>
      <c r="G71" s="715">
        <f>C71-A3</f>
        <v>26316</v>
      </c>
    </row>
    <row r="73" spans="1:7" x14ac:dyDescent="0.2">
      <c r="A73" s="724" t="s">
        <v>876</v>
      </c>
    </row>
    <row r="74" spans="1:7" x14ac:dyDescent="0.2">
      <c r="A74" s="27" t="s">
        <v>45</v>
      </c>
    </row>
    <row r="75" spans="1:7" x14ac:dyDescent="0.2">
      <c r="A75" s="722">
        <f>'B11'!B16</f>
        <v>26316</v>
      </c>
      <c r="E75" s="715">
        <f>A75-A3</f>
        <v>26316</v>
      </c>
    </row>
    <row r="77" spans="1:7" x14ac:dyDescent="0.2">
      <c r="A77" s="724" t="s">
        <v>877</v>
      </c>
      <c r="B77" s="724" t="s">
        <v>878</v>
      </c>
      <c r="C77" s="724" t="s">
        <v>879</v>
      </c>
    </row>
    <row r="78" spans="1:7" x14ac:dyDescent="0.2">
      <c r="A78" s="27" t="s">
        <v>136</v>
      </c>
      <c r="B78" t="s">
        <v>138</v>
      </c>
      <c r="C78" t="s">
        <v>45</v>
      </c>
    </row>
    <row r="79" spans="1:7" x14ac:dyDescent="0.2">
      <c r="A79" s="722">
        <f>'B12-1'!B17</f>
        <v>7149</v>
      </c>
      <c r="B79" s="722">
        <f>'B12-2'!B17</f>
        <v>19167</v>
      </c>
      <c r="C79" s="722">
        <f>'B12-3'!B17</f>
        <v>26316</v>
      </c>
      <c r="E79" s="715">
        <f>A79-A6</f>
        <v>7149</v>
      </c>
      <c r="F79" s="715">
        <f>B79-C6</f>
        <v>19167</v>
      </c>
      <c r="G79" s="715">
        <f>C79-A3</f>
        <v>26316</v>
      </c>
    </row>
    <row r="81" spans="1:8" x14ac:dyDescent="0.2">
      <c r="A81" s="724" t="s">
        <v>880</v>
      </c>
      <c r="B81" s="724" t="s">
        <v>881</v>
      </c>
      <c r="C81" s="724" t="s">
        <v>882</v>
      </c>
      <c r="D81" s="724" t="s">
        <v>883</v>
      </c>
      <c r="E81" s="724" t="s">
        <v>884</v>
      </c>
    </row>
    <row r="82" spans="1:8" x14ac:dyDescent="0.2">
      <c r="A82" s="27" t="s">
        <v>136</v>
      </c>
      <c r="B82" t="s">
        <v>138</v>
      </c>
      <c r="C82" t="s">
        <v>885</v>
      </c>
      <c r="D82" t="s">
        <v>886</v>
      </c>
      <c r="E82" t="s">
        <v>45</v>
      </c>
    </row>
    <row r="83" spans="1:8" x14ac:dyDescent="0.2">
      <c r="A83" s="722">
        <f>'B13-1'!B19</f>
        <v>7149</v>
      </c>
      <c r="B83" s="722">
        <f>'B13-2'!B19</f>
        <v>19167</v>
      </c>
      <c r="C83" s="722">
        <f>'B13-3'!B19</f>
        <v>13396</v>
      </c>
      <c r="D83" s="722">
        <f>'B13-4'!B19</f>
        <v>12920</v>
      </c>
      <c r="E83" s="722">
        <f>'B13-5'!B19</f>
        <v>26316</v>
      </c>
      <c r="F83" s="715">
        <f>A6-A83</f>
        <v>-7149</v>
      </c>
      <c r="G83" s="715">
        <f>C6-B83</f>
        <v>-19167</v>
      </c>
      <c r="H83" s="715">
        <f>A3-E83</f>
        <v>-26316</v>
      </c>
    </row>
    <row r="84" spans="1:8" x14ac:dyDescent="0.2">
      <c r="F84" s="715">
        <f>A12-C83</f>
        <v>-13396</v>
      </c>
      <c r="G84" s="715">
        <f>B12-D83</f>
        <v>-12920</v>
      </c>
    </row>
    <row r="85" spans="1:8" x14ac:dyDescent="0.2">
      <c r="A85" s="724" t="s">
        <v>891</v>
      </c>
      <c r="B85" s="724" t="s">
        <v>892</v>
      </c>
      <c r="C85" s="724" t="s">
        <v>893</v>
      </c>
    </row>
    <row r="86" spans="1:8" x14ac:dyDescent="0.2">
      <c r="A86" s="27" t="s">
        <v>136</v>
      </c>
      <c r="B86" t="s">
        <v>138</v>
      </c>
      <c r="C86" t="s">
        <v>45</v>
      </c>
    </row>
    <row r="87" spans="1:8" x14ac:dyDescent="0.2">
      <c r="A87" s="722">
        <f>'B14-1'!B19</f>
        <v>7149</v>
      </c>
      <c r="B87" s="722">
        <f>'B14-2'!B19</f>
        <v>19167</v>
      </c>
      <c r="C87" s="722">
        <f>'B14-3'!B19</f>
        <v>26316</v>
      </c>
      <c r="E87" s="715">
        <f>A87-A6</f>
        <v>7149</v>
      </c>
      <c r="F87" s="715">
        <f>B87-C6</f>
        <v>19167</v>
      </c>
      <c r="G87" s="715">
        <f>C87-A3</f>
        <v>26316</v>
      </c>
    </row>
    <row r="89" spans="1:8" x14ac:dyDescent="0.2">
      <c r="A89" s="724" t="s">
        <v>894</v>
      </c>
      <c r="B89" s="724" t="s">
        <v>895</v>
      </c>
      <c r="C89" s="724" t="s">
        <v>896</v>
      </c>
    </row>
    <row r="90" spans="1:8" x14ac:dyDescent="0.2">
      <c r="A90" s="27" t="s">
        <v>136</v>
      </c>
      <c r="B90" t="s">
        <v>138</v>
      </c>
      <c r="C90" t="s">
        <v>45</v>
      </c>
    </row>
    <row r="91" spans="1:8" x14ac:dyDescent="0.2">
      <c r="A91" s="722">
        <f>'B15-1'!C16</f>
        <v>7149</v>
      </c>
      <c r="B91" s="722">
        <f>'B15-2'!C16</f>
        <v>19167</v>
      </c>
      <c r="C91" s="722">
        <f>'B15-3'!C16</f>
        <v>26316</v>
      </c>
      <c r="E91" s="715">
        <f>A91-A6</f>
        <v>7149</v>
      </c>
      <c r="F91" s="715">
        <f>B91-C6</f>
        <v>19167</v>
      </c>
      <c r="G91" s="715">
        <f>C91-A3</f>
        <v>26316</v>
      </c>
    </row>
    <row r="93" spans="1:8" x14ac:dyDescent="0.2">
      <c r="A93" s="724" t="s">
        <v>900</v>
      </c>
      <c r="B93" s="724" t="s">
        <v>901</v>
      </c>
      <c r="C93" s="724" t="s">
        <v>897</v>
      </c>
    </row>
    <row r="94" spans="1:8" x14ac:dyDescent="0.2">
      <c r="A94" s="27" t="s">
        <v>119</v>
      </c>
      <c r="B94" t="s">
        <v>122</v>
      </c>
      <c r="C94" t="s">
        <v>45</v>
      </c>
    </row>
    <row r="95" spans="1:8" x14ac:dyDescent="0.2">
      <c r="A95" s="722">
        <f>'B16-1'!B16</f>
        <v>6053</v>
      </c>
      <c r="B95" s="722">
        <f>'B16-2'!B16</f>
        <v>20263</v>
      </c>
      <c r="C95" s="722">
        <f>'B16-3'!B16</f>
        <v>26316</v>
      </c>
      <c r="E95" s="715">
        <f>A95-E6</f>
        <v>6053</v>
      </c>
      <c r="F95" s="715">
        <f>B95-G6</f>
        <v>20263</v>
      </c>
      <c r="G95" s="715">
        <f>C95-A3</f>
        <v>26316</v>
      </c>
    </row>
    <row r="97" spans="1:7" x14ac:dyDescent="0.2">
      <c r="A97" s="724" t="s">
        <v>898</v>
      </c>
    </row>
    <row r="98" spans="1:7" x14ac:dyDescent="0.2">
      <c r="A98" s="27" t="s">
        <v>136</v>
      </c>
      <c r="B98" t="s">
        <v>138</v>
      </c>
      <c r="C98" t="s">
        <v>45</v>
      </c>
    </row>
    <row r="99" spans="1:7" x14ac:dyDescent="0.2">
      <c r="A99" s="722">
        <f>'B17'!H19</f>
        <v>7149</v>
      </c>
      <c r="B99" s="722">
        <f>'B17'!E19</f>
        <v>19167</v>
      </c>
      <c r="C99" s="722">
        <f>'B17'!B19</f>
        <v>26316</v>
      </c>
      <c r="E99" s="715">
        <f>A6-A99</f>
        <v>-7149</v>
      </c>
      <c r="F99" s="715">
        <f>B99-C6</f>
        <v>19167</v>
      </c>
      <c r="G99" s="715">
        <f>C99-A3</f>
        <v>26316</v>
      </c>
    </row>
    <row r="101" spans="1:7" x14ac:dyDescent="0.2">
      <c r="A101" s="724" t="s">
        <v>899</v>
      </c>
    </row>
    <row r="102" spans="1:7" x14ac:dyDescent="0.2">
      <c r="A102" s="27" t="s">
        <v>119</v>
      </c>
      <c r="B102" t="s">
        <v>122</v>
      </c>
      <c r="C102" t="s">
        <v>45</v>
      </c>
    </row>
    <row r="103" spans="1:7" x14ac:dyDescent="0.2">
      <c r="A103" s="722">
        <f>'B18'!C43</f>
        <v>6053</v>
      </c>
      <c r="B103" s="722">
        <f>'B18'!C44</f>
        <v>20263</v>
      </c>
      <c r="C103" s="722">
        <f>'B18'!C45</f>
        <v>26316</v>
      </c>
      <c r="E103" s="715">
        <f>E6-A103</f>
        <v>-6053</v>
      </c>
      <c r="F103" s="715">
        <f>G6-B103</f>
        <v>-20263</v>
      </c>
      <c r="G103" s="715">
        <f>A3-C103</f>
        <v>-26316</v>
      </c>
    </row>
    <row r="105" spans="1:7" x14ac:dyDescent="0.2">
      <c r="A105" s="724" t="s">
        <v>902</v>
      </c>
    </row>
    <row r="106" spans="1:7" x14ac:dyDescent="0.2">
      <c r="A106" s="27" t="s">
        <v>136</v>
      </c>
      <c r="B106" t="s">
        <v>138</v>
      </c>
      <c r="C106" t="s">
        <v>45</v>
      </c>
    </row>
    <row r="107" spans="1:7" x14ac:dyDescent="0.2">
      <c r="A107" s="722">
        <f>'B19'!C43</f>
        <v>7149</v>
      </c>
      <c r="B107" s="722">
        <f>'B19'!C44</f>
        <v>19167</v>
      </c>
      <c r="C107" s="722">
        <f>'B19'!C45</f>
        <v>26316</v>
      </c>
      <c r="E107" s="715">
        <f>A6-A107</f>
        <v>-7149</v>
      </c>
      <c r="F107" s="715">
        <f>C6-B107</f>
        <v>-19167</v>
      </c>
      <c r="G107" s="715">
        <f>A3-C107</f>
        <v>-26316</v>
      </c>
    </row>
  </sheetData>
  <mergeCells count="1">
    <mergeCell ref="I2:I12"/>
  </mergeCells>
  <conditionalFormatting sqref="A21">
    <cfRule type="cellIs" dxfId="167" priority="1" operator="equal">
      <formula>$A$15</formula>
    </cfRule>
    <cfRule type="cellIs" dxfId="166" priority="2" operator="equal">
      <formula>2385</formula>
    </cfRule>
  </conditionalFormatting>
  <conditionalFormatting sqref="A30">
    <cfRule type="cellIs" dxfId="165" priority="51" operator="equal">
      <formula>$A$6</formula>
    </cfRule>
  </conditionalFormatting>
  <conditionalFormatting sqref="A55">
    <cfRule type="cellIs" dxfId="164" priority="47" operator="equal">
      <formula>$A$6</formula>
    </cfRule>
  </conditionalFormatting>
  <conditionalFormatting sqref="A59">
    <cfRule type="cellIs" dxfId="163" priority="45" operator="equal">
      <formula>$A$6</formula>
    </cfRule>
  </conditionalFormatting>
  <conditionalFormatting sqref="A63">
    <cfRule type="cellIs" dxfId="162" priority="43" operator="equal">
      <formula>$A$6</formula>
    </cfRule>
  </conditionalFormatting>
  <conditionalFormatting sqref="A67">
    <cfRule type="cellIs" dxfId="161" priority="160" operator="equal">
      <formula>$A$12</formula>
    </cfRule>
  </conditionalFormatting>
  <conditionalFormatting sqref="A71">
    <cfRule type="cellIs" dxfId="160" priority="154" operator="equal">
      <formula>$A$12</formula>
    </cfRule>
  </conditionalFormatting>
  <conditionalFormatting sqref="A75">
    <cfRule type="cellIs" dxfId="159" priority="151" operator="equal">
      <formula>$A$3</formula>
    </cfRule>
  </conditionalFormatting>
  <conditionalFormatting sqref="A79">
    <cfRule type="cellIs" dxfId="158" priority="41" operator="equal">
      <formula>$A$6</formula>
    </cfRule>
    <cfRule type="cellIs" dxfId="157" priority="149" operator="equal">
      <formula>$B$8</formula>
    </cfRule>
    <cfRule type="cellIs" dxfId="156" priority="150" operator="equal">
      <formula>$A$3</formula>
    </cfRule>
  </conditionalFormatting>
  <conditionalFormatting sqref="A83">
    <cfRule type="cellIs" dxfId="155" priority="134" operator="equal">
      <formula>$A$6</formula>
    </cfRule>
    <cfRule type="cellIs" dxfId="154" priority="143" operator="equal">
      <formula>$B$8</formula>
    </cfRule>
    <cfRule type="cellIs" dxfId="153" priority="144" operator="equal">
      <formula>$A$3</formula>
    </cfRule>
  </conditionalFormatting>
  <conditionalFormatting sqref="A87">
    <cfRule type="cellIs" dxfId="152" priority="39" operator="equal">
      <formula>$A$6</formula>
    </cfRule>
    <cfRule type="cellIs" dxfId="151" priority="127" operator="equal">
      <formula>$B$8</formula>
    </cfRule>
    <cfRule type="cellIs" dxfId="150" priority="128" operator="equal">
      <formula>$A$3</formula>
    </cfRule>
  </conditionalFormatting>
  <conditionalFormatting sqref="A91">
    <cfRule type="cellIs" dxfId="149" priority="37" operator="equal">
      <formula>$A$6</formula>
    </cfRule>
    <cfRule type="cellIs" dxfId="148" priority="121" operator="equal">
      <formula>$B$8</formula>
    </cfRule>
    <cfRule type="cellIs" dxfId="147" priority="122" operator="equal">
      <formula>$A$3</formula>
    </cfRule>
  </conditionalFormatting>
  <conditionalFormatting sqref="A95">
    <cfRule type="cellIs" dxfId="146" priority="13" operator="equal">
      <formula>$E$6</formula>
    </cfRule>
  </conditionalFormatting>
  <conditionalFormatting sqref="A99">
    <cfRule type="cellIs" dxfId="145" priority="35" operator="equal">
      <formula>$A$6</formula>
    </cfRule>
    <cfRule type="cellIs" dxfId="144" priority="109" operator="equal">
      <formula>$B$8</formula>
    </cfRule>
    <cfRule type="cellIs" dxfId="143" priority="110" operator="equal">
      <formula>$A$3</formula>
    </cfRule>
  </conditionalFormatting>
  <conditionalFormatting sqref="A103">
    <cfRule type="cellIs" dxfId="142" priority="314" operator="equal">
      <formula>$E$6</formula>
    </cfRule>
  </conditionalFormatting>
  <conditionalFormatting sqref="A107">
    <cfRule type="cellIs" dxfId="141" priority="33" operator="equal">
      <formula>$A$6</formula>
    </cfRule>
    <cfRule type="cellIs" dxfId="140" priority="85" operator="equal">
      <formula>$B$8</formula>
    </cfRule>
    <cfRule type="cellIs" dxfId="139" priority="86" operator="equal">
      <formula>$A$3</formula>
    </cfRule>
  </conditionalFormatting>
  <conditionalFormatting sqref="A26:B26">
    <cfRule type="cellIs" dxfId="138" priority="80" operator="equal">
      <formula>$A$6</formula>
    </cfRule>
  </conditionalFormatting>
  <conditionalFormatting sqref="A79:B79">
    <cfRule type="cellIs" dxfId="137" priority="146" operator="equal">
      <formula>#REF!</formula>
    </cfRule>
  </conditionalFormatting>
  <conditionalFormatting sqref="A83:B83">
    <cfRule type="cellIs" dxfId="136" priority="140" operator="equal">
      <formula>#REF!</formula>
    </cfRule>
  </conditionalFormatting>
  <conditionalFormatting sqref="A87:B87">
    <cfRule type="cellIs" dxfId="135" priority="124" operator="equal">
      <formula>#REF!</formula>
    </cfRule>
  </conditionalFormatting>
  <conditionalFormatting sqref="A91:B91">
    <cfRule type="cellIs" dxfId="134" priority="118" operator="equal">
      <formula>#REF!</formula>
    </cfRule>
  </conditionalFormatting>
  <conditionalFormatting sqref="A99:B99">
    <cfRule type="cellIs" dxfId="133" priority="106" operator="equal">
      <formula>#REF!</formula>
    </cfRule>
  </conditionalFormatting>
  <conditionalFormatting sqref="A107:B107">
    <cfRule type="cellIs" dxfId="132" priority="82" operator="equal">
      <formula>#REF!</formula>
    </cfRule>
  </conditionalFormatting>
  <conditionalFormatting sqref="B26">
    <cfRule type="cellIs" dxfId="131" priority="79" operator="equal">
      <formula>$C$6</formula>
    </cfRule>
  </conditionalFormatting>
  <conditionalFormatting sqref="B30">
    <cfRule type="cellIs" dxfId="130" priority="50" operator="equal">
      <formula>$C$6</formula>
    </cfRule>
  </conditionalFormatting>
  <conditionalFormatting sqref="B42">
    <cfRule type="cellIs" dxfId="129" priority="49" operator="equal">
      <formula>$A$6</formula>
    </cfRule>
  </conditionalFormatting>
  <conditionalFormatting sqref="B55">
    <cfRule type="cellIs" dxfId="128" priority="46" operator="equal">
      <formula>$C$6</formula>
    </cfRule>
  </conditionalFormatting>
  <conditionalFormatting sqref="B59">
    <cfRule type="cellIs" dxfId="127" priority="44" operator="equal">
      <formula>$C$6</formula>
    </cfRule>
  </conditionalFormatting>
  <conditionalFormatting sqref="B63">
    <cfRule type="cellIs" dxfId="126" priority="42" operator="equal">
      <formula>$C$6</formula>
    </cfRule>
  </conditionalFormatting>
  <conditionalFormatting sqref="B67">
    <cfRule type="cellIs" dxfId="125" priority="156" operator="equal">
      <formula>$B$12</formula>
    </cfRule>
  </conditionalFormatting>
  <conditionalFormatting sqref="B71">
    <cfRule type="cellIs" dxfId="124" priority="153" operator="equal">
      <formula>$B$12</formula>
    </cfRule>
  </conditionalFormatting>
  <conditionalFormatting sqref="B79">
    <cfRule type="cellIs" dxfId="123" priority="40" operator="equal">
      <formula>$C$6</formula>
    </cfRule>
  </conditionalFormatting>
  <conditionalFormatting sqref="B83">
    <cfRule type="cellIs" dxfId="122" priority="133" operator="equal">
      <formula>$C$6</formula>
    </cfRule>
  </conditionalFormatting>
  <conditionalFormatting sqref="B87">
    <cfRule type="cellIs" dxfId="121" priority="38" operator="equal">
      <formula>$C$6</formula>
    </cfRule>
    <cfRule type="cellIs" dxfId="120" priority="125" operator="equal">
      <formula>#REF!</formula>
    </cfRule>
  </conditionalFormatting>
  <conditionalFormatting sqref="B91">
    <cfRule type="cellIs" dxfId="119" priority="36" operator="equal">
      <formula>$C$6</formula>
    </cfRule>
    <cfRule type="cellIs" dxfId="118" priority="119" operator="equal">
      <formula>#REF!</formula>
    </cfRule>
  </conditionalFormatting>
  <conditionalFormatting sqref="B95">
    <cfRule type="cellIs" dxfId="117" priority="12" operator="equal">
      <formula>$G$6</formula>
    </cfRule>
  </conditionalFormatting>
  <conditionalFormatting sqref="B99">
    <cfRule type="cellIs" dxfId="116" priority="34" operator="equal">
      <formula>$C$6</formula>
    </cfRule>
    <cfRule type="cellIs" dxfId="115" priority="107" operator="equal">
      <formula>#REF!</formula>
    </cfRule>
  </conditionalFormatting>
  <conditionalFormatting sqref="B103">
    <cfRule type="cellIs" dxfId="114" priority="313" operator="equal">
      <formula>$G$6</formula>
    </cfRule>
  </conditionalFormatting>
  <conditionalFormatting sqref="B107">
    <cfRule type="cellIs" dxfId="113" priority="32" operator="equal">
      <formula>$C$6</formula>
    </cfRule>
    <cfRule type="cellIs" dxfId="112" priority="83" operator="equal">
      <formula>#REF!</formula>
    </cfRule>
  </conditionalFormatting>
  <conditionalFormatting sqref="C26 D42 C55">
    <cfRule type="cellIs" dxfId="111" priority="311" operator="equal">
      <formula>$A$3</formula>
    </cfRule>
  </conditionalFormatting>
  <conditionalFormatting sqref="C30">
    <cfRule type="cellIs" dxfId="110" priority="57" operator="equal">
      <formula>$A$3</formula>
    </cfRule>
  </conditionalFormatting>
  <conditionalFormatting sqref="C42">
    <cfRule type="cellIs" dxfId="109" priority="48" operator="equal">
      <formula>$C$6</formula>
    </cfRule>
  </conditionalFormatting>
  <conditionalFormatting sqref="C59">
    <cfRule type="cellIs" dxfId="108" priority="306" operator="equal">
      <formula>$A$3</formula>
    </cfRule>
  </conditionalFormatting>
  <conditionalFormatting sqref="C63">
    <cfRule type="cellIs" dxfId="107" priority="302" operator="equal">
      <formula>$A$3</formula>
    </cfRule>
  </conditionalFormatting>
  <conditionalFormatting sqref="C67">
    <cfRule type="cellIs" dxfId="106" priority="155" operator="equal">
      <formula>$A$3</formula>
    </cfRule>
  </conditionalFormatting>
  <conditionalFormatting sqref="C71">
    <cfRule type="cellIs" dxfId="105" priority="152" operator="equal">
      <formula>$A$3</formula>
    </cfRule>
  </conditionalFormatting>
  <conditionalFormatting sqref="C79">
    <cfRule type="cellIs" dxfId="104" priority="145" operator="equal">
      <formula>$A$3</formula>
    </cfRule>
  </conditionalFormatting>
  <conditionalFormatting sqref="C83">
    <cfRule type="cellIs" dxfId="103" priority="136" operator="equal">
      <formula>$A$12</formula>
    </cfRule>
  </conditionalFormatting>
  <conditionalFormatting sqref="C87">
    <cfRule type="cellIs" dxfId="102" priority="123" operator="equal">
      <formula>$A$3</formula>
    </cfRule>
  </conditionalFormatting>
  <conditionalFormatting sqref="C91">
    <cfRule type="cellIs" dxfId="101" priority="117" operator="equal">
      <formula>$A$3</formula>
    </cfRule>
  </conditionalFormatting>
  <conditionalFormatting sqref="C95">
    <cfRule type="cellIs" dxfId="100" priority="111" operator="equal">
      <formula>$A$3</formula>
    </cfRule>
  </conditionalFormatting>
  <conditionalFormatting sqref="C99">
    <cfRule type="cellIs" dxfId="99" priority="105" operator="equal">
      <formula>$A$3</formula>
    </cfRule>
  </conditionalFormatting>
  <conditionalFormatting sqref="C103">
    <cfRule type="cellIs" dxfId="98" priority="96" operator="equal">
      <formula>$A$3</formula>
    </cfRule>
  </conditionalFormatting>
  <conditionalFormatting sqref="C107">
    <cfRule type="cellIs" dxfId="97" priority="81" operator="equal">
      <formula>$A$3</formula>
    </cfRule>
  </conditionalFormatting>
  <conditionalFormatting sqref="C83:E83">
    <cfRule type="cellIs" dxfId="96" priority="137" operator="equal">
      <formula>$A$3</formula>
    </cfRule>
  </conditionalFormatting>
  <conditionalFormatting sqref="D83">
    <cfRule type="cellIs" dxfId="95" priority="135" operator="equal">
      <formula>$B$12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EE97DC80-0D57-4152-8994-86DE5128A945}">
            <xm:f>'D-1'!$B$16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E67C81-75A3-41B5-94BF-32C472E1989A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A21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2:I117"/>
  <sheetViews>
    <sheetView topLeftCell="A32" workbookViewId="0">
      <selection activeCell="E21" sqref="E21"/>
    </sheetView>
  </sheetViews>
  <sheetFormatPr defaultColWidth="11.85546875" defaultRowHeight="12.75" x14ac:dyDescent="0.2"/>
  <cols>
    <col min="1" max="8" width="10.7109375" customWidth="1"/>
  </cols>
  <sheetData>
    <row r="2" spans="1:9" ht="30.75" customHeight="1" x14ac:dyDescent="0.7">
      <c r="A2" s="732" t="s">
        <v>867</v>
      </c>
      <c r="B2" s="729"/>
      <c r="C2" s="729"/>
      <c r="D2" s="756"/>
      <c r="E2" s="733" t="s">
        <v>911</v>
      </c>
      <c r="F2" s="710"/>
      <c r="G2" s="710"/>
      <c r="H2" s="710"/>
      <c r="I2" s="1680" t="s">
        <v>948</v>
      </c>
    </row>
    <row r="3" spans="1:9" ht="12.75" customHeight="1" x14ac:dyDescent="0.2">
      <c r="A3" s="734">
        <f>A6+C6</f>
        <v>2791</v>
      </c>
      <c r="B3" s="735"/>
      <c r="C3" s="735"/>
      <c r="D3" s="757"/>
      <c r="E3" s="734">
        <f>E6+G6</f>
        <v>2548</v>
      </c>
      <c r="F3" s="735"/>
      <c r="G3" s="735"/>
      <c r="H3" s="735"/>
      <c r="I3" s="1680"/>
    </row>
    <row r="4" spans="1:9" ht="12.75" customHeight="1" x14ac:dyDescent="0.2">
      <c r="A4" s="736"/>
      <c r="B4" s="736"/>
      <c r="C4" s="736"/>
      <c r="D4" s="758"/>
      <c r="E4" s="736"/>
      <c r="F4" s="736"/>
      <c r="G4" s="736"/>
      <c r="H4" s="27"/>
      <c r="I4" s="1680"/>
    </row>
    <row r="5" spans="1:9" ht="12.75" customHeight="1" x14ac:dyDescent="0.2">
      <c r="A5" s="737" t="s">
        <v>136</v>
      </c>
      <c r="B5" s="710"/>
      <c r="C5" s="710" t="s">
        <v>138</v>
      </c>
      <c r="D5" s="759"/>
      <c r="E5" s="737" t="s">
        <v>136</v>
      </c>
      <c r="F5" s="710"/>
      <c r="G5" s="710" t="s">
        <v>138</v>
      </c>
      <c r="H5" s="710"/>
      <c r="I5" s="1680"/>
    </row>
    <row r="6" spans="1:9" ht="12.75" customHeight="1" x14ac:dyDescent="0.2">
      <c r="A6" s="746">
        <f>B8+B9</f>
        <v>945</v>
      </c>
      <c r="B6" s="735"/>
      <c r="C6" s="746">
        <f>D8+D9</f>
        <v>1846</v>
      </c>
      <c r="D6" s="757"/>
      <c r="E6" s="746">
        <v>875</v>
      </c>
      <c r="F6" s="735"/>
      <c r="G6" s="746">
        <v>1673</v>
      </c>
      <c r="H6" s="735"/>
      <c r="I6" s="1680"/>
    </row>
    <row r="7" spans="1:9" ht="12.75" customHeight="1" x14ac:dyDescent="0.2">
      <c r="A7" s="721"/>
      <c r="B7" s="27"/>
      <c r="C7" s="27"/>
      <c r="D7" s="758"/>
      <c r="E7" s="721"/>
      <c r="F7" s="27"/>
      <c r="G7" s="27"/>
      <c r="H7" s="27"/>
      <c r="I7" s="1680"/>
    </row>
    <row r="8" spans="1:9" ht="12.75" customHeight="1" x14ac:dyDescent="0.2">
      <c r="A8" s="738" t="s">
        <v>180</v>
      </c>
      <c r="B8" s="747">
        <v>522</v>
      </c>
      <c r="C8" s="738" t="s">
        <v>180</v>
      </c>
      <c r="D8" s="760">
        <v>1419</v>
      </c>
      <c r="E8" s="738" t="s">
        <v>180</v>
      </c>
      <c r="F8" s="747">
        <v>491</v>
      </c>
      <c r="G8" s="738"/>
      <c r="H8" s="747">
        <v>1327</v>
      </c>
      <c r="I8" s="1680"/>
    </row>
    <row r="9" spans="1:9" ht="12.75" customHeight="1" x14ac:dyDescent="0.2">
      <c r="A9" s="739" t="s">
        <v>434</v>
      </c>
      <c r="B9" s="747">
        <v>423</v>
      </c>
      <c r="C9" s="739" t="s">
        <v>434</v>
      </c>
      <c r="D9" s="760">
        <v>427</v>
      </c>
      <c r="E9" s="739" t="s">
        <v>434</v>
      </c>
      <c r="F9" s="747">
        <v>384</v>
      </c>
      <c r="G9" s="739"/>
      <c r="H9" s="747">
        <v>346</v>
      </c>
      <c r="I9" s="1680"/>
    </row>
    <row r="10" spans="1:9" ht="12.75" customHeight="1" x14ac:dyDescent="0.2">
      <c r="A10" s="721"/>
      <c r="B10" s="721"/>
      <c r="C10" s="721"/>
      <c r="D10" s="758"/>
      <c r="E10" s="27"/>
      <c r="F10" s="27"/>
      <c r="G10" s="27"/>
      <c r="H10" s="27"/>
      <c r="I10" s="1680"/>
    </row>
    <row r="11" spans="1:9" ht="12.75" customHeight="1" x14ac:dyDescent="0.2">
      <c r="A11" s="737" t="s">
        <v>868</v>
      </c>
      <c r="B11" s="737" t="s">
        <v>869</v>
      </c>
      <c r="C11" s="721"/>
      <c r="D11" s="761"/>
      <c r="E11" s="27"/>
      <c r="F11" s="27"/>
      <c r="G11" s="27"/>
      <c r="H11" s="27"/>
      <c r="I11" s="1680"/>
    </row>
    <row r="12" spans="1:9" ht="12.75" customHeight="1" x14ac:dyDescent="0.2">
      <c r="A12" s="734">
        <f>B8+D8</f>
        <v>1941</v>
      </c>
      <c r="B12" s="734">
        <f>B9+D9</f>
        <v>850</v>
      </c>
      <c r="C12" s="721"/>
      <c r="D12" s="758"/>
      <c r="E12" s="27"/>
      <c r="F12" s="27"/>
      <c r="G12" s="27"/>
      <c r="H12" s="27"/>
      <c r="I12" s="1680"/>
    </row>
    <row r="13" spans="1:9" x14ac:dyDescent="0.2">
      <c r="A13" s="721"/>
      <c r="B13" s="721"/>
      <c r="C13" s="721"/>
      <c r="D13" s="27"/>
      <c r="E13" s="27"/>
      <c r="F13" s="27"/>
      <c r="G13" s="27"/>
      <c r="H13" s="27"/>
      <c r="I13" s="1680"/>
    </row>
    <row r="14" spans="1:9" ht="30.75" x14ac:dyDescent="0.7">
      <c r="A14" s="740" t="s">
        <v>916</v>
      </c>
      <c r="B14" s="729"/>
      <c r="C14" s="729"/>
      <c r="D14" s="729"/>
      <c r="E14" s="27"/>
      <c r="F14" s="27"/>
      <c r="G14" s="27"/>
      <c r="H14" s="27"/>
      <c r="I14" s="1680"/>
    </row>
    <row r="15" spans="1:9" x14ac:dyDescent="0.2">
      <c r="A15" s="734">
        <f>A18+C18</f>
        <v>172</v>
      </c>
      <c r="B15" s="735"/>
      <c r="C15" s="735"/>
      <c r="D15" s="735"/>
      <c r="E15" s="27"/>
      <c r="F15" s="27"/>
      <c r="G15" s="27"/>
      <c r="H15" s="27"/>
      <c r="I15" s="1680"/>
    </row>
    <row r="16" spans="1:9" x14ac:dyDescent="0.2">
      <c r="A16" s="736"/>
      <c r="B16" s="736"/>
      <c r="C16" s="736"/>
      <c r="D16" s="27"/>
      <c r="E16" s="27"/>
      <c r="F16" s="27"/>
      <c r="G16" s="27"/>
      <c r="H16" s="27"/>
      <c r="I16" s="1680"/>
    </row>
    <row r="17" spans="1:9" x14ac:dyDescent="0.2">
      <c r="A17" s="737" t="s">
        <v>136</v>
      </c>
      <c r="B17" s="710"/>
      <c r="C17" s="710" t="s">
        <v>138</v>
      </c>
      <c r="D17" s="710"/>
      <c r="E17" s="27"/>
      <c r="F17" s="27"/>
      <c r="G17" s="27"/>
      <c r="H17" s="27"/>
      <c r="I17" s="1680"/>
    </row>
    <row r="18" spans="1:9" x14ac:dyDescent="0.2">
      <c r="A18" s="746">
        <v>52</v>
      </c>
      <c r="B18" s="735"/>
      <c r="C18" s="746">
        <v>120</v>
      </c>
      <c r="D18" s="735"/>
      <c r="E18" s="27"/>
      <c r="F18" s="27"/>
      <c r="G18" s="27"/>
      <c r="H18" s="27"/>
      <c r="I18" s="1680"/>
    </row>
    <row r="19" spans="1:9" x14ac:dyDescent="0.2">
      <c r="A19" s="721"/>
      <c r="B19" s="27"/>
      <c r="C19" s="27"/>
      <c r="D19" s="27"/>
      <c r="E19" s="27"/>
      <c r="F19" s="27"/>
      <c r="G19" s="27"/>
      <c r="H19" s="27"/>
      <c r="I19" s="1680"/>
    </row>
    <row r="20" spans="1:9" x14ac:dyDescent="0.2">
      <c r="A20" s="738" t="s">
        <v>180</v>
      </c>
      <c r="B20" s="747">
        <v>24</v>
      </c>
      <c r="C20" s="738" t="s">
        <v>180</v>
      </c>
      <c r="D20" s="747">
        <v>62</v>
      </c>
      <c r="E20" s="27"/>
      <c r="F20" s="27"/>
      <c r="G20" s="27"/>
      <c r="H20" s="27"/>
      <c r="I20" s="1680"/>
    </row>
    <row r="21" spans="1:9" x14ac:dyDescent="0.2">
      <c r="A21" s="739" t="s">
        <v>434</v>
      </c>
      <c r="B21" s="747">
        <v>28</v>
      </c>
      <c r="C21" s="739" t="s">
        <v>434</v>
      </c>
      <c r="D21" s="747">
        <v>57</v>
      </c>
      <c r="E21" s="27"/>
      <c r="F21" s="27"/>
      <c r="G21" s="27"/>
      <c r="H21" s="27"/>
      <c r="I21" s="1680"/>
    </row>
    <row r="22" spans="1:9" x14ac:dyDescent="0.2">
      <c r="A22" s="721"/>
      <c r="B22" s="721"/>
      <c r="C22" s="721"/>
      <c r="D22" s="27"/>
      <c r="E22" s="27"/>
      <c r="F22" s="27"/>
      <c r="G22" s="27"/>
      <c r="H22" s="27"/>
    </row>
    <row r="23" spans="1:9" x14ac:dyDescent="0.2">
      <c r="A23" s="737" t="s">
        <v>868</v>
      </c>
      <c r="B23" s="737" t="s">
        <v>869</v>
      </c>
      <c r="C23" s="721"/>
      <c r="D23" s="721"/>
      <c r="E23" s="27"/>
      <c r="F23" s="27"/>
      <c r="G23" s="27"/>
      <c r="H23" s="27"/>
    </row>
    <row r="24" spans="1:9" x14ac:dyDescent="0.2">
      <c r="A24" s="734">
        <f>B20+D20</f>
        <v>86</v>
      </c>
      <c r="B24" s="734">
        <f>B21+D21</f>
        <v>85</v>
      </c>
      <c r="C24" s="721"/>
      <c r="D24" s="27"/>
      <c r="E24" s="27"/>
      <c r="F24" s="27"/>
      <c r="G24" s="27"/>
      <c r="H24" s="27"/>
    </row>
    <row r="25" spans="1:9" x14ac:dyDescent="0.2">
      <c r="A25" s="721"/>
      <c r="B25" s="721"/>
      <c r="C25" s="721"/>
      <c r="D25" s="27"/>
      <c r="E25" s="27"/>
      <c r="F25" s="27"/>
      <c r="G25" s="27"/>
      <c r="H25" s="27"/>
    </row>
    <row r="26" spans="1:9" ht="30.75" x14ac:dyDescent="0.7">
      <c r="A26" s="743" t="s">
        <v>924</v>
      </c>
      <c r="B26" s="744"/>
      <c r="C26" s="744"/>
      <c r="D26" s="744"/>
      <c r="E26" s="744"/>
      <c r="F26" s="744"/>
      <c r="G26" s="744"/>
      <c r="H26" s="744"/>
    </row>
    <row r="28" spans="1:9" x14ac:dyDescent="0.2">
      <c r="A28" s="724" t="s">
        <v>903</v>
      </c>
    </row>
    <row r="29" spans="1:9" x14ac:dyDescent="0.2">
      <c r="A29" s="715" t="s">
        <v>136</v>
      </c>
      <c r="C29" t="s">
        <v>138</v>
      </c>
      <c r="E29" t="s">
        <v>45</v>
      </c>
    </row>
    <row r="30" spans="1:9" x14ac:dyDescent="0.2">
      <c r="A30" s="721" t="s">
        <v>180</v>
      </c>
      <c r="B30" s="27" t="s">
        <v>434</v>
      </c>
      <c r="C30" s="27" t="s">
        <v>180</v>
      </c>
      <c r="D30" s="27" t="s">
        <v>434</v>
      </c>
    </row>
    <row r="31" spans="1:9" x14ac:dyDescent="0.2">
      <c r="A31" s="722">
        <f>'D-1'!O16</f>
        <v>522</v>
      </c>
      <c r="B31" s="722">
        <f>'D-2'!P16</f>
        <v>423</v>
      </c>
      <c r="C31" s="722">
        <f>'D-1'!J16</f>
        <v>1419</v>
      </c>
      <c r="D31" s="722">
        <f>'D-1'!I16</f>
        <v>427</v>
      </c>
      <c r="E31" s="722">
        <f>'D-1'!B16</f>
        <v>2792</v>
      </c>
      <c r="F31" s="715">
        <f>B8-A31</f>
        <v>0</v>
      </c>
      <c r="G31" s="715">
        <f>B9-B31</f>
        <v>0</v>
      </c>
    </row>
    <row r="32" spans="1:9" x14ac:dyDescent="0.2">
      <c r="F32" s="715">
        <f>D8-C31</f>
        <v>0</v>
      </c>
      <c r="G32" s="715">
        <f>D9-D31</f>
        <v>0</v>
      </c>
    </row>
    <row r="33" spans="1:7" x14ac:dyDescent="0.2">
      <c r="A33" s="724" t="s">
        <v>904</v>
      </c>
    </row>
    <row r="34" spans="1:7" x14ac:dyDescent="0.2">
      <c r="A34" s="715" t="s">
        <v>136</v>
      </c>
      <c r="B34" t="s">
        <v>138</v>
      </c>
      <c r="C34" t="s">
        <v>45</v>
      </c>
    </row>
    <row r="35" spans="1:7" x14ac:dyDescent="0.2">
      <c r="A35" s="723">
        <f>'D-2'!N16</f>
        <v>945</v>
      </c>
      <c r="B35" s="727">
        <f>'D-2'!I16</f>
        <v>1847</v>
      </c>
      <c r="C35" s="723">
        <f>'D-2'!B16</f>
        <v>2792</v>
      </c>
      <c r="E35" s="715"/>
      <c r="F35" s="715"/>
      <c r="G35" s="715">
        <f>A3-C35</f>
        <v>-1</v>
      </c>
    </row>
    <row r="37" spans="1:7" x14ac:dyDescent="0.2">
      <c r="A37" s="724" t="s">
        <v>905</v>
      </c>
    </row>
    <row r="38" spans="1:7" x14ac:dyDescent="0.2">
      <c r="A38" s="715" t="s">
        <v>136</v>
      </c>
      <c r="B38" t="s">
        <v>138</v>
      </c>
      <c r="C38" t="s">
        <v>45</v>
      </c>
    </row>
    <row r="39" spans="1:7" x14ac:dyDescent="0.2">
      <c r="A39" s="722">
        <f>'D-3'!J19</f>
        <v>945</v>
      </c>
      <c r="B39" s="722">
        <f>'D-3'!F19</f>
        <v>1847</v>
      </c>
      <c r="C39" s="722">
        <f>'D-3'!B19</f>
        <v>2792</v>
      </c>
      <c r="E39" s="715">
        <f>A6-A39</f>
        <v>0</v>
      </c>
      <c r="F39" s="715">
        <f>C6-B39</f>
        <v>-1</v>
      </c>
      <c r="G39" s="715">
        <f>A3-C39</f>
        <v>-1</v>
      </c>
    </row>
    <row r="40" spans="1:7" x14ac:dyDescent="0.2">
      <c r="A40" s="715"/>
      <c r="B40" s="715"/>
      <c r="C40" s="715"/>
      <c r="E40" s="725"/>
      <c r="F40" s="725"/>
      <c r="G40" s="725"/>
    </row>
    <row r="41" spans="1:7" x14ac:dyDescent="0.2">
      <c r="A41" s="724" t="s">
        <v>906</v>
      </c>
    </row>
    <row r="42" spans="1:7" x14ac:dyDescent="0.2">
      <c r="A42" s="715" t="s">
        <v>136</v>
      </c>
      <c r="B42" t="s">
        <v>138</v>
      </c>
      <c r="C42" t="s">
        <v>45</v>
      </c>
    </row>
    <row r="43" spans="1:7" x14ac:dyDescent="0.2">
      <c r="A43" s="722">
        <f>'D-4'!J33</f>
        <v>945</v>
      </c>
      <c r="B43" s="722">
        <f>'D-4'!F33</f>
        <v>1847</v>
      </c>
      <c r="C43" s="722">
        <f>'D-4'!B33</f>
        <v>2792</v>
      </c>
      <c r="E43" s="715">
        <f>A6-A43</f>
        <v>0</v>
      </c>
      <c r="F43" s="715">
        <f>C6-B43</f>
        <v>-1</v>
      </c>
      <c r="G43" s="715">
        <f>A3-C43</f>
        <v>-1</v>
      </c>
    </row>
    <row r="44" spans="1:7" x14ac:dyDescent="0.2">
      <c r="E44" s="715"/>
      <c r="F44" s="715"/>
      <c r="G44" s="715"/>
    </row>
    <row r="45" spans="1:7" x14ac:dyDescent="0.2">
      <c r="A45" s="724" t="s">
        <v>907</v>
      </c>
    </row>
    <row r="46" spans="1:7" x14ac:dyDescent="0.2">
      <c r="A46" t="s">
        <v>45</v>
      </c>
    </row>
    <row r="47" spans="1:7" x14ac:dyDescent="0.2">
      <c r="A47" s="722">
        <f>'D-5'!B26</f>
        <v>945</v>
      </c>
      <c r="C47" s="715"/>
      <c r="D47" s="715"/>
      <c r="E47" s="715">
        <f>A47-A6</f>
        <v>0</v>
      </c>
    </row>
    <row r="48" spans="1:7" x14ac:dyDescent="0.2">
      <c r="C48" s="715"/>
      <c r="D48" s="715"/>
      <c r="E48" s="715"/>
    </row>
    <row r="49" spans="1:7" x14ac:dyDescent="0.2">
      <c r="A49" s="724" t="s">
        <v>908</v>
      </c>
    </row>
    <row r="50" spans="1:7" x14ac:dyDescent="0.2">
      <c r="A50" s="27" t="s">
        <v>180</v>
      </c>
      <c r="B50" s="27" t="s">
        <v>434</v>
      </c>
      <c r="C50" t="s">
        <v>45</v>
      </c>
    </row>
    <row r="51" spans="1:7" x14ac:dyDescent="0.2">
      <c r="A51" s="722">
        <f>'D-6'!D12</f>
        <v>522</v>
      </c>
      <c r="B51" s="722">
        <f>'D-6'!C12</f>
        <v>423</v>
      </c>
      <c r="C51" s="722">
        <f>'D-6'!B12</f>
        <v>945</v>
      </c>
      <c r="E51" s="715">
        <f>A51-B8</f>
        <v>0</v>
      </c>
      <c r="F51" s="715">
        <f>B51-B9</f>
        <v>0</v>
      </c>
      <c r="G51" s="715">
        <f>C51-A6</f>
        <v>0</v>
      </c>
    </row>
    <row r="53" spans="1:7" x14ac:dyDescent="0.2">
      <c r="A53" s="724" t="s">
        <v>909</v>
      </c>
    </row>
    <row r="54" spans="1:7" x14ac:dyDescent="0.2">
      <c r="A54" s="715" t="s">
        <v>136</v>
      </c>
      <c r="C54" t="s">
        <v>138</v>
      </c>
      <c r="E54" t="s">
        <v>45</v>
      </c>
    </row>
    <row r="55" spans="1:7" x14ac:dyDescent="0.2">
      <c r="A55" s="721" t="s">
        <v>180</v>
      </c>
      <c r="B55" s="27" t="s">
        <v>434</v>
      </c>
      <c r="C55" s="27" t="s">
        <v>180</v>
      </c>
      <c r="D55" s="27" t="s">
        <v>434</v>
      </c>
    </row>
    <row r="56" spans="1:7" x14ac:dyDescent="0.2">
      <c r="A56" s="722">
        <f>'D-7'!M104</f>
        <v>522</v>
      </c>
      <c r="B56" s="722">
        <f>'D-7'!L104</f>
        <v>423</v>
      </c>
      <c r="C56" s="722">
        <f>'D-7'!I104</f>
        <v>1419</v>
      </c>
      <c r="D56" s="722">
        <f>'D-7'!H104</f>
        <v>427</v>
      </c>
      <c r="E56" s="722">
        <f>'D-7'!B104</f>
        <v>2792</v>
      </c>
      <c r="F56" s="715">
        <f>B8-A56</f>
        <v>0</v>
      </c>
      <c r="G56" s="715">
        <f>B9-B56</f>
        <v>0</v>
      </c>
    </row>
    <row r="57" spans="1:7" x14ac:dyDescent="0.2">
      <c r="F57" s="715">
        <f>D8-C56</f>
        <v>0</v>
      </c>
      <c r="G57" s="715">
        <f>D9-D56</f>
        <v>0</v>
      </c>
    </row>
    <row r="58" spans="1:7" x14ac:dyDescent="0.2">
      <c r="A58" s="724" t="s">
        <v>910</v>
      </c>
      <c r="F58" s="715"/>
    </row>
    <row r="59" spans="1:7" x14ac:dyDescent="0.2">
      <c r="A59" s="715" t="s">
        <v>136</v>
      </c>
      <c r="C59" t="s">
        <v>138</v>
      </c>
      <c r="E59" t="s">
        <v>45</v>
      </c>
    </row>
    <row r="60" spans="1:7" x14ac:dyDescent="0.2">
      <c r="A60" s="721" t="s">
        <v>180</v>
      </c>
      <c r="B60" s="27" t="s">
        <v>434</v>
      </c>
      <c r="C60" s="27" t="s">
        <v>180</v>
      </c>
      <c r="D60" s="27" t="s">
        <v>434</v>
      </c>
    </row>
    <row r="61" spans="1:7" x14ac:dyDescent="0.2">
      <c r="A61" s="722">
        <f>'D-8-1'!C63</f>
        <v>491</v>
      </c>
      <c r="B61" s="722">
        <f>'D-8-1'!C64</f>
        <v>384</v>
      </c>
      <c r="C61" s="722">
        <f>'D-8-2'!C63</f>
        <v>1327</v>
      </c>
      <c r="D61" s="722">
        <f>'D-8-2'!C64</f>
        <v>346</v>
      </c>
      <c r="E61" s="722">
        <f>'D-8-3'!C65</f>
        <v>2548</v>
      </c>
      <c r="F61" s="715">
        <f>F8-A61</f>
        <v>0</v>
      </c>
      <c r="G61" s="715">
        <f>F9-B61</f>
        <v>0</v>
      </c>
    </row>
    <row r="62" spans="1:7" x14ac:dyDescent="0.2">
      <c r="F62" s="715">
        <f>H8-C61</f>
        <v>0</v>
      </c>
      <c r="G62" s="715">
        <f>H9-D61</f>
        <v>0</v>
      </c>
    </row>
    <row r="63" spans="1:7" x14ac:dyDescent="0.2">
      <c r="A63" s="724" t="s">
        <v>913</v>
      </c>
    </row>
    <row r="64" spans="1:7" x14ac:dyDescent="0.2">
      <c r="A64" s="27" t="s">
        <v>180</v>
      </c>
      <c r="B64" s="27" t="s">
        <v>434</v>
      </c>
      <c r="C64" t="s">
        <v>45</v>
      </c>
    </row>
    <row r="65" spans="1:7" x14ac:dyDescent="0.2">
      <c r="A65" s="722">
        <f>'D-9'!H13</f>
        <v>2031</v>
      </c>
      <c r="B65" s="722">
        <f>'D-9'!G13</f>
        <v>810</v>
      </c>
      <c r="C65" s="722">
        <f>'D-9'!F13</f>
        <v>2841</v>
      </c>
      <c r="E65" s="715">
        <f>A65-A12</f>
        <v>90</v>
      </c>
      <c r="F65" s="715">
        <f>B65-B12</f>
        <v>-40</v>
      </c>
      <c r="G65" s="715">
        <f>C65-A3</f>
        <v>50</v>
      </c>
    </row>
    <row r="66" spans="1:7" x14ac:dyDescent="0.2">
      <c r="F66" s="715"/>
    </row>
    <row r="67" spans="1:7" x14ac:dyDescent="0.2">
      <c r="A67" s="724" t="s">
        <v>914</v>
      </c>
      <c r="F67" s="715"/>
    </row>
    <row r="68" spans="1:7" x14ac:dyDescent="0.2">
      <c r="A68" s="715" t="s">
        <v>136</v>
      </c>
      <c r="C68" t="s">
        <v>138</v>
      </c>
      <c r="E68" t="s">
        <v>45</v>
      </c>
    </row>
    <row r="69" spans="1:7" x14ac:dyDescent="0.2">
      <c r="A69" s="721" t="s">
        <v>180</v>
      </c>
      <c r="B69" s="27" t="s">
        <v>434</v>
      </c>
      <c r="C69" s="27" t="s">
        <v>180</v>
      </c>
      <c r="D69" s="27" t="s">
        <v>434</v>
      </c>
    </row>
    <row r="70" spans="1:7" x14ac:dyDescent="0.2">
      <c r="A70" s="722">
        <f>'D-10-1'!C44</f>
        <v>491</v>
      </c>
      <c r="B70" s="722">
        <f>'D-10-1'!C45</f>
        <v>384</v>
      </c>
      <c r="C70" s="722">
        <f>'[1]D-10-2'!C44</f>
        <v>1327</v>
      </c>
      <c r="D70" s="722">
        <f>'[1]D-10-2'!C45</f>
        <v>346</v>
      </c>
      <c r="E70" s="722">
        <f>'D-10-3'!C46</f>
        <v>2548</v>
      </c>
      <c r="F70" s="715">
        <f>F8-A70</f>
        <v>0</v>
      </c>
      <c r="G70" s="715">
        <f>F9-B70</f>
        <v>0</v>
      </c>
    </row>
    <row r="71" spans="1:7" x14ac:dyDescent="0.2">
      <c r="F71" s="715">
        <f>H8-C70</f>
        <v>0</v>
      </c>
      <c r="G71" s="715">
        <f>H9-D70</f>
        <v>0</v>
      </c>
    </row>
    <row r="72" spans="1:7" x14ac:dyDescent="0.2">
      <c r="A72" s="724" t="s">
        <v>915</v>
      </c>
      <c r="F72" s="715"/>
    </row>
    <row r="73" spans="1:7" x14ac:dyDescent="0.2">
      <c r="A73" s="715" t="s">
        <v>136</v>
      </c>
      <c r="C73" t="s">
        <v>138</v>
      </c>
      <c r="E73" t="s">
        <v>45</v>
      </c>
    </row>
    <row r="74" spans="1:7" x14ac:dyDescent="0.2">
      <c r="A74" s="721" t="s">
        <v>180</v>
      </c>
      <c r="B74" s="27" t="s">
        <v>434</v>
      </c>
      <c r="C74" s="27" t="s">
        <v>180</v>
      </c>
      <c r="D74" s="27" t="s">
        <v>434</v>
      </c>
    </row>
    <row r="75" spans="1:7" x14ac:dyDescent="0.2">
      <c r="A75" s="722">
        <f>'D-11'!N24</f>
        <v>522</v>
      </c>
      <c r="B75" s="722">
        <f>'D-11'!M24</f>
        <v>423</v>
      </c>
      <c r="C75" s="722">
        <f>'D-11'!J24</f>
        <v>1419</v>
      </c>
      <c r="D75" s="722">
        <f>'D-11'!I24</f>
        <v>427</v>
      </c>
      <c r="E75" s="722">
        <f>'D-11'!C24</f>
        <v>2792</v>
      </c>
      <c r="F75" s="715">
        <f>B8-A75</f>
        <v>0</v>
      </c>
      <c r="G75" s="715">
        <f>B9-B75</f>
        <v>0</v>
      </c>
    </row>
    <row r="76" spans="1:7" x14ac:dyDescent="0.2">
      <c r="A76" s="724" t="s">
        <v>1190</v>
      </c>
      <c r="F76" s="715"/>
    </row>
    <row r="77" spans="1:7" x14ac:dyDescent="0.2">
      <c r="A77" s="715" t="s">
        <v>136</v>
      </c>
      <c r="C77" t="s">
        <v>138</v>
      </c>
      <c r="E77" t="s">
        <v>45</v>
      </c>
    </row>
    <row r="78" spans="1:7" x14ac:dyDescent="0.2">
      <c r="A78" s="721" t="s">
        <v>180</v>
      </c>
      <c r="B78" s="27" t="s">
        <v>434</v>
      </c>
      <c r="C78" s="27" t="s">
        <v>180</v>
      </c>
      <c r="D78" s="27" t="s">
        <v>434</v>
      </c>
    </row>
    <row r="79" spans="1:7" x14ac:dyDescent="0.2">
      <c r="A79" s="723">
        <f>'D-12-1'!D215</f>
        <v>522</v>
      </c>
      <c r="B79" s="723">
        <f>'D-12-1'!D216</f>
        <v>423</v>
      </c>
      <c r="C79" s="723" t="e">
        <f>#REF!</f>
        <v>#REF!</v>
      </c>
      <c r="D79" s="723" t="e">
        <f>#REF!</f>
        <v>#REF!</v>
      </c>
      <c r="E79" s="723" t="e">
        <f>#REF!</f>
        <v>#REF!</v>
      </c>
      <c r="F79" s="715">
        <f>B8-A79</f>
        <v>0</v>
      </c>
      <c r="G79" s="715">
        <f>B9-B79</f>
        <v>0</v>
      </c>
    </row>
    <row r="80" spans="1:7" x14ac:dyDescent="0.2">
      <c r="F80" s="715" t="e">
        <f>D8-C79</f>
        <v>#REF!</v>
      </c>
      <c r="G80" s="715" t="e">
        <f>D9-D79</f>
        <v>#REF!</v>
      </c>
    </row>
    <row r="81" spans="1:8" x14ac:dyDescent="0.2">
      <c r="F81" s="715">
        <f>D8-C75</f>
        <v>0</v>
      </c>
      <c r="G81" s="715">
        <f>D9-D75</f>
        <v>0</v>
      </c>
    </row>
    <row r="82" spans="1:8" ht="30.75" x14ac:dyDescent="0.7">
      <c r="A82" s="743" t="s">
        <v>925</v>
      </c>
      <c r="B82" s="744"/>
      <c r="C82" s="744"/>
      <c r="D82" s="744"/>
      <c r="E82" s="744"/>
      <c r="F82" s="744"/>
      <c r="G82" s="744"/>
      <c r="H82" s="744"/>
    </row>
    <row r="84" spans="1:8" x14ac:dyDescent="0.2">
      <c r="A84" s="724" t="s">
        <v>917</v>
      </c>
      <c r="F84" s="715"/>
    </row>
    <row r="85" spans="1:8" x14ac:dyDescent="0.2">
      <c r="A85" s="715" t="s">
        <v>136</v>
      </c>
      <c r="C85" t="s">
        <v>138</v>
      </c>
      <c r="E85" t="s">
        <v>45</v>
      </c>
    </row>
    <row r="86" spans="1:8" x14ac:dyDescent="0.2">
      <c r="A86" s="721" t="s">
        <v>180</v>
      </c>
      <c r="B86" s="27" t="s">
        <v>434</v>
      </c>
      <c r="C86" s="27" t="s">
        <v>180</v>
      </c>
      <c r="D86" s="27" t="s">
        <v>434</v>
      </c>
    </row>
    <row r="87" spans="1:8" x14ac:dyDescent="0.2">
      <c r="A87" s="722">
        <f>'ID-1'!M16</f>
        <v>24</v>
      </c>
      <c r="B87" s="722">
        <f>'ID-1'!L16</f>
        <v>28</v>
      </c>
      <c r="C87" s="722">
        <f>'ID-1'!I16</f>
        <v>62</v>
      </c>
      <c r="D87" s="722">
        <f>'ID-1'!H16</f>
        <v>57</v>
      </c>
      <c r="E87" s="722">
        <f>'ID-1'!B16</f>
        <v>172</v>
      </c>
      <c r="F87" s="715">
        <f>B20-A87</f>
        <v>0</v>
      </c>
      <c r="G87" s="715">
        <f>B21-B87</f>
        <v>0</v>
      </c>
    </row>
    <row r="88" spans="1:8" x14ac:dyDescent="0.2">
      <c r="F88" s="715">
        <f>D20-C87</f>
        <v>0</v>
      </c>
      <c r="G88" s="715">
        <f>D21-D87</f>
        <v>0</v>
      </c>
    </row>
    <row r="89" spans="1:8" x14ac:dyDescent="0.2">
      <c r="A89" s="724" t="s">
        <v>918</v>
      </c>
      <c r="F89" s="715"/>
    </row>
    <row r="90" spans="1:8" x14ac:dyDescent="0.2">
      <c r="A90" s="715" t="s">
        <v>136</v>
      </c>
      <c r="C90" t="s">
        <v>138</v>
      </c>
      <c r="E90" t="s">
        <v>45</v>
      </c>
    </row>
    <row r="91" spans="1:8" x14ac:dyDescent="0.2">
      <c r="A91" s="721" t="s">
        <v>180</v>
      </c>
      <c r="B91" s="27" t="s">
        <v>434</v>
      </c>
      <c r="C91" s="27" t="s">
        <v>180</v>
      </c>
      <c r="D91" s="27" t="s">
        <v>434</v>
      </c>
    </row>
    <row r="92" spans="1:8" x14ac:dyDescent="0.2">
      <c r="A92" s="722">
        <f>'ID-2'!M16</f>
        <v>24</v>
      </c>
      <c r="B92" s="722">
        <f>'ID-2'!L16</f>
        <v>28</v>
      </c>
      <c r="C92" s="722">
        <f>'ID-2'!I16</f>
        <v>62</v>
      </c>
      <c r="D92" s="722">
        <f>'ID-2'!H16</f>
        <v>57</v>
      </c>
      <c r="E92" s="722">
        <f>'ID-2'!B16</f>
        <v>172</v>
      </c>
      <c r="F92" s="715">
        <f>B20-A92</f>
        <v>0</v>
      </c>
      <c r="G92" s="715">
        <f>B21-B92</f>
        <v>0</v>
      </c>
    </row>
    <row r="93" spans="1:8" x14ac:dyDescent="0.2">
      <c r="F93" s="715">
        <f>D20-C92</f>
        <v>0</v>
      </c>
      <c r="G93" s="715">
        <f>D21-D92</f>
        <v>0</v>
      </c>
    </row>
    <row r="94" spans="1:8" x14ac:dyDescent="0.2">
      <c r="A94" s="724" t="s">
        <v>919</v>
      </c>
      <c r="F94" s="715"/>
    </row>
    <row r="95" spans="1:8" x14ac:dyDescent="0.2">
      <c r="A95" s="715" t="s">
        <v>136</v>
      </c>
      <c r="C95" t="s">
        <v>138</v>
      </c>
      <c r="E95" t="s">
        <v>45</v>
      </c>
    </row>
    <row r="96" spans="1:8" x14ac:dyDescent="0.2">
      <c r="A96" s="721" t="s">
        <v>180</v>
      </c>
      <c r="B96" s="27" t="s">
        <v>434</v>
      </c>
      <c r="C96" s="27" t="s">
        <v>180</v>
      </c>
      <c r="D96" s="27" t="s">
        <v>434</v>
      </c>
    </row>
    <row r="97" spans="1:8" x14ac:dyDescent="0.2">
      <c r="A97" s="722" t="e">
        <f>#REF!</f>
        <v>#REF!</v>
      </c>
      <c r="B97" s="722" t="e">
        <f>#REF!</f>
        <v>#REF!</v>
      </c>
      <c r="C97" s="722" t="e">
        <f>#REF!</f>
        <v>#REF!</v>
      </c>
      <c r="D97" s="722" t="e">
        <f>#REF!</f>
        <v>#REF!</v>
      </c>
      <c r="E97" s="722" t="e">
        <f>#REF!</f>
        <v>#REF!</v>
      </c>
      <c r="F97" s="715" t="e">
        <f>B20-A97</f>
        <v>#REF!</v>
      </c>
      <c r="G97" s="715" t="e">
        <f>B21-B97</f>
        <v>#REF!</v>
      </c>
    </row>
    <row r="98" spans="1:8" x14ac:dyDescent="0.2">
      <c r="F98" s="715" t="e">
        <f>D20-C97</f>
        <v>#REF!</v>
      </c>
      <c r="G98" s="715" t="e">
        <f>D21-D97</f>
        <v>#REF!</v>
      </c>
    </row>
    <row r="99" spans="1:8" x14ac:dyDescent="0.2">
      <c r="A99" s="724" t="s">
        <v>920</v>
      </c>
      <c r="F99" s="715"/>
    </row>
    <row r="100" spans="1:8" x14ac:dyDescent="0.2">
      <c r="A100" s="715" t="s">
        <v>136</v>
      </c>
      <c r="C100" t="s">
        <v>138</v>
      </c>
      <c r="E100" t="s">
        <v>45</v>
      </c>
    </row>
    <row r="101" spans="1:8" x14ac:dyDescent="0.2">
      <c r="A101" s="721" t="s">
        <v>180</v>
      </c>
      <c r="B101" s="27" t="s">
        <v>434</v>
      </c>
      <c r="C101" s="27" t="s">
        <v>180</v>
      </c>
      <c r="D101" s="27" t="s">
        <v>434</v>
      </c>
    </row>
    <row r="102" spans="1:8" x14ac:dyDescent="0.2">
      <c r="A102" s="722">
        <f>'ID-4'!M33</f>
        <v>24</v>
      </c>
      <c r="B102" s="722">
        <f>'ID-4'!L33</f>
        <v>28</v>
      </c>
      <c r="C102" s="722">
        <f>'ID-4'!I33</f>
        <v>62</v>
      </c>
      <c r="D102" s="722">
        <f>'ID-4'!H33</f>
        <v>57</v>
      </c>
      <c r="E102" s="722">
        <f>'ID-4'!B33</f>
        <v>172</v>
      </c>
      <c r="F102" s="715">
        <f>B20-A102</f>
        <v>0</v>
      </c>
      <c r="G102" s="715">
        <f>B21-B102</f>
        <v>0</v>
      </c>
    </row>
    <row r="103" spans="1:8" x14ac:dyDescent="0.2">
      <c r="F103" s="715">
        <f>D20-C102</f>
        <v>0</v>
      </c>
      <c r="G103" s="715">
        <f>D21-D102</f>
        <v>0</v>
      </c>
    </row>
    <row r="104" spans="1:8" x14ac:dyDescent="0.2">
      <c r="A104" s="724" t="s">
        <v>921</v>
      </c>
      <c r="F104" s="715"/>
    </row>
    <row r="105" spans="1:8" x14ac:dyDescent="0.2">
      <c r="A105" s="715" t="s">
        <v>136</v>
      </c>
      <c r="B105" t="s">
        <v>138</v>
      </c>
      <c r="C105" t="s">
        <v>45</v>
      </c>
    </row>
    <row r="106" spans="1:8" x14ac:dyDescent="0.2">
      <c r="A106" s="722">
        <f>'ID-5-1'!B33</f>
        <v>52</v>
      </c>
      <c r="B106" s="722">
        <f>'ID5-2'!B33</f>
        <v>120</v>
      </c>
      <c r="C106" s="722">
        <f>'ID5-3'!B33</f>
        <v>172</v>
      </c>
      <c r="F106" s="715">
        <f>A18-A106</f>
        <v>0</v>
      </c>
      <c r="G106" s="715">
        <f>C18-B106</f>
        <v>0</v>
      </c>
      <c r="H106" s="715">
        <f>A15-C106</f>
        <v>0</v>
      </c>
    </row>
    <row r="108" spans="1:8" x14ac:dyDescent="0.2">
      <c r="A108" s="724" t="s">
        <v>922</v>
      </c>
      <c r="F108" s="715"/>
    </row>
    <row r="109" spans="1:8" x14ac:dyDescent="0.2">
      <c r="A109" s="721" t="s">
        <v>180</v>
      </c>
      <c r="B109" s="27" t="s">
        <v>434</v>
      </c>
      <c r="C109" t="s">
        <v>45</v>
      </c>
    </row>
    <row r="110" spans="1:8" x14ac:dyDescent="0.2">
      <c r="A110" s="722">
        <f>'ID-6'!E12</f>
        <v>86</v>
      </c>
      <c r="B110" s="722">
        <f>'ID-6'!D12</f>
        <v>85</v>
      </c>
      <c r="C110" s="722">
        <f>'ID-6'!B12</f>
        <v>172</v>
      </c>
      <c r="F110" s="715">
        <f>A24-A110</f>
        <v>0</v>
      </c>
      <c r="G110" s="715">
        <f>B24-B110</f>
        <v>0</v>
      </c>
      <c r="H110" s="715">
        <f>A15-C110</f>
        <v>0</v>
      </c>
    </row>
    <row r="112" spans="1:8" x14ac:dyDescent="0.2">
      <c r="A112" s="724" t="s">
        <v>923</v>
      </c>
      <c r="F112" s="715"/>
    </row>
    <row r="113" spans="1:7" x14ac:dyDescent="0.2">
      <c r="A113" s="715" t="s">
        <v>136</v>
      </c>
      <c r="C113" t="s">
        <v>138</v>
      </c>
      <c r="E113" t="s">
        <v>45</v>
      </c>
    </row>
    <row r="114" spans="1:7" x14ac:dyDescent="0.2">
      <c r="A114" s="721" t="s">
        <v>180</v>
      </c>
      <c r="B114" s="27" t="s">
        <v>434</v>
      </c>
      <c r="C114" s="27" t="s">
        <v>180</v>
      </c>
      <c r="D114" s="27" t="s">
        <v>434</v>
      </c>
    </row>
    <row r="115" spans="1:7" x14ac:dyDescent="0.2">
      <c r="A115" s="723">
        <f>'ID-7'!N37</f>
        <v>24</v>
      </c>
      <c r="B115" s="723">
        <f>'ID-7'!M37</f>
        <v>28</v>
      </c>
      <c r="C115" s="723">
        <f>'ID-7'!J37</f>
        <v>62</v>
      </c>
      <c r="D115" s="723">
        <f>'ID-7'!I37</f>
        <v>57</v>
      </c>
      <c r="E115" s="723">
        <f>'ID-7'!C37</f>
        <v>172</v>
      </c>
      <c r="F115" s="715">
        <f>B20-A115</f>
        <v>0</v>
      </c>
      <c r="G115" s="715">
        <f>B21-B115</f>
        <v>0</v>
      </c>
    </row>
    <row r="116" spans="1:7" x14ac:dyDescent="0.2">
      <c r="F116" s="715">
        <f>D20-C115</f>
        <v>0</v>
      </c>
      <c r="G116" s="715">
        <f>D21-D115</f>
        <v>0</v>
      </c>
    </row>
    <row r="117" spans="1:7" x14ac:dyDescent="0.2">
      <c r="F117" s="715">
        <f>A15-E115</f>
        <v>0</v>
      </c>
    </row>
  </sheetData>
  <mergeCells count="1">
    <mergeCell ref="I2:I21"/>
  </mergeCells>
  <conditionalFormatting sqref="A31">
    <cfRule type="cellIs" dxfId="92" priority="92" operator="equal">
      <formula>$B$8</formula>
    </cfRule>
  </conditionalFormatting>
  <conditionalFormatting sqref="A39">
    <cfRule type="cellIs" dxfId="91" priority="183" operator="equal">
      <formula>$A$6</formula>
    </cfRule>
    <cfRule type="cellIs" dxfId="90" priority="204" operator="equal">
      <formula>$A$6</formula>
    </cfRule>
  </conditionalFormatting>
  <conditionalFormatting sqref="A43">
    <cfRule type="cellIs" dxfId="89" priority="177" operator="equal">
      <formula>$A$6</formula>
    </cfRule>
    <cfRule type="cellIs" dxfId="88" priority="180" operator="equal">
      <formula>$A$6</formula>
    </cfRule>
  </conditionalFormatting>
  <conditionalFormatting sqref="A47">
    <cfRule type="cellIs" dxfId="87" priority="176" operator="equal">
      <formula>$A$6</formula>
    </cfRule>
    <cfRule type="cellIs" dxfId="86" priority="276" operator="equal">
      <formula>$A$3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A56">
    <cfRule type="cellIs" dxfId="83" priority="91" operator="equal">
      <formula>$B$8</formula>
    </cfRule>
  </conditionalFormatting>
  <conditionalFormatting sqref="A61">
    <cfRule type="cellIs" dxfId="82" priority="90" operator="equal">
      <formula>$F$8</formula>
    </cfRule>
  </conditionalFormatting>
  <conditionalFormatting sqref="A65">
    <cfRule type="cellIs" dxfId="81" priority="141" operator="equal">
      <formula>$A$12</formula>
    </cfRule>
  </conditionalFormatting>
  <conditionalFormatting sqref="A70">
    <cfRule type="cellIs" dxfId="80" priority="84" operator="equal">
      <formula>$F$8</formula>
    </cfRule>
  </conditionalFormatting>
  <conditionalFormatting sqref="A75">
    <cfRule type="cellIs" dxfId="79" priority="79" operator="equal">
      <formula>$B$8</formula>
    </cfRule>
  </conditionalFormatting>
  <conditionalFormatting sqref="A79">
    <cfRule type="cellIs" dxfId="78" priority="69" operator="equal">
      <formula>$B$8</formula>
    </cfRule>
  </conditionalFormatting>
  <conditionalFormatting sqref="A87">
    <cfRule type="cellIs" dxfId="77" priority="59" operator="equal">
      <formula>$B$20</formula>
    </cfRule>
  </conditionalFormatting>
  <conditionalFormatting sqref="A92">
    <cfRule type="cellIs" dxfId="76" priority="49" operator="equal">
      <formula>$B$20</formula>
    </cfRule>
  </conditionalFormatting>
  <conditionalFormatting sqref="A97">
    <cfRule type="cellIs" dxfId="75" priority="39" operator="equal">
      <formula>$B$20</formula>
    </cfRule>
  </conditionalFormatting>
  <conditionalFormatting sqref="A102">
    <cfRule type="cellIs" dxfId="74" priority="29" operator="equal">
      <formula>$B$20</formula>
    </cfRule>
  </conditionalFormatting>
  <conditionalFormatting sqref="A106">
    <cfRule type="cellIs" dxfId="73" priority="19" operator="equal">
      <formula>$A$18</formula>
    </cfRule>
  </conditionalFormatting>
  <conditionalFormatting sqref="A110">
    <cfRule type="cellIs" dxfId="72" priority="13" operator="equal">
      <formula>$A$24</formula>
    </cfRule>
  </conditionalFormatting>
  <conditionalFormatting sqref="A115">
    <cfRule type="cellIs" dxfId="71" priority="5" operator="equal">
      <formula>$B$20</formula>
    </cfRule>
  </conditionalFormatting>
  <conditionalFormatting sqref="A35:B35">
    <cfRule type="cellIs" dxfId="70" priority="209" operator="equal">
      <formula>$A$6</formula>
    </cfRule>
  </conditionalFormatting>
  <conditionalFormatting sqref="B31">
    <cfRule type="cellIs" dxfId="69" priority="274" operator="equal">
      <formula>$B$9</formula>
    </cfRule>
    <cfRule type="cellIs" dxfId="68" priority="279" operator="equal">
      <formula>7944</formula>
    </cfRule>
    <cfRule type="cellIs" dxfId="67" priority="280" operator="equal">
      <formula>$A$6</formula>
    </cfRule>
  </conditionalFormatting>
  <conditionalFormatting sqref="B35">
    <cfRule type="cellIs" dxfId="66" priority="208" operator="equal">
      <formula>$C$6</formula>
    </cfRule>
  </conditionalFormatting>
  <conditionalFormatting sqref="B39">
    <cfRule type="cellIs" dxfId="65" priority="203" operator="equal">
      <formula>$C$6</formula>
    </cfRule>
  </conditionalFormatting>
  <conditionalFormatting sqref="B43">
    <cfRule type="cellIs" dxfId="64" priority="179" operator="equal">
      <formula>$C$6</formula>
    </cfRule>
  </conditionalFormatting>
  <conditionalFormatting sqref="B51">
    <cfRule type="cellIs" dxfId="63" priority="174" operator="equal">
      <formula>$B$9</formula>
    </cfRule>
    <cfRule type="cellIs" dxfId="62" priority="268" operator="equal">
      <formula>$B$12</formula>
    </cfRule>
  </conditionalFormatting>
  <conditionalFormatting sqref="B56">
    <cfRule type="cellIs" dxfId="61" priority="168" operator="equal">
      <formula>$B$9</formula>
    </cfRule>
    <cfRule type="cellIs" dxfId="60" priority="170" operator="equal">
      <formula>7944</formula>
    </cfRule>
    <cfRule type="cellIs" dxfId="59" priority="171" operator="equal">
      <formula>$A$6</formula>
    </cfRule>
  </conditionalFormatting>
  <conditionalFormatting sqref="B61">
    <cfRule type="cellIs" dxfId="58" priority="89" operator="equal">
      <formula>$F$9</formula>
    </cfRule>
  </conditionalFormatting>
  <conditionalFormatting sqref="B65">
    <cfRule type="cellIs" dxfId="57" priority="140" operator="equal">
      <formula>$B$12</formula>
    </cfRule>
  </conditionalFormatting>
  <conditionalFormatting sqref="B70">
    <cfRule type="cellIs" dxfId="56" priority="83" operator="equal">
      <formula>$F$9</formula>
    </cfRule>
  </conditionalFormatting>
  <conditionalFormatting sqref="B75">
    <cfRule type="cellIs" dxfId="55" priority="78" operator="equal">
      <formula>$B$9</formula>
    </cfRule>
  </conditionalFormatting>
  <conditionalFormatting sqref="B79">
    <cfRule type="cellIs" dxfId="54" priority="68" operator="equal">
      <formula>$B$9</formula>
    </cfRule>
  </conditionalFormatting>
  <conditionalFormatting sqref="B87">
    <cfRule type="cellIs" dxfId="53" priority="58" operator="equal">
      <formula>$B$21</formula>
    </cfRule>
  </conditionalFormatting>
  <conditionalFormatting sqref="B92">
    <cfRule type="cellIs" dxfId="52" priority="48" operator="equal">
      <formula>$B$21</formula>
    </cfRule>
  </conditionalFormatting>
  <conditionalFormatting sqref="B97">
    <cfRule type="cellIs" dxfId="51" priority="38" operator="equal">
      <formula>$B$21</formula>
    </cfRule>
  </conditionalFormatting>
  <conditionalFormatting sqref="B102">
    <cfRule type="cellIs" dxfId="50" priority="28" operator="equal">
      <formula>$B$21</formula>
    </cfRule>
  </conditionalFormatting>
  <conditionalFormatting sqref="B106">
    <cfRule type="cellIs" dxfId="49" priority="18" operator="equal">
      <formula>$C$18</formula>
    </cfRule>
  </conditionalFormatting>
  <conditionalFormatting sqref="B110">
    <cfRule type="cellIs" dxfId="48" priority="12" operator="equal">
      <formula>$B$24</formula>
    </cfRule>
  </conditionalFormatting>
  <conditionalFormatting sqref="B115">
    <cfRule type="cellIs" dxfId="47" priority="4" operator="equal">
      <formula>$B$21</formula>
    </cfRule>
  </conditionalFormatting>
  <conditionalFormatting sqref="C31">
    <cfRule type="cellIs" dxfId="46" priority="244" operator="equal">
      <formula>$D$8</formula>
    </cfRule>
    <cfRule type="cellIs" dxfId="45" priority="245" operator="equal">
      <formula>$D$8</formula>
    </cfRule>
  </conditionalFormatting>
  <conditionalFormatting sqref="C39">
    <cfRule type="cellIs" dxfId="44" priority="207" operator="equal">
      <formula>$A$3</formula>
    </cfRule>
  </conditionalFormatting>
  <conditionalFormatting sqref="C43">
    <cfRule type="cellIs" dxfId="43" priority="181" operator="equal">
      <formula>$A$3</formula>
    </cfRule>
  </conditionalFormatting>
  <conditionalFormatting sqref="C51">
    <cfRule type="cellIs" dxfId="42" priority="173" operator="equal">
      <formula>$A$6</formula>
    </cfRule>
    <cfRule type="cellIs" dxfId="41" priority="267" operator="equal">
      <formula>$A$3</formula>
    </cfRule>
  </conditionalFormatting>
  <conditionalFormatting sqref="C56">
    <cfRule type="cellIs" dxfId="40" priority="163" operator="equal">
      <formula>$D$8</formula>
    </cfRule>
    <cfRule type="cellIs" dxfId="39" priority="164" operator="equal">
      <formula>$D$8</formula>
    </cfRule>
  </conditionalFormatting>
  <conditionalFormatting sqref="C61">
    <cfRule type="cellIs" dxfId="38" priority="88" operator="equal">
      <formula>$H$8</formula>
    </cfRule>
  </conditionalFormatting>
  <conditionalFormatting sqref="C65">
    <cfRule type="cellIs" dxfId="37" priority="139" operator="equal">
      <formula>$A$3</formula>
    </cfRule>
  </conditionalFormatting>
  <conditionalFormatting sqref="C70">
    <cfRule type="cellIs" dxfId="36" priority="82" operator="equal">
      <formula>$H$8</formula>
    </cfRule>
  </conditionalFormatting>
  <conditionalFormatting sqref="C75">
    <cfRule type="cellIs" dxfId="35" priority="77" operator="equal">
      <formula>$D$8</formula>
    </cfRule>
  </conditionalFormatting>
  <conditionalFormatting sqref="C79">
    <cfRule type="cellIs" dxfId="34" priority="67" operator="equal">
      <formula>$D$8</formula>
    </cfRule>
  </conditionalFormatting>
  <conditionalFormatting sqref="C87">
    <cfRule type="cellIs" dxfId="33" priority="57" operator="equal">
      <formula>$D$20</formula>
    </cfRule>
  </conditionalFormatting>
  <conditionalFormatting sqref="C92">
    <cfRule type="cellIs" dxfId="32" priority="47" operator="equal">
      <formula>$D$20</formula>
    </cfRule>
  </conditionalFormatting>
  <conditionalFormatting sqref="C97">
    <cfRule type="cellIs" dxfId="31" priority="37" operator="equal">
      <formula>$D$20</formula>
    </cfRule>
  </conditionalFormatting>
  <conditionalFormatting sqref="C102">
    <cfRule type="cellIs" dxfId="30" priority="27" operator="equal">
      <formula>$D$20</formula>
    </cfRule>
  </conditionalFormatting>
  <conditionalFormatting sqref="C106">
    <cfRule type="cellIs" dxfId="29" priority="17" operator="equal">
      <formula>$A$15</formula>
    </cfRule>
  </conditionalFormatting>
  <conditionalFormatting sqref="C110">
    <cfRule type="cellIs" dxfId="28" priority="11" operator="equal">
      <formula>$A$15</formula>
    </cfRule>
  </conditionalFormatting>
  <conditionalFormatting sqref="C115">
    <cfRule type="cellIs" dxfId="27" priority="3" operator="equal">
      <formula>$D$20</formula>
    </cfRule>
  </conditionalFormatting>
  <conditionalFormatting sqref="C31:D31">
    <cfRule type="cellIs" dxfId="26" priority="278" operator="equal">
      <formula>$B$35</formula>
    </cfRule>
  </conditionalFormatting>
  <conditionalFormatting sqref="C56:D56">
    <cfRule type="cellIs" dxfId="25" priority="169" operator="equal">
      <formula>$B$35</formula>
    </cfRule>
  </conditionalFormatting>
  <conditionalFormatting sqref="D31">
    <cfRule type="cellIs" dxfId="24" priority="273" operator="equal">
      <formula>$D$9</formula>
    </cfRule>
  </conditionalFormatting>
  <conditionalFormatting sqref="D56">
    <cfRule type="cellIs" dxfId="23" priority="167" operator="equal">
      <formula>$D$9</formula>
    </cfRule>
  </conditionalFormatting>
  <conditionalFormatting sqref="D61">
    <cfRule type="cellIs" dxfId="22" priority="87" operator="equal">
      <formula>$H$9</formula>
    </cfRule>
  </conditionalFormatting>
  <conditionalFormatting sqref="D70">
    <cfRule type="cellIs" dxfId="21" priority="81" operator="equal">
      <formula>$H$9</formula>
    </cfRule>
  </conditionalFormatting>
  <conditionalFormatting sqref="D75">
    <cfRule type="cellIs" dxfId="20" priority="76" operator="equal">
      <formula>$D$9</formula>
    </cfRule>
  </conditionalFormatting>
  <conditionalFormatting sqref="D79">
    <cfRule type="cellIs" dxfId="19" priority="66" operator="equal">
      <formula>$D$9</formula>
    </cfRule>
  </conditionalFormatting>
  <conditionalFormatting sqref="D87">
    <cfRule type="cellIs" dxfId="18" priority="56" operator="equal">
      <formula>$D$21</formula>
    </cfRule>
  </conditionalFormatting>
  <conditionalFormatting sqref="D92">
    <cfRule type="cellIs" dxfId="17" priority="46" operator="equal">
      <formula>$D$21</formula>
    </cfRule>
  </conditionalFormatting>
  <conditionalFormatting sqref="D97">
    <cfRule type="cellIs" dxfId="16" priority="36" operator="equal">
      <formula>$D$21</formula>
    </cfRule>
  </conditionalFormatting>
  <conditionalFormatting sqref="D102">
    <cfRule type="cellIs" dxfId="15" priority="26" operator="equal">
      <formula>$D$21</formula>
    </cfRule>
  </conditionalFormatting>
  <conditionalFormatting sqref="D115">
    <cfRule type="cellIs" dxfId="14" priority="2" operator="equal">
      <formula>$D$21</formula>
    </cfRule>
  </conditionalFormatting>
  <conditionalFormatting sqref="E31 C35">
    <cfRule type="cellIs" dxfId="13" priority="281" operator="equal">
      <formula>$A$3</formula>
    </cfRule>
  </conditionalFormatting>
  <conditionalFormatting sqref="E56">
    <cfRule type="cellIs" dxfId="12" priority="172" operator="equal">
      <formula>$A$3</formula>
    </cfRule>
  </conditionalFormatting>
  <conditionalFormatting sqref="E61">
    <cfRule type="cellIs" dxfId="11" priority="85" operator="equal">
      <formula>$E$3</formula>
    </cfRule>
    <cfRule type="cellIs" dxfId="10" priority="86" operator="equal">
      <formula>$A$3</formula>
    </cfRule>
  </conditionalFormatting>
  <conditionalFormatting sqref="E70">
    <cfRule type="cellIs" dxfId="9" priority="80" operator="equal">
      <formula>$E$3</formula>
    </cfRule>
  </conditionalFormatting>
  <conditionalFormatting sqref="E75">
    <cfRule type="cellIs" dxfId="8" priority="75" operator="equal">
      <formula>$A$3</formula>
    </cfRule>
  </conditionalFormatting>
  <conditionalFormatting sqref="E79">
    <cfRule type="cellIs" dxfId="7" priority="65" operator="equal">
      <formula>$A$3</formula>
    </cfRule>
  </conditionalFormatting>
  <conditionalFormatting sqref="E87">
    <cfRule type="cellIs" dxfId="6" priority="55" operator="equal">
      <formula>$A$15</formula>
    </cfRule>
  </conditionalFormatting>
  <conditionalFormatting sqref="E92">
    <cfRule type="cellIs" dxfId="5" priority="45" operator="equal">
      <formula>$A$15</formula>
    </cfRule>
  </conditionalFormatting>
  <conditionalFormatting sqref="E97">
    <cfRule type="cellIs" dxfId="4" priority="35" operator="equal">
      <formula>$A$15</formula>
    </cfRule>
  </conditionalFormatting>
  <conditionalFormatting sqref="E102">
    <cfRule type="cellIs" dxfId="3" priority="25" operator="equal">
      <formula>$A$15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'D-3'!$J$19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'D-3'!$J$19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2024-03-17T09:05:33+00:00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2024</Year>
    <PublicationType xmlns="461ad1d5-0664-4038-af92-0ff2880e8164">Yearly</PublicationType>
    <TitleAR xmlns="461ad1d5-0664-4038-af92-0ff2880e8164">النشرة السنوية للإحصاءات الحيوية المواليد والوفيات 2022</TitleAR>
    <CalendarItem xmlns="461ad1d5-0664-4038-af92-0ff2880e8164">
      <Value>55</Value>
      <Value>56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AC877D21-3EF3-4156-98EE-700C74E3FA6B}"/>
</file>

<file path=customXml/itemProps2.xml><?xml version="1.0" encoding="utf-8"?>
<ds:datastoreItem xmlns:ds="http://schemas.openxmlformats.org/officeDocument/2006/customXml" ds:itemID="{414FFC36-6CEC-43DC-B121-4E51806A0643}"/>
</file>

<file path=customXml/itemProps3.xml><?xml version="1.0" encoding="utf-8"?>
<ds:datastoreItem xmlns:ds="http://schemas.openxmlformats.org/officeDocument/2006/customXml" ds:itemID="{80E1F662-37BD-45E8-872E-D695DD062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93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77</vt:i4>
      </vt:variant>
    </vt:vector>
  </HeadingPairs>
  <TitlesOfParts>
    <vt:vector size="184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F1</vt:lpstr>
      <vt:lpstr>F2</vt:lpstr>
      <vt:lpstr>F3</vt:lpstr>
      <vt:lpstr>F4</vt:lpstr>
      <vt:lpstr>F5</vt:lpstr>
      <vt:lpstr>F6</vt:lpstr>
      <vt:lpstr>F7</vt:lpstr>
      <vt:lpstr>F8-1 </vt:lpstr>
      <vt:lpstr>F8-2</vt:lpstr>
      <vt:lpstr>F8-3</vt:lpstr>
      <vt:lpstr>chapter-3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Births Formuals</vt:lpstr>
      <vt:lpstr>Deaths Formuals</vt:lpstr>
      <vt:lpstr>Chart-1</vt:lpstr>
      <vt:lpstr>Chart-2</vt:lpstr>
      <vt:lpstr>Chart-3</vt:lpstr>
      <vt:lpstr>Chart-4</vt:lpstr>
      <vt:lpstr>Chart-5</vt:lpstr>
      <vt:lpstr>Chart-6</vt:lpstr>
      <vt:lpstr>Chart-7</vt:lpstr>
      <vt:lpstr>Chart-8</vt:lpstr>
      <vt:lpstr>Chart-9</vt:lpstr>
      <vt:lpstr>Chart-10</vt:lpstr>
      <vt:lpstr>Chart-11</vt:lpstr>
      <vt:lpstr>Chart-12</vt:lpstr>
      <vt:lpstr>Chart-13</vt:lpstr>
      <vt:lpstr>Chart-14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chapter1!Print_Area</vt:lpstr>
      <vt:lpstr>chapter2!Print_Area</vt:lpstr>
      <vt:lpstr>chapter3!Print_Area</vt:lpstr>
      <vt:lpstr>'chapter-3'!Print_Area</vt:lpstr>
      <vt:lpstr>chapter4!Print_Area</vt:lpstr>
      <vt:lpstr>chapter5!Print_Area</vt:lpstr>
      <vt:lpstr>'Con-GR'!Print_Area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'D-7'!Print_Area</vt:lpstr>
      <vt:lpstr>'D-9'!Print_Area</vt:lpstr>
      <vt:lpstr>'DP-3'!Print_Area</vt:lpstr>
      <vt:lpstr>'F1'!Print_Area</vt:lpstr>
      <vt:lpstr>'F2'!Print_Area</vt:lpstr>
      <vt:lpstr>'F3'!Print_Area</vt:lpstr>
      <vt:lpstr>'F4'!Print_Area</vt:lpstr>
      <vt:lpstr>'F5'!Print_Area</vt:lpstr>
      <vt:lpstr>'F6'!Print_Area</vt:lpstr>
      <vt:lpstr>'ID-1'!Print_Area</vt:lpstr>
      <vt:lpstr>'ID-6'!Print_Area</vt:lpstr>
      <vt:lpstr>'ID-7'!Print_Area</vt:lpstr>
      <vt:lpstr>'Map Births'!Print_Area</vt:lpstr>
      <vt:lpstr>'Map Deaths'!Print_Area</vt:lpstr>
      <vt:lpstr>'Map Infant Deaths'!Print_Area</vt:lpstr>
      <vt:lpstr>المحتويات!Print_Area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'F2'!Print_Titles</vt:lpstr>
      <vt:lpstr>'F3'!Print_Titles</vt:lpstr>
      <vt:lpstr>'F4'!Print_Titles</vt:lpstr>
      <vt:lpstr>'F5'!Print_Titles</vt:lpstr>
      <vt:lpstr>'F6'!Print_Titles</vt:lpstr>
      <vt:lpstr>'F7'!Print_Titles</vt:lpstr>
      <vt:lpstr>'F8-1 '!Print_Titles</vt:lpstr>
      <vt:lpstr>'F8-2'!Print_Titles</vt:lpstr>
      <vt:lpstr>'F8-3'!Print_Titles</vt:lpstr>
      <vt:lpstr>'ID-7'!Print_Titles</vt:lpstr>
    </vt:vector>
  </TitlesOfParts>
  <Company>QSA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 2022</dc:title>
  <dc:subject>2;#;#3;#;#28;#</dc:subject>
  <dc:creator>oedris</dc:creator>
  <cp:keywords>qata; Statistics; Population; BirthsAndDeaths; Planning and Statistics Authority; PSA; PopulationStatistics</cp:keywords>
  <cp:lastModifiedBy>Amjad Ahmed Abdelwahab</cp:lastModifiedBy>
  <cp:lastPrinted>2024-03-07T06:49:04Z</cp:lastPrinted>
  <dcterms:created xsi:type="dcterms:W3CDTF">2010-07-20T08:15:48Z</dcterms:created>
  <dcterms:modified xsi:type="dcterms:W3CDTF">2024-03-07T06:51:09Z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714;#Statistics|4003f7a9-613b-43f1-8806-5ee45caf9602;#761;#BirthsAndDeaths|4080e334-d106-43a0-b9e0-00e8e0d422b8;#765;#Population|f6a95bda-394c-4576-b293-7e33382962a7;#714;#PopulationStatistics|4003f7a9-613b-43f1-8806-5ee45caf9602;#754;#qata|0483fa66-2106-4d7f-93cc-baafce5e9fb5;#734;#PSA|81538984-2143-4d4b-a3ca-314b1950d5de;#735;#Planning and Statistics Authority|c62945ff-1054-4639-a689-03d3d18d28db</vt:lpwstr>
  </property>
  <property fmtid="{D5CDD505-2E9C-101B-9397-08002B2CF9AE}" pid="4" name="Hashtags">
    <vt:lpwstr>31;#BirthsDeaths|da02ae0a-eed0-4861-9aa2-3dda38b7558e;#9;#Statistics|761c9aee-dfe5-4d0b-acb4-8be068601fe3;#89;#BirthsAndDeaths|4e4d9367-ea81-46d8-8cc8-15b29d57a0e6;#29;#Population|b62637a3-4164-4ef7-a064-33f701d98759;#9;#Statistics|761c9aee-dfe5-4d0b-acb4-8be068601fe3;#130;#qata|9b7062bc-d008-4583-9816-da812ceba239</vt:lpwstr>
  </property>
</Properties>
</file>